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tistical Data" sheetId="1" state="visible" r:id="rId3"/>
    <sheet name="Summary Data"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<sst xmlns="http://schemas.openxmlformats.org/spreadsheetml/2006/main" count="6051" uniqueCount="1154">
  <si>
    <t xml:space="preserve">State</t>
  </si>
  <si>
    <t xml:space="preserve">Effective Date</t>
  </si>
  <si>
    <t xml:space="preserve">Valid Through Date</t>
  </si>
  <si>
    <t xml:space="preserve">Bans_Prohibit</t>
  </si>
  <si>
    <t xml:space="preserve">Limited_Law</t>
  </si>
  <si>
    <t xml:space="preserve">Limited_Court</t>
  </si>
  <si>
    <t xml:space="preserve">Limited_AG</t>
  </si>
  <si>
    <t xml:space="preserve">Prohibit_Req</t>
  </si>
  <si>
    <t xml:space="preserve">Bans_gest_Any point in pregnancy</t>
  </si>
  <si>
    <t xml:space="preserve">Bans_gest_Fetal heartbeat detected</t>
  </si>
  <si>
    <t xml:space="preserve">Bans_gest_4 weeks postfertilization (6 weeks LMP) </t>
  </si>
  <si>
    <t xml:space="preserve">Bans_gest_6 weeks postfertilization (8 weeks LMP) </t>
  </si>
  <si>
    <t xml:space="preserve">Bans_gest_8 weeks postfertilization (10 weeks LMP)</t>
  </si>
  <si>
    <t xml:space="preserve">Bans_gest_10 weeks postfertilization (12 weeks LMP) </t>
  </si>
  <si>
    <t xml:space="preserve">Bans_gest_12 weeks postfertilization (14 weeks LMP)</t>
  </si>
  <si>
    <t xml:space="preserve">Bans_gest_13 weeks postfertilization (15 weeks LMP)</t>
  </si>
  <si>
    <t xml:space="preserve">Bans_gest_16 weeks postfertilization (18 weeks LMP) </t>
  </si>
  <si>
    <t xml:space="preserve">Bans_gest_18 weeks postfertilization (20 weeks LMP)</t>
  </si>
  <si>
    <t xml:space="preserve">Bans_gest_19 weeks postfertilization (21 weeks LMP)</t>
  </si>
  <si>
    <t xml:space="preserve">Bans_gest20 weeks postfertilization (22 weeks LMP)</t>
  </si>
  <si>
    <t xml:space="preserve">Bans_gest_21 weeks postfertilization (23 weeks LMP) </t>
  </si>
  <si>
    <t xml:space="preserve">Bans_gest_22 weeks postfertilization (24 weeks LMP)</t>
  </si>
  <si>
    <t xml:space="preserve">Bans_gest_24 weeks postfertilization (26 weeks LMP)</t>
  </si>
  <si>
    <t xml:space="preserve">Bans_gestViability</t>
  </si>
  <si>
    <t xml:space="preserve">Bans_gest_Fetus is capable of feeling pain</t>
  </si>
  <si>
    <t xml:space="preserve">Bans_gest_3rd trimester</t>
  </si>
  <si>
    <t xml:space="preserve">Prohibit_ExcLife endangerment</t>
  </si>
  <si>
    <t xml:space="preserve">Prohibit_ExcSerious health risk</t>
  </si>
  <si>
    <t xml:space="preserve">Prohibit_Exc_Fetal anomaly</t>
  </si>
  <si>
    <t xml:space="preserve">Prohibit_Exc_Rape</t>
  </si>
  <si>
    <t xml:space="preserve">Prohibit_Exc_Incest</t>
  </si>
  <si>
    <t xml:space="preserve">Prohibit_Exc_Health</t>
  </si>
  <si>
    <t xml:space="preserve">Exc_Req_Must be performed in a hospital</t>
  </si>
  <si>
    <t xml:space="preserve">Exc_ReqMust use a method most likely to result in fetal survival</t>
  </si>
  <si>
    <t xml:space="preserve">Exc_Req_Second physician must participate</t>
  </si>
  <si>
    <t xml:space="preserve">Exc_Req_Second physician must certify the exception</t>
  </si>
  <si>
    <t xml:space="preserve">Exc_Req_Two other physicians must certify the exception</t>
  </si>
  <si>
    <t xml:space="preserve">Exc_Req_Second physician must attend the abortion</t>
  </si>
  <si>
    <t xml:space="preserve">Exc_Req_No requirements</t>
  </si>
  <si>
    <t xml:space="preserve">Reason_Prohibit</t>
  </si>
  <si>
    <t xml:space="preserve">Reason_What_Race</t>
  </si>
  <si>
    <t xml:space="preserve">Reason_What_Sex</t>
  </si>
  <si>
    <t xml:space="preserve">Reason_What_Down syndrome</t>
  </si>
  <si>
    <t xml:space="preserve">Reason_What_Fetal anomaly</t>
  </si>
  <si>
    <t xml:space="preserve">Reason_What_Fetal disability</t>
  </si>
  <si>
    <t xml:space="preserve">Reason_What_Scientific research</t>
  </si>
  <si>
    <t xml:space="preserve">Methods_Prohibit</t>
  </si>
  <si>
    <t xml:space="preserve">Methods_ProcedPartial-birth abortions</t>
  </si>
  <si>
    <t xml:space="preserve">Methods_ProcedDismemberment abortions</t>
  </si>
  <si>
    <t xml:space="preserve">Methods_Proced_Saline method abortions</t>
  </si>
  <si>
    <t xml:space="preserve">Methods_ExcLife endangerment</t>
  </si>
  <si>
    <t xml:space="preserve">Methods_ExcSerious health risk</t>
  </si>
  <si>
    <t xml:space="preserve">Methods_Exc_Fetal anomaly</t>
  </si>
  <si>
    <t xml:space="preserve">Methods_Exc_No exceptions</t>
  </si>
  <si>
    <t xml:space="preserve">TriggerBan</t>
  </si>
  <si>
    <t xml:space="preserve">Bans_PreRoe</t>
  </si>
  <si>
    <t xml:space="preserve">Alabama</t>
  </si>
  <si>
    <t xml:space="preserve">.</t>
  </si>
  <si>
    <t xml:space="preserve">Alaska</t>
  </si>
  <si>
    <t xml:space="preserve">Arizona</t>
  </si>
  <si>
    <t xml:space="preserve">Arkansas</t>
  </si>
  <si>
    <t xml:space="preserve">California</t>
  </si>
  <si>
    <t xml:space="preserve">Colorado</t>
  </si>
  <si>
    <t xml:space="preserve">Connecticut</t>
  </si>
  <si>
    <t xml:space="preserve">Delaware</t>
  </si>
  <si>
    <t xml:space="preserve">District of Columbia</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</si>
  <si>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</si>
  <si>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</si>
  <si>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</si>
  <si>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</si>
  <si>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</si>
  <si>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</si>
  <si>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</si>
  <si>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</si>
  <si>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</si>
  <si>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</si>
  <si>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</si>
  <si>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</si>
  <si>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</si>
  <si>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</si>
  <si>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</si>
  <si>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</si>
  <si>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</si>
  <si>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</si>
  <si>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</si>
  <si>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</si>
  <si>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</si>
  <si>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</si>
  <si>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</si>
  <si>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</si>
  <si>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</si>
  <si>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</si>
  <si>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</si>
  <si>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</si>
  <si>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</si>
  <si>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</si>
  <si>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</si>
  <si>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</si>
  <si>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</si>
  <si>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</si>
  <si>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</si>
  <si>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</si>
  <si>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</si>
  <si>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</si>
  <si>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</si>
  <si>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</si>
  <si>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</si>
  <si>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</si>
  <si>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_citation_Bans_Prohibit</t>
  </si>
  <si>
    <t xml:space="preserve">_caution_Bans_Prohibit</t>
  </si>
  <si>
    <t xml:space="preserve">_citation_Limited_Law</t>
  </si>
  <si>
    <t xml:space="preserve">_caution_Limited_Law</t>
  </si>
  <si>
    <t xml:space="preserve">_citation_Limited_Court</t>
  </si>
  <si>
    <t xml:space="preserve">_caution_Limited_Court</t>
  </si>
  <si>
    <t xml:space="preserve">_citation_Limited_AG</t>
  </si>
  <si>
    <t xml:space="preserve">_caution_Limited_AG</t>
  </si>
  <si>
    <t xml:space="preserve">_citation_Prohibit_Req</t>
  </si>
  <si>
    <t xml:space="preserve">_caution_Prohibit_Req</t>
  </si>
  <si>
    <t xml:space="preserve">Bans_gest</t>
  </si>
  <si>
    <t xml:space="preserve">_citation_Bans_gest</t>
  </si>
  <si>
    <t xml:space="preserve">_caution_Bans_gest</t>
  </si>
  <si>
    <t xml:space="preserve">Prohibit_Exc</t>
  </si>
  <si>
    <t xml:space="preserve">_citation_Prohibit_Exc</t>
  </si>
  <si>
    <t xml:space="preserve">_caution_Prohibit_Exc</t>
  </si>
  <si>
    <t xml:space="preserve">Exc_Req</t>
  </si>
  <si>
    <t xml:space="preserve">_citation_Exc_Req</t>
  </si>
  <si>
    <t xml:space="preserve">_caution_Exc_Req</t>
  </si>
  <si>
    <t xml:space="preserve">_citation_Reason_Prohibit</t>
  </si>
  <si>
    <t xml:space="preserve">_caution_Reason_Prohibit</t>
  </si>
  <si>
    <t xml:space="preserve">Reason_What</t>
  </si>
  <si>
    <t xml:space="preserve">_citation_Reason_What</t>
  </si>
  <si>
    <t xml:space="preserve">_caution_Reason_What</t>
  </si>
  <si>
    <t xml:space="preserve">_citation_Methods_Prohibit</t>
  </si>
  <si>
    <t xml:space="preserve">_caution_Methods_Prohibit</t>
  </si>
  <si>
    <t xml:space="preserve">Methods_Proced</t>
  </si>
  <si>
    <t xml:space="preserve">_citation_Methods_Proced</t>
  </si>
  <si>
    <t xml:space="preserve">_caution_Methods_Proced</t>
  </si>
  <si>
    <t xml:space="preserve">Methods_Exc</t>
  </si>
  <si>
    <t xml:space="preserve">_citation_Methods_Exc</t>
  </si>
  <si>
    <t xml:space="preserve">_caution_Methods_Exc</t>
  </si>
  <si>
    <t xml:space="preserve">_citation_TriggerBan</t>
  </si>
  <si>
    <t xml:space="preserve">_caution_TriggerBan</t>
  </si>
  <si>
    <t xml:space="preserve">_citation_Bans_PreRoe</t>
  </si>
  <si>
    <t xml:space="preserve">_caution_Bans_PreRoe</t>
  </si>
  <si>
    <t xml:space="preserve">Ala. Code § 26-23-B5. Abortion prohibited where postfertilization age of unborn child at least 20 weeks; exception; Ala. Code § 26-23-3. Felony conviction (Held unconstitutional); Ala. Code § 26-23G-3. Dismemberment abortion prohibited unless necessary to prevent serious health risk to mother of unborn child (Held unconstitutional); Ala. Code § 26-22-3. Prohibition, exceptions, and regulations; Ala. Code § 13A-13-7. Inducing or attempting to induce abortion, miscarriage or premature delivery of woman</t>
  </si>
  <si>
    <t xml:space="preserve">One or more of these provisions may be limited in whole or in part—please see question 2.1 for more information regarding its enforceability.</t>
  </si>
  <si>
    <t xml:space="preserve">Summit Medical Associates, P.C. v. Siegelman, 130 F. Supp. 2d 1307 (M.D. Ala. 2001); West Alabama Women's Center v. Williamson, 900 F.3d 1310 (10th Cir. 2018)</t>
  </si>
  <si>
    <t xml:space="preserve">Alabama Code § 26-23G-1-G-9, prohibiting “dismemberment” abortions, is not in effect. West Alabama Women’s Center v. Williamson, 900 F.3d 1310 (11th Cir. 2018). Alabama Code §§ 26–23–1-4 and 23-6, prohibiting “partial-birth” abortions, is not in effect. Summit Medical Associates, P.C. v. Siegelman, 130 F. Supp. 2d 1307 (M.D. Ala. 2001).</t>
  </si>
  <si>
    <t xml:space="preserve">Ala. Code § 26-22-3. Prohibition, exceptions, and regulations; Ala. Code § 26-23-B5. Abortion prohibited where postfertilization age of unborn child at least 20 weeks; exception</t>
  </si>
  <si>
    <t xml:space="preserve">Ala. Code § 26-22-3. Prohibition, exceptions, and regulations; Ala. Code § 26-23-B5. Abortion prohibited where postfertilization age of unborn child at least 20 weeks; exception; Ala. Code § 26-22-2. Definitions; Ala. Code § 26-23B-3. Definitions</t>
  </si>
  <si>
    <t xml:space="preserve">Ala. Code § 26-23-B5. Abortion prohibited where postfertilization age of unborn child at least 20 weeks; exception; Ala. Code § 26-22-3. Prohibition, exceptions, and regulations</t>
  </si>
  <si>
    <t xml:space="preserve">The 20-week exception applies in cases to prevent serious health risk. Ala. Code § 26-23-B5. The viability ban exception applies in cases to prevent death or substantial and irreversible impairment of a major bodily function. Ala. Code § 26-22-3.</t>
  </si>
  <si>
    <t xml:space="preserve">Ala. Code § 26-23-3. Felony conviction (Held unconstitutional); Ala. Code § 26-23G-3. Dismemberment abortion prohibited unless necessary to prevent serious health risk to mother of unborn child (Held unconstitutional)</t>
  </si>
  <si>
    <t xml:space="preserve">These provisions may limited in whole or in part—please see question 2.1 for more information regarding its enforceability.</t>
  </si>
  <si>
    <t xml:space="preserve">Ala. Code § 26-23-3. Felony conviction (Held unconstitutional); Ala. Code § 26-23G-3. Dismemberment abortion prohibited unless necessary to prevent serious health risk to mother of unborn child (Held unconstitutional); Ala. Code § 26-23G-2. Definitions (Held unconstitutional)</t>
  </si>
  <si>
    <t xml:space="preserve">Both the partial-birth abortion ban and dismemberment ban are not in effect—please see question 2.1 for more information regarding its enforceability.</t>
  </si>
  <si>
    <t xml:space="preserve">Ala. Code § 26-23G-3. Dismemberment abortion prohibited unless necessary to prevent serious health risk to mother of unborn child (Held unconstitutional); Ala. Code § 26-23G-2. Definitions (Held unconstitutional)</t>
  </si>
  <si>
    <t xml:space="preserve">Partial-birth abortions are permitted when they are necessary to save the life of the mother. Ala. Code § 26-23-4. The dismemberment ban exception for serious health risk is limited to physical health. Ala. Code § 26-23G-2(3).Dismemberment abortions are permitted when they are necessary avert the death or serious risk of substantial and irreversible physical impairment of a major bodily function, not including psychological or emotional conditions. Ala. Code § 26-23G-3(b); Ala. Code § 26-23G-2(6).</t>
  </si>
  <si>
    <t xml:space="preserve">Ala. Code § 13A-13-7. Inducing or attempting to induce abortion, miscarriage or premature delivery of woman</t>
  </si>
  <si>
    <t xml:space="preserve">Ala. Code § 26-23-B5. Abortion prohibited where postfertilization age of unborn child at least 20 weeks; exception; Ala. Code § 26-23-3. Felony conviction (Held unconstitutional); Ala. Code § 26-23G-3. Dismemberment abortion prohibited unless necessary to prevent serious health risk to mother of unborn child (Held unconstitutional); Ala. Code § 26-22-3. Prohibition, exceptions, and regulations; Ala. Code § 26-23-3. Felony conviction (Held unconstitutional); Ala. Code § 13A-13-7. Inducing or attempting to induce abortion, miscarriage or premature delivery of woman</t>
  </si>
  <si>
    <t xml:space="preserve">Summit Medical Associates, P.C. v. Siegelman, 130 F. Supp. 2d 1307 (M.D. Ala. 2001); West Alabama Women's Center v. Williamson, 900 F.3d 1310 (10th Cir. 2018); Robinson v. Marshall, Case No. 2:19CV365-MHT, (M.D. Ala. 2019)</t>
  </si>
  <si>
    <t xml:space="preserve">Summit Medical Associates, P.C. v. Siegelman, 130 F. Supp. 2d 1307 (M.D. Ala. 2001); Summit Medical Associates, P.C. v. Siegelman, 130 F. Supp. 2d 1307 (M.D. Ala. 2001); West Alabama Women's Center v. Williamson, 900 F.3d 1310 (10th Cir. 2018); Robinson v. Marshall, Case No. 2:19CV365-MHT, (M.D. Ala. 2019)</t>
  </si>
  <si>
    <t xml:space="preserve">Alabama Code § 26-23H-3-7, banning abortions unless necessary to prevent a serious health risk to the patient or in the case of lethal fetal anomaly, is not in effect. Robinson v. Marshall, 415 F. Supp. 1053 (M.D. Ala. 2019). Alabama Code § 26-23G-1-G-9, prohibiting “dismemberment” abortions, is not in effect. West Alabama Women’s Center v. Williamson, 900 F.3d 1310 (11th Cir. 2018). Alabama Code §§ 26–23–1-4 and 23-6, prohibiting “partial-birth” abortions, is not in effect. Summit Medical Associates, P.C. v. Siegelman, 130 F. Supp. 2d 1307 (M.D. Ala. 2001).</t>
  </si>
  <si>
    <t xml:space="preserve">Ala. Code § 26-22-3. Prohibition, exceptions, and regulations; Ala. Code § 26-23-B5. Abortion prohibited where postfertilization age of unborn child at least 20 weeks; exception; Ala. Code § 26-23B-3. Definitions; Ala. Code § 26-22-2. Definitions</t>
  </si>
  <si>
    <t xml:space="preserve">These provisions may be limited in whole or in part—please see question 2.1 for more information regarding its enforceability.</t>
  </si>
  <si>
    <t xml:space="preserve">Ala. Code § 26-23-B5. Abortion prohibited where postfertilization age of unborn child at least 20 weeks; exception; Ala. Code § 26-23-3. Felony conviction (Held unconstitutional); Ala. Code § 26-23G-3. Dismemberment abortion prohibited unless necessary to prevent serious health risk to mother of unborn child (Held unconstitutional); Ala. Code § 26-23H-4. Abortion prohibited; exception.; Ala. Code § 26-22-3. Prohibition, exceptions, and regulations; Ala. Code § 13A-13-7. Inducing or attempting to induce abortion, miscarriage or premature delivery of woman</t>
  </si>
  <si>
    <t xml:space="preserve">One or more of these provisions may be limited in whole or in part—please see question 2.1 for more information regarding their enforceability.</t>
  </si>
  <si>
    <t xml:space="preserve">Ala. Code § 26-22-3. Prohibition, exceptions, and regulations; Ala. Code § 26-23-B5. Abortion prohibited where postfertilization age of unborn child at least 20 weeks; exception; Ala. Code § 26-23H-4. Abortion prohibited; exception.</t>
  </si>
  <si>
    <t xml:space="preserve">Ala. Code § 26-22-3. Prohibition, exceptions, and regulations; Ala. Code § 26-23-B5. Abortion prohibited where postfertilization age of unborn child at least 20 weeks; exception; Ala. Code § 26-22-2. Definitions; Ala. Code § 26-23B-3. Definitions; Ala. Code § 26-23H-4. Abortion prohibited; exception.</t>
  </si>
  <si>
    <t xml:space="preserve">The total abortion ban is not in effect—please see question 2.1 for more information regarding its enforceability.</t>
  </si>
  <si>
    <t xml:space="preserve">Ala. Code § 26-23-B5. Abortion prohibited where postfertilization age of unborn child at least 20 weeks; exception; Ala. Code § 26-22-3. Prohibition, exceptions, and regulations; Ala. Code § 26-23H-4. Abortion prohibited; exception.</t>
  </si>
  <si>
    <t xml:space="preserve">The 20-week and total ban exception applies in cases to prevent serious health risk. Ala. Code § 26-23H-4, Ala. Code § 26-23-B5. The viability ban exception applies in cases to prevent death or substantial and irreversible impairment of a major bodily function. Ala. Code § 26-22-3.</t>
  </si>
  <si>
    <t xml:space="preserve">A second physician must certify the exception except in the case of a medical emergency. Ala. Code § 26-23H-4. If the abortion is performed at 20 weeks' or later postfertilization age, the physician must also use a method most likely to result in fetal survival. Ala. Code § 26-23-B5. Additionally, if the abortion is performed after viability, it must be performed in a hospital and a second physician must attend to provide immediate medical care to the fetus. Ala. Code § 26-22-3.</t>
  </si>
  <si>
    <t xml:space="preserve">Partial-birth abortions are permitted when they are necessary to save the life of the mother. Ala. Code § 26-23-4. The dismemberment ban exception for serious health risk is limited to physical health. Ala. Code § 26-23G-2(3).</t>
  </si>
  <si>
    <t xml:space="preserve">Ala. Code § 26-23-B5. Abortion prohibited where postfertilization age of unborn child at least 20 weeks; exception; Ala. Code § 26-23G-3. Dismemberment abortion prohibited unless necessary to prevent serious health risk to mother of unborn child (Held unconstitutional); Ala. Code § 26-23H-4. Abortion prohibited; exception.; Ala. Code § 26-22-3. Prohibition, exceptions, and regulations; Ala. Code § 13A-13-7. Inducing or attempting to induce abortion, miscarriage or premature delivery of woman; Ala. Code § 26-23-3. Felony conviction</t>
  </si>
  <si>
    <t xml:space="preserve">Alabama Code § 26-23G-1-G-9, prohibiting “dismemberment” abortions, is not in effect. West Alabama Women’s Center v. Williamson, 900 F.3d 1310 (11th Cir. 2018). Alabama Code §§ 26–23–1-4 and 23-6, prohibiting “partial-birth” abortions, is not in effect. Summit Medical Associates, P.C. v. Siegelman, 130 F. Supp. 2d 1307 (M.D. Ala. 2001). However, these rulings may be affected by the decision in Dobbs v. Jackson Women’s Health Organization, 142 S.Ct. 2228 (June 24, 2022).</t>
  </si>
  <si>
    <t xml:space="preserve">Ala. Code § 26-22-3. Prohibition, exceptions, and regulations; Ala. Code § 26-23-B5. Abortion prohibited where postfertilization age of unborn child at least 20 weeks; exception; Ala. Code § 26-23H-4. Abortion prohibited; exception.; Ala. Code § 13A-13-7. Inducing or attempting to induce abortion, miscarriage or premature delivery of woman</t>
  </si>
  <si>
    <t xml:space="preserve">Ala. Code § 26-22-3. Prohibition, exceptions, and regulations; Ala. Code § 26-23-B5. Abortion prohibited where postfertilization age of unborn child at least 20 weeks; exception; Ala. Code § 26-22-2. Definitions; Ala. Code § 26-23B-3. Definitions; Ala. Code § 26-23H-4. Abortion prohibited; exception.; Ala. Code § 13A-13-7. Inducing or attempting to induce abortion, miscarriage or premature delivery of woman</t>
  </si>
  <si>
    <t xml:space="preserve">Ala. Code § 26-23-B5. Abortion prohibited where postfertilization age of unborn child at least 20 weeks; exception; Ala. Code § 26-22-3. Prohibition, exceptions, and regulations; Ala. Code § 26-23H-4. Abortion prohibited; exception.; Ala. Code § 13A-13-7. Inducing or attempting to induce abortion, miscarriage or premature delivery of woman</t>
  </si>
  <si>
    <t xml:space="preserve">The Ala. Code § 13A-13-7 total ban exception applies in cases to preserve the patient's life or health. The Ala. Code § 26-23H-4 total ban exception applies in cases to prevent serious health risks. The 20-week ban exception applies in cases to prevent serious health risk. Ala. Code § 26-23-B5. The viability ban exception applies in cases to prevent death or substantial and irreversible impairment of a major bodily function. Ala. Code § 26-22-3.</t>
  </si>
  <si>
    <t xml:space="preserve">Ala. Code § 26-23G-3. Dismemberment abortion prohibited unless necessary to prevent serious health risk to mother of unborn child (Held unconstitutional); Ala. Code § 26-23-3. Felony conviction</t>
  </si>
  <si>
    <t xml:space="preserve">Ala. Code § 26-23G-3. Dismemberment abortion prohibited unless necessary to prevent serious health risk to mother of unborn child (Held unconstitutional); Ala. Code § 26-23G-2. Definitions (Held unconstitutional); Ala. Code § 26-23-3. Felony conviction; Ala. Code § 26-23-2. Definitions</t>
  </si>
  <si>
    <t xml:space="preserve">Both the partial-birth abortion ban and dismemberment ban are not in effect—please see question 2.1 for more information regarding their enforceability.</t>
  </si>
  <si>
    <t xml:space="preserve">Ala. Code § 26-23G-3. Dismemberment abortion prohibited unless necessary to prevent serious health risk to mother of unborn child (Held unconstitutional); Ala. Code § 26-23G-2. Definitions (Held unconstitutional); Ala. Code § 26-23-4. Life of mother exception</t>
  </si>
  <si>
    <t xml:space="preserve">Alaska Stat. § 18.16.050. Partial-birth abortions</t>
  </si>
  <si>
    <t xml:space="preserve">This provision may be limited in whole or in part—please see question 2.1 for more information regarding its enforceability.</t>
  </si>
  <si>
    <t xml:space="preserve">Planned Parenthood of Alaska, Inc. v. State, No. 3AN-97-6019 CIV (Alaska Super. Ct. Mar. 13, 1998)</t>
  </si>
  <si>
    <t xml:space="preserve">Alaska Stat. § 18.16.050, prohibiting “partial birth” abortions, is not in effect. Planned Parenthood of Alaska, Inc. v. State, No. 3AN-97-6019 CIV (Alaska Super. Ct. Mar. 13, 1998)</t>
  </si>
  <si>
    <t xml:space="preserve">Ariz. Rev. Stat. § 36-2159. Abortion; gestational age; violation; classification; unprofessional conduct; civil relief; statutes of limitations (Held Unconstitutional); Ariz. Rev. Stat. § 13-3603.02. Abortion; sex and race selection; injunctive and civil relief; failure to report; definition; Ariz. Rev. Stat. § 13-3603.01. Partial-birth abortions; classification; civil action; definitions; Ariz. Rev. Stat. § 36-2301.01. Abortion of viable fetus; requirements; definitions; Ariz. Rev. Stat. § 13-3603. Definition; punishment; Ariz. Rev. Stat § 13-3604. Soliciting abortion; punishment; exception; Ariz. Rev. Stat. § 36-2302. Human fetus or embryo; prohibitions; physician-patient privilege inapplicable; definitions</t>
  </si>
  <si>
    <t xml:space="preserve">Isaacson v. Horne, 716 F.3d 1213 (9th Cir. 2013); Nelson v. Planned Parenthood Center of Tucson, 505 P.2d 580, 590 (Ariz. Ct. App. 1973) (opinion on rehearing)</t>
  </si>
  <si>
    <t xml:space="preserve">Arizona Rev. Stat. 36-2159, prohibiting abortions after 20 weeks gestational age, is not in effect. Isaacson v. Horne, 716 F. 3d 1213 (9th Cir. 2013). Arizona Rev. Stat. § 13-3603 (formerly § 13-211), prohibiting procurement of a miscarriage, and Ariz. Rev. Stat. 13-3604 (formerly § 13-212), prohibiting patients from soliciting or undergoing a miscarriage, are not in effect. Nelson v. Planned Parenthood of Tucson, Inc., 505 P. 2d 580 (Ariz. Ct. App. 1973).</t>
  </si>
  <si>
    <t xml:space="preserve">Ariz. Rev. Stat. § 36-2159. Abortion; gestational age; violation; classification; unprofessional conduct; civil relief; statutes of limitations (Held Unconstitutional); Ariz. Rev. Stat. § 36-2301.01. Abortion of viable fetus; requirements; definitions</t>
  </si>
  <si>
    <t xml:space="preserve">Ariz. Rev. Stat. § 36-2159. Abortion; gestational age; violation; classification; unprofessional conduct; civil relief; statutes of limitations (Held Unconstitutional); Ariz. Rev. Stat. § 36-2301.01. Abortion of viable fetus; requirements; definitions; Ariz. Rev. Stat. § 36-2151. Definitions</t>
  </si>
  <si>
    <t xml:space="preserve">The 20-week ban is not in effect—please see question 2.1 for more information regarding its enforceability.</t>
  </si>
  <si>
    <t xml:space="preserve">Ariz. Rev. Stat. § 36-2159. Abortion; gestational age; violation; classification; unprofessional conduct; civil relief; statutes of limitations (Held Unconstitutional); Ariz. Rev. Stat. § 36-2301.01. Abortion of viable fetus; requirements; definitions; Ariz. Rev. Stat. § 36-2301.01. Abortion of viable fetus; requirements; definitions; Ariz. Rev. Stat. § 36-2151. Definitions</t>
  </si>
  <si>
    <t xml:space="preserve">Ariz. Rev. Stat. § 36-2301.01. Abortion of viable fetus; requirements; definitions</t>
  </si>
  <si>
    <t xml:space="preserve">When post-viability abortions are provided under the exceptions, the state requires use of a method most likely to result in fetal survival and that a second physician attend the abortion. Ariz. Rev. Stat. § 36-2301.01(A). When abortions are provided 18 weeks after postfertilization under one of the exceptions, no requirements are specified. Ariz. Rev. Stat. § 36-2159.</t>
  </si>
  <si>
    <t xml:space="preserve">Ariz. Rev. Stat. § 13-3603.02. Abortion; sex and race selection; injunctive and civil relief; failure to report; definition; Ariz. Rev. Stat. § 36-2302. Human fetus or embryo; prohibitions; physician-patient privilege inapplicable; definitions</t>
  </si>
  <si>
    <t xml:space="preserve">Ariz. Rev. Stat. § 13-3603.02. Abortion; sex and race selection; injunctive and civil relief; failure to report; definition; Ariz. Rev. Stat. § 36-2157. Affidavit; Ariz. Rev. Stat. § 36-2302. Human fetus or embryo; prohibitions; physician-patient privilege inapplicable; definitions</t>
  </si>
  <si>
    <t xml:space="preserve">Ariz. Rev. Stat. § 13-3603.01. Partial-birth abortions; classification; civil action; definitions; Ariz. Rev. Stat. § 13-3603.01. Partial-birth abortions; classification; civil action; definitions</t>
  </si>
  <si>
    <t xml:space="preserve">Ariz. Rev. Stat. § 13-3603.01. Partial-birth abortions; classification; civil action; definitions</t>
  </si>
  <si>
    <t xml:space="preserve">Life endangerment is limited to a physical condition. Ariz. Rev. Stat. § 13-3603.01.</t>
  </si>
  <si>
    <t xml:space="preserve">Ariz. Rev. Stat. § 13-3603. Definition; punishment; Ariz. Rev. Stat § 13-3604. Soliciting abortion; punishment; exception</t>
  </si>
  <si>
    <t xml:space="preserve">The pre-Roe abortion ban provisions are not in effect. Nelson v. Planned Parenthood Center of Tucson, 505 P.2d 580, 590 (Ariz. Ct. App. 1973) (opinion on rehearing).</t>
  </si>
  <si>
    <t xml:space="preserve">Ariz. Rev. Stat. § 13-3603.02. Abortion; sex and race selection; injunctive and civil relief; failure to report; definition; Ariz. Rev. Stat. § 13-3603.01. Partial-birth abortions; classification; civil action; definitions; Ariz. Rev. Stat. § 36-2301.01. Abortion of viable fetus; requirements; definitions; Ariz. Rev. Stat. § 13-3603. Definition; punishment; Ariz. Rev. Stat § 13-3604. Soliciting abortion; punishment; exception; Ariz. Rev. Stat. § 36-2302. Human fetus or embryo; prohibitions; physician-patient privilege inapplicable; definitions; Ariz. Rev. Stat. § 36-2159. Abortion; gestational age; violation; classification; unprofessional conduct; civil relief; statutes of limitations</t>
  </si>
  <si>
    <t xml:space="preserve">Isaacson v. Horne, 716 F.3d 1213 (9th Cir. 2013)</t>
  </si>
  <si>
    <t xml:space="preserve">Arizona Rev. Stat. § 36-2159, prohibiting abortions after 20 weeks gestational age, is not in effect. Isaacson v. Horne, 716 F. 3d 1213 (9th Cir. 2013). Arizona Rev. Stat. § 13-3603.02(A)(2), (B)(2), and related provisions, prohibiting the performance or solicitation of an abortion sought because of a genetic abnormality, is not in effect. Isaacson v. Brnovich, 2021 WL 4439443 (Sept. 28, 2021). Arizona Rev. Stat. § 13-3603 (formerly § 13-211), prohibiting procurement of a miscarriage, and Ariz. Rev. Stat. § 13-3604 (formerly § 13-212), prohibiting patients from soliciting or undergoing a miscarriage, are not in effect. Nelson v. Planned Parenthood of Tucson, Inc., 505 P. 2d 580 (Ariz. Ct. App. 1973).</t>
  </si>
  <si>
    <t xml:space="preserve">Ariz. Rev. Stat. § 36-2301.01. Abortion of viable fetus; requirements; definitions; Ariz. Rev. Stat. § 36-2159. Abortion; gestational age; violation; classification; unprofessional conduct; civil relief; statutes of limitations</t>
  </si>
  <si>
    <t xml:space="preserve">Ariz. Rev. Stat. § 36-2301.01. Abortion of viable fetus; requirements; definitions; Ariz. Rev. Stat. § 36-2151. Definitions; Ariz. Rev. Stat. § 36-2159. Abortion; gestational age; violation; classification; unprofessional conduct; civil relief; statutes of limitations</t>
  </si>
  <si>
    <t xml:space="preserve">Ariz. Rev. Stat. § 36-2301.01. Abortion of viable fetus; requirements; definitions; Ariz. Rev. Stat. § 36-2301.01. Abortion of viable fetus; requirements; definitions; Ariz. Rev. Stat. § 36-2151. Definitions; Ariz. Rev. Stat. § 36-2159. Abortion; gestational age; violation; classification; unprofessional conduct; civil relief; statutes of limitations</t>
  </si>
  <si>
    <t xml:space="preserve">New answer choice: Research [or some other wording]</t>
  </si>
  <si>
    <t xml:space="preserve">Ariz. Rev. Stat. § 13-3603.01. Partial-birth abortions; classification; civil action; definitions; Ariz. Rev. Stat. § 36-2301.01. Abortion of viable fetus; requirements; definitions; Ariz. Rev. Stat. § 13-3603. Definition; punishment; Ariz. Rev. Stat. § 36-2302. Human fetus or embryo; prohibitions; physician-patient privilege inapplicable; definitions; Ariz. Rev. Stat. § 36-2159. Abortion; gestational age; violation; classification; unprofessional conduct; civil relief; statutes of limitations; Ariz. Rev. Stat. § 13-3603.02. Abortion; sex and race selection; genetic abnormality; injunctive and civil relief; failure to report; definitions</t>
  </si>
  <si>
    <t xml:space="preserve">Isaacson v. Horne, 716 F.3d 1213 (9th Cir. 2013); Nelson v. Planned Parenthood Center of Tucson, 505 P.2d 580, 590 (Ariz. Ct. App. 1973) (opinion on rehearing); Isaacson v. Brnovich, 2021 WL 4439443 (D. Ariz. Sept. 28, 2021)</t>
  </si>
  <si>
    <t xml:space="preserve">Arizona Rev. Stat. § 36-2159, prohibiting abortions after 20 weeks gestational age, is not in effect. Isaacson v. Horne, 716 F. 3d 1213 (9th Cir. 2013). Arizona Rev. Stat. § 13-3603.02(A)(2), (B)(2), and related provisions, prohibiting the performance or solicitation of an abortion sought because of a genetic abnormality, is not in effect. Isaacson v. Brnovich, 2021 WL 4439443 (Sept. 28, 2021). Arizona Rev. Stat. § 13-3603 (formerly § 13-211), prohibiting procurement of a miscarriage, is not in effect. Nelson v. Planned Parenthood of Tucson, Inc., 505 P. 2d 580 (Ariz. Ct. App. 1973). However, these rulings may be affected by the decision in Dobbs v. Jackson Women’s Health Organization, 142 S.Ct. 2228 (June 24, 2022).</t>
  </si>
  <si>
    <t xml:space="preserve">Ariz. Rev. Stat. § 36-2301.01. Abortion of viable fetus; requirements; definitions; Ariz. Rev. Stat. § 36-2159. Abortion; gestational age; violation; classification; unprofessional conduct; civil relief; statutes of limitations; Ariz. Rev. Stat. § 36-2151. Definitions</t>
  </si>
  <si>
    <t xml:space="preserve">Ariz. Rev. Stat. § 36-2301.01. Abortion of viable fetus; requirements; definitions; Ariz. Rev. Stat. § 36-2301.01. Abortion of viable fetus; requirements; definitions; Ariz. Rev. Stat. § 36-2159. Abortion; gestational age; violation; classification; unprofessional conduct; civil relief; statutes of limitations; Ariz. Rev. Stat. § 36-2151. Definitions</t>
  </si>
  <si>
    <t xml:space="preserve">Ariz. Rev. Stat. § 36-2302. Human fetus or embryo; prohibitions; physician-patient privilege inapplicable; definitions; Ariz. Rev. Stat. § 13-3603.02. Abortion; sex and race selection; genetic abnormality; injunctive and civil relief; failure to report; definitions</t>
  </si>
  <si>
    <t xml:space="preserve">Ariz. Rev. Stat. § 36-2302. Human fetus or embryo; prohibitions; physician-patient privilege inapplicable; definitions; Ariz. Rev. Stat. § 13-3603.02. Abortion; sex and race selection; genetic abnormality; injunctive and civil relief; failure to report; definitions; Ariz. Rev. Stat. § 36-2157. Affidavit</t>
  </si>
  <si>
    <t xml:space="preserve">Ariz. Rev. Stat. § 13-3603. Definition; punishment</t>
  </si>
  <si>
    <t xml:space="preserve">Ariz. Rev. Stat. § 36-2301.01. Abortion of viable fetus; requirements; definitions; Ariz. Rev. Stat. § 36-2159. Abortion; gestational age; violation; classification; unprofessional conduct; civil relief; statutes of limitations; Ariz. Rev. Stat. § 13-3603. Definition; punishment</t>
  </si>
  <si>
    <t xml:space="preserve">Ariz. Rev. Stat. § 36-2301.01. Abortion of viable fetus; requirements; definitions; Ariz. Rev. Stat. § 36-2159. Abortion; gestational age; violation; classification; unprofessional conduct; civil relief; statutes of limitations; Ariz. Rev. Stat. § 36-2151. Definitions; Ariz. Rev. Stat. § 13-3603. Definition; punishment</t>
  </si>
  <si>
    <t xml:space="preserve">The law banning abortions at any point in pregnancy and the 20-week ban are not in effect—please see question 2.1 for more information regarding their enforceability.</t>
  </si>
  <si>
    <t xml:space="preserve">Ariz. Rev. Stat. § 36-2301.01. Abortion of viable fetus; requirements; definitions; Ariz. Rev. Stat. § 36-2301.01. Abortion of viable fetus; requirements; definitions; Ariz. Rev. Stat. § 36-2159. Abortion; gestational age; violation; classification; unprofessional conduct; civil relief; statutes of limitations; Ariz. Rev. Stat. § 36-2151. Definitions; Ariz. Rev. Stat. § 13-3603. Definition; punishment</t>
  </si>
  <si>
    <t xml:space="preserve">When post-viability abortions are provided under the exceptions, the state requires use of a method most likely to result in fetal survival and that a second physician attend the abortion. Ariz. Rev. Stat. § 36-2301.01(A). No requirements are specified under the other bans' exceptions.</t>
  </si>
  <si>
    <t xml:space="preserve">Arizona Rev. Stat. § 36-2159, prohibiting abortions after 20 weeks gestational age, is not in effect. Isaacson v. Horne, 716 F. 3d 1213 (9th Cir. 2013). Arizona Rev. Stat. § 13-3603 (formerly § 13-211), prohibiting procurement of a miscarriage, is not in effect. Nelson v. Planned Parenthood of Tucson, Inc., 505 P. 2d 580 (Ariz. Ct. App. 1973). However, these rulings may be affected by the decision in Dobbs v. Jackson Women’s Health Organization, 142 S.Ct. 2228 (June 24, 2022).</t>
  </si>
  <si>
    <t xml:space="preserve">The law banning abortion at any point in pregnancy and the 20-week ban are not in effect—please see question 2.1 for more information regarding their enforceability.</t>
  </si>
  <si>
    <t xml:space="preserve">Ariz. Rev. Stat. § 36-2301.01. Abortion of viable fetus; requirements; definitions; Ariz. Rev. Stat. § 13-3603. Definition; punishment</t>
  </si>
  <si>
    <t xml:space="preserve">Arizona Rev. Stat. § 36-2159, prohibiting abortions after 20 weeks gestational age, is not in effect. Isaacson v. Horne, 716 F. 3d 1213 (9th Cir. 2013). However, this ruling may be affected by the decision in Dobbs v. Jackson Women’s Health Organization, 142 S.Ct. 2228 (June 24, 2022).</t>
  </si>
  <si>
    <t xml:space="preserve">Ariz. Rev. Stat. § 13-3603.01. Partial-birth abortions; classification; civil action; definitions; Ariz. Rev. Stat. § 36-2301.01. Abortion of viable fetus; requirements; definitions; Ariz. Rev. Stat. § 13-3603. Definition; punishment; Ariz. Rev. Stat. § 36-2302. Human fetus or embryo; prohibitions; physician-patient privilege inapplicable; definitions; Ariz. Rev. Stat. § 36-2159. Abortion; gestational age; violation; classification; unprofessional conduct; civil relief; statutes of limitations; Ariz. Rev. Stat. § 13-3603.02. Abortion; sex and race selection; genetic abnormality; injunctive and civil relief; failure to report; definitions; Ariz. Rev. Stat. § 36-2322. Gestational limit on abortion; medical emergency exception; physician reports; confidentiality</t>
  </si>
  <si>
    <t xml:space="preserve">Ariz. Rev. Stat. § 36-2301.01. Abortion of viable fetus; requirements; definitions; Ariz. Rev. Stat. § 36-2159. Abortion; gestational age; violation; classification; unprofessional conduct; civil relief; statutes of limitations; Ariz. Rev. Stat. § 36-2322. Gestational limit on abortion; medical emergency exception; physician reports; confidentiality; Ariz. Rev. Stat. § 13-3603. Definition; punishment</t>
  </si>
  <si>
    <t xml:space="preserve">Ariz. Rev. Stat. § 36-2301.01. Abortion of viable fetus; requirements; definitions; Ariz. Rev. Stat. § 36-2159. Abortion; gestational age; violation; classification; unprofessional conduct; civil relief; statutes of limitations; Ariz. Rev. Stat. § 36-2151. Definitions; Ariz. Rev. Stat. § 36-2322. Gestational limit on abortion; medical emergency exception; physician reports; confidentiality; Ariz. Rev. Stat. § 36-2321. Definitions; Ariz. Rev. Stat. § 13-3603. Definition; punishment</t>
  </si>
  <si>
    <t xml:space="preserve">The 20-week LMP ban is not in effect—please see question 2.1 for more information regarding its enforceability.</t>
  </si>
  <si>
    <t xml:space="preserve">Ariz. Rev. Stat. § 36-2301.01. Abortion of viable fetus; requirements; definitions; Ariz. Rev. Stat. § 36-2301.01. Abortion of viable fetus; requirements; definitions; Ariz. Rev. Stat. § 36-2159. Abortion; gestational age; violation; classification; unprofessional conduct; civil relief; statutes of limitations; Ariz. Rev. Stat. § 36-2151. Definitions; Ariz. Rev. Stat. § 36-2322. Gestational limit on abortion; medical emergency exception; physician reports; confidentiality; Ariz. Rev. Stat. § 36-2321. Definitions; Ariz. Rev. Stat. § 13-3603. Definition; punishment</t>
  </si>
  <si>
    <t xml:space="preserve">When post-viability abortions are provided under the exceptions, the state requires use of a method most likely to result in fetal survival and that a second physician attend the abortion. Ariz. Rev. Stat. § 36-2301.01(A). When abortions are provided under one of the exceptions to the total ban, 15-week LMP ban, or 20-week LMP ban, no requirements are specified. Ariz. Rev. Stat. § 13-3603, § 36-2159, § 36-2322.</t>
  </si>
  <si>
    <t xml:space="preserve">Isaacson v. Horne, 716 F.3d 1213 (9th Cir. 2013); Planned Parenthood v. Brnovich, No. C127867 (Ariz. Ct. App. Oct. 7, 2022)</t>
  </si>
  <si>
    <t xml:space="preserve">Arizona Rev. Stat. § 36-2159, prohibiting abortions after 20 weeks gestational age, is not in effect. Isaacson v. Horne, 716 F. 3d 1213 (9th Cir. 2013). However, this ruling may be affected by the decision in Dobbs v. Jackson Women’s Health Organization, 142 S.Ct. 2228 (June 24, 2022). Arizona Rev. Stat. § 13-3603 (formerly § 13-211), prohibiting procurement of a miscarriage, is not in effect. Planned Parenthood v. Brnovich, No. C127867 (Ariz. Ct. App. Oct. 7, 2022).</t>
  </si>
  <si>
    <t xml:space="preserve">The law banning abortion at any point in pregnancy and the 20-week LMP ban are not in effect—please see question 2.1 for more information regarding their enforceability.</t>
  </si>
  <si>
    <t xml:space="preserve">When post-viability abortions are provided under the exceptions, the state requires use of a method most likely to result in fetal survival and that a second physician attend the abortion. Ariz. Rev. Stat. § 36-2301.01(A). When abortions are provided under one of the exceptions to the law banning abortion at any point in pregnancy, the 15-week LMP ban, or the 20-week LMP ban, no requirements are specified. Ariz. Rev. Stat. § 13-3603, § 36-2159, § 36-2322.</t>
  </si>
  <si>
    <t xml:space="preserve">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20-16-1803. Ban on dismemberment abortion.; Ark. Code § 5-61-102. Unlawful abortion.; Ark. Code § 20-16-1904. Prohibition –Sex-selection abortion.; Ark. Code § 5-61-102. Unlawful abortion.</t>
  </si>
  <si>
    <t xml:space="preserve">Edwards v. Beck, 8 F. Supp. 3d 1091 (E.D. Ark. 2014); Hopkins v. Jegley, 267 F.Supp.3d 1024 (E.D. Ark. 2017); Smith v. Bentley, 493 F. Supp. 916 (E.D. Ark. 1980)</t>
  </si>
  <si>
    <t xml:space="preserve">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267 F.Supp.3d 1024 (E.D. Ark. 2017).</t>
  </si>
  <si>
    <t xml:space="preserve">Ark. Code § 20-16-1304. Prohibitions.; Ark. Code § 20-16-705. Abortion of viable fetus prohibited -- Exceptions.; Ark. Code § 20-16-1405. Abortion of unborn child of twenty (20) or more weeks post-fertilization age prohibited.</t>
  </si>
  <si>
    <t xml:space="preserve">Ark. Code § 20-16-1304. Prohibitions.; Ark. Code § 20-16-1405. Abortion of unborn child of twenty (20) or more weeks post-fertilization age prohibited.; Ark. Code § 20-16-705. Abortion of viable fetus prohibited -- Exceptions.</t>
  </si>
  <si>
    <t xml:space="preserve">The fetal heartbeat ban applies to 12 weeks or greater gestation. Ark. Code § 20-16-1304. The fetal heartbeat ban is not in effect—please see question 2.1 for more information regarding its enforceability.</t>
  </si>
  <si>
    <t xml:space="preserve">Ark. Code § 20-16-1305. Exemptions.; Ark. Code § 20-16-1302. Definitions.; Ark. Code § 20-16-705. Abortion of viable fetus prohibited -- Exceptions.; Ark. Code § 20-16-1405. Abortion of unborn child of twenty (20) or more weeks post-fertilization age prohibited.</t>
  </si>
  <si>
    <t xml:space="preserve">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20-week ban are: averting death or a serious risk of substantial and irreversible physical impairment of a major bodily function, or the pregnancy resulted from rape or incest. Ark. Code § 20-16-1405(a)(2)-(3). These provisions may be limited in whole or in part—please see question 2.1 for more information regarding their enforceability.</t>
  </si>
  <si>
    <t xml:space="preserve">Ark. Code § 20-16-706. Method or technique required.; Ark. Code § 20-16-707. Attendance of additional physician required.</t>
  </si>
  <si>
    <t xml:space="preserve">Abortions performed after viability require a method that will most likely result in fetal survival and a second physician attending. Ark. Code § 20-16-706, 707. Abortions performed after 20 weeks require a method most likely to result in fetal survival. Ark. Code § 20-16-1405.</t>
  </si>
  <si>
    <t xml:space="preserve">Ark. Code § 20-16-1904. Prohibition –Sex-selection abortion.</t>
  </si>
  <si>
    <t xml:space="preserve">Ark. Code § 20-16-1803. Ban on dismemberment abortion.; Ark. Code § 20-16-1203. Partial-birth abortions prohibited—Penalty—Exception.</t>
  </si>
  <si>
    <t xml:space="preserve">Ark. Code § 20-16-1203. Partial-birth abortions prohibited—Penalty—Exception.; Ark. Code § 20-16-1803. Ban on dismemberment abortion.</t>
  </si>
  <si>
    <t xml:space="preserve">The dismemberment is not in effect—please see question 2.1 for more information regarding its enforceability.</t>
  </si>
  <si>
    <t xml:space="preserve">Ark. Code § 20-16-1203. Partial-birth abortions prohibited—Penalty—Exception.</t>
  </si>
  <si>
    <t xml:space="preserve">Life endangerment is an exception to the ban on partial-birth abortions. Ark. Code § 20-16-1203 (a) (2). There is no explicit exception to the ban on dismemberment abortions, but a person accused of performing a dismemberment abortion may seek a hearing before the Arkansas State Medical Board regarding whether the dismemberment abortion was necessary to prevent a serious health risk to the pregnant woman. Ark. Code § 20-16-1803 (a).</t>
  </si>
  <si>
    <t xml:space="preserve">Ark. Code § 5-61-102. Unlawful abortion.</t>
  </si>
  <si>
    <t xml:space="preserve">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20-16-1803. Ban on dismemberment abortion.; Ark. Code § 20-16-1904. Prohibition –Sex-selection abortion.; Ark. Code § 20-16-1304. Prohibitions.; Ark. Code § 20-16-1405. Abortion of unborn child of twenty (20) or more weeks post-fertilization age prohibited.; Ark. Code § 20-16-705. Abortion of viable fetus prohibited -- Exceptions.; Ark. Code § 5-61-102. Unlawful abortion.</t>
  </si>
  <si>
    <t xml:space="preserve">Little Rock Family Planning Services v. Rutledge (E.D. Ark. 2019) 2019 WL 3323731; Edwards v. Beck, 8 F. Supp. 3d 1091 (E.D. Ark. 2014); Hopkins v. Jegley, 267 F.Supp.3d 1024 (E.D. Ark. 2017); Smith v. Bentley, 493 F. Supp. 916 (E.D. Ark. 1980)</t>
  </si>
  <si>
    <t xml:space="preserve">Edwards v. Beck, 8 F. Supp. 3d 1091 (E.D. Ark. 2014); Hopkins v. Jegley, 267 F.Supp.3d 1024 (E.D. Ark. 2017); Little Rock Family Planning Services v. Rutledge (E.D. Ark. 2019) 2019 WL 3323731; Smith v. Bentley, 493 F. Supp. 916 (E.D. Ark. 1980)</t>
  </si>
  <si>
    <t xml:space="preserve">Arkansas Code § 20-16-2004, prohibiting abortions after 18 weeks gestation, and § 20-16-2103, prohibiting abortions sought solely on the basis of Down Syndrome, are not in effect. Little Rock Family Planning Services v. Rutledge, 2019 WL 3323731 (E.D. Ark. 2019).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267 F.Supp.3d 1024 (E.D. Ark. 2017).</t>
  </si>
  <si>
    <t xml:space="preserve">Ark. Code § 20-16-1304. Prohibitions.; Ark. Code § 20-16-1304. Prohibitions.; Ark. Code § 20-16-1405. Abortion of unborn child of twenty (20) or more weeks post-fertilization age prohibited.; Ark. Code § 20-16-705. Abortion of viable fetus prohibited -- Exceptions.</t>
  </si>
  <si>
    <t xml:space="preserve">Ark. Code § 20-16-1405. Abortion of unborn child of twenty (20) or more weeks post-fertilization age prohibited.; Ark. Code § 20-16-1304. Prohibitions.; Ark. Code § 20-16-705. Abortion of viable fetus prohibited -- Exceptions.</t>
  </si>
  <si>
    <t xml:space="preserve">The dismemberment ban is not in effect—please see question 2.1 for more information regarding its enforceability.</t>
  </si>
  <si>
    <t xml:space="preserve">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20-16-2004. Abortion limited to eighteen (18) weeks' gestation; Ark. Code § 20-16-2103. Prohibition--Down Syndrome; Ark. Code § 20-16-1803. Ban on dismemberment abortion.; Ark. Code § 5-61-304. Prohibition; Ark. Code § 20-16-1904. Prohibition –Sex-selection abortion.; Ark. Code § 5-61-102. Unlawful abortion.</t>
  </si>
  <si>
    <t xml:space="preserve">Little Rock Family Planning Services v. Rutledge (E.D. Ark. 2019) 2019 WL 3323731; Hopkins v. Jegley, 267 F.Supp.3d 1024 (E.D. Ark. 2017); Edwards v. Beck, 8 F. Supp. 3d 1091 (E.D. Ark. 2014); Smith v. Bentley, 493 F. Supp. 916 (E.D. Ark. 1980)</t>
  </si>
  <si>
    <t xml:space="preserve">Hopkins v. Jegley, 267 F.Supp.3d 1024 (E.D. Ark. 2017); Edwards v. Beck, 8 F. Supp. 3d 1091 (E.D. Ark. 2014); Little Rock Family Planning Services v. Rutledge (E.D. Ark. 2019) 2019 WL 3323731; Smith v. Bentley, 493 F. Supp. 916 (E.D. Ark. 1980)</t>
  </si>
  <si>
    <t xml:space="preserve">Ark. Code § 20-16-1304. Prohibitions.; Ark. Code § 20-16-1304. Prohibitions.; Ark. Code § 20-16-2004. Abortion limited to eighteen (18) weeks' gestation; Ark. Code § 20-16-705. Abortion of viable fetus prohibited -- Exceptions.; Ark. Code § 20-16-1405. Abortion of unborn child of twenty (20) or more weeks post-fertilization age prohibited.</t>
  </si>
  <si>
    <t xml:space="preserve">Ark. Code § 20-16-1405. Abortion of unborn child of twenty (20) or more weeks post-fertilization age prohibited.; Ark. Code § 20-16-705. Abortion of viable fetus prohibited -- Exceptions.; Ark. Code § 20-16-2004. Abortion limited to eighteen (18) weeks' gestation; Ark. Code § 20-16-1304. Prohibitions.</t>
  </si>
  <si>
    <t xml:space="preserve">The fetal heartbeat ban applies to 12 weeks or greater gestation. Ark. Code § 20-16-1304. The fetal heartbeat ban and 18-week ban are not in effect—please see question 2.1 for more information regarding their enforceability.</t>
  </si>
  <si>
    <t xml:space="preserve">Ark. Code § 20-16-1305. Exemptions.; Ark. Code § 20-16-1302. Definitions.; Ark. Code § 20-16-705. Abortion of viable fetus prohibited -- Exceptions.; Ark. Code § 20-16-2004. Abortion limited to eighteen (18) weeks' gestation; Ark. Code § 20-16-1405. Abortion of unborn child of twenty (20) or more weeks post-fertilization age prohibited.</t>
  </si>
  <si>
    <t xml:space="preserve">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18-week ban are: a medical emergency (defined as preserving the life endangerment or serious risk of substantial and irreversible impairment of major bodily function), or the pregnancy resulted from rape or incest. Ark. Code § 20-16-2004(b). Exceptions to the 20-week ban are: averting death or a serious risk of substantial and irreversible physical impairment of a major bodily function, or the pregnancy resulted from rape or incest. Ark. Code § 20-16-1405(a)(2)-(3). These provisions may be limited in whole or in part—please see question 2.1 for more information regarding their enforceability.</t>
  </si>
  <si>
    <t xml:space="preserve">Ark. Code § 20-16-705. Abortion of viable fetus prohibited -- Exceptions.; Ark. Code § 20-16-706. Method or technique required.; Ark. Code § 20-16-707. Attendance of additional physician required.</t>
  </si>
  <si>
    <t xml:space="preserve">Ark. Code § 20-16-1904. Prohibition –Sex-selection abortion.; Ark. Code § 20-16-2103. Prohibition--Down Syndrome</t>
  </si>
  <si>
    <t xml:space="preserve">Ark. Code § 5-61-304. Prohibition</t>
  </si>
  <si>
    <t xml:space="preserve">Ark. Code § 5-61-304 becomes effective on and after the certification of the Attorney General that: "(1) The United States Supreme Court overrules, in whole or in part, the central holding of  Roe v. Wade, 410 U.S. 113 (1973) , reaffirmed by  Planned Parenthood of Southeastern Pennsylvania v. Casey, 505 U.S. 833 (1992) , thereby restoring to the State of Arkansas the authority to prohibit abortion; or (2) An amendment to the United States Constitution is adopted that, in whole or in part, restores to the State of Arkansas the authority to prohibit abortion."  Acts of 2019, Act 180, § 2.</t>
  </si>
  <si>
    <t xml:space="preserve">Little Rock Family Planning Services v. Rutledge, 397 F.Supp.3d 1213, 2019 WL 3679623 (2019); Edwards v. Beck, 8 F. Supp. 3d 1091 (E.D. Ark. 2014); Little Rock Family Planning Services v. Rutledge, 397 F.Supp.3d 1213, 2019 WL 3679623 (2019); Hopkins v. Jegley, 267 F.Supp.3d 1024 (E.D. Ark. 2017); Smith v. Bentley, 493 F. Supp. 916 (E.D. Ark. 1980)</t>
  </si>
  <si>
    <t xml:space="preserve">Edwards v. Beck, 8 F. Supp. 3d 1091 (E.D. Ark. 2014); Little Rock Family Planning Services v. Rutledge, 397 F.Supp.3d 1213, 2019 WL 3679623 (2019); Hopkins v. Jegley, 267 F.Supp.3d 1024 (E.D. Ark. 2017); Smith v. Bentley, 493 F. Supp. 916 (E.D. Ark. 1980)</t>
  </si>
  <si>
    <t xml:space="preserve">Arkansas Code § 20-16-2004, prohibiting abortions after 18 weeks gestation, and § 20-16-2103, prohibiting abortions sought solely on the basis of Down Syndrome, are not in effect. Little Rock Family Planning Services v. Rutledge, 397 F.Supp.3d 1213 (E.D. Ark. 2019).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267 F.Supp.3d 1024 (E.D. Ark. 2017).</t>
  </si>
  <si>
    <t xml:space="preserve">Ark. Code § 20-16-1304. Prohibitions.; Ark. Code § 20-16-1405. Abortion of unborn child of twenty (20) or more weeks post-fertilization age prohibited.; Ark. Code § 20-16-2004. Abortion limited to eighteen (18) weeks' gestation; Ark. Code § 20-16-705. Abortion of viable fetus prohibited -- Exceptions.</t>
  </si>
  <si>
    <t xml:space="preserve">Ark. Code § 20-16-706. Method or technique required.; Ark. Code § 20-16-707. Attendance of additional physician required.; Ark. Code § 20-16-705. Abortion of viable fetus prohibited -- Exceptions.</t>
  </si>
  <si>
    <t xml:space="preserve">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20-16-2004. Abortion limited to eighteen (18) weeks' gestation; Ark. Code § 20-16-2103. Prohibition--Down Syndrome; Ark. Code § 20-16-1803. Ban on dismemberment abortion.; Ark. Code § 5-61-304. Prohibition; Ark. Code § 20-16-1904. Prohibition –Sex-selection abortion.; Ark. Code § 20-16-2103. Prohibition--Down Syndrome; Ark. Code § 5-61-102. Unlawful abortion.</t>
  </si>
  <si>
    <t xml:space="preserve">Little Rock Family Planning Services v. Rutledge, 397 F.Supp.3d 1213, 2019 WL 3679623 (2019); Smith v. Bentley, 493 F. Supp. 916 (E.D. Ark. 1980); Hopkins v. Jegley, 2020 WL 4557687 (8th Cir. Ark. 2020)</t>
  </si>
  <si>
    <t xml:space="preserve">Smith v. Bentley, 493 F. Supp. 916 (E.D. Ark. 1980); Hopkins v. Jegley, 2020 WL 4557687 (8th Cir. Ark. 2020); Little Rock Family Planning Services v. Rutledge, 397 F.Supp.3d 1213, 2019 WL 3679623 (2019)</t>
  </si>
  <si>
    <t xml:space="preserve">Arkansas Code § 20-16-2004, prohibiting abortions after 18 weeks gestation, and § 20-16-2103, prohibiting abortions sought solely on the basis of Down Syndrome, are not in effect. Little Rock Family Planning Services v. Rutledge, 397 F.Supp.3d 1213 (E.D. Ark. 2019).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t>
  </si>
  <si>
    <t xml:space="preserve">Ark. Code § 20-16-1304. Prohibitions.; Ark. Code § 20-16-2004. Abortion limited to eighteen (18) weeks' gestation; Ark. Code § 20-16-1405. Abortion of unborn child of twenty (20) or more weeks post-fertilization age prohibited.; Ark. Code § 20-16-705. Abortion of viable fetus prohibited -- Exceptions.</t>
  </si>
  <si>
    <t xml:space="preserve">Ark. Code § 20-16-706. Method or technique required.; Ark. Code § 20-16-705. Abortion of viable fetus prohibited -- Exceptions.; Ark. Code § 20-16-707. Attendance of additional physician required.</t>
  </si>
  <si>
    <t xml:space="preserve">Hopkins v. Jegley, 2020 WL 41927 (E.D. Ark. 2021); Little Rock Family Planning Services v. Rutledge, 984 F.3d 682 (8th Cir. 2021); Smith v. Bentley, 493 F. Supp. 916 (E.D. Ark. 1980); Edwards v. Beck, 8 F. Supp. 3d 1091 (E.D. Ark. 2014)</t>
  </si>
  <si>
    <t xml:space="preserve">Smith v. Bentley, 493 F. Supp. 916 (E.D. Ark. 1980); Little Rock Family Planning Services v. Rutledge, 984 F.3d 682 (8th Cir. 2021); Hopkins v. Jegley, 2020 WL 41927 (E.D. Ark. 2021); Edwards v. Beck, 8 F. Supp. 3d 1091 (E.D. Ark. 2014)</t>
  </si>
  <si>
    <t xml:space="preserve">Arkansas Code § 20-16-2004, prohibiting abortions after 18 weeks gestation, and § 20-16-2103, prohibiting abortions sought solely on the basis of Down Syndrome, are not in effect. Little Rock Family Planning Services v. Rutledge, 984 F.3d 682 (8th Cir.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t>
  </si>
  <si>
    <t xml:space="preserve">Hopkins v. Jegley, 2020 WL 41927 (E.D. Ark. 2021); Little Rock Family Planning Services v. Rutledge, 984 F.3d 682 (8th Cir. 2021); Smith v. Bentley, 493 F. Supp. 916 (E.D. Ark. 1980); Edwards v. Beck, 786 F.3d 1113 (8th Cir. 2015); Little Rock Family Planning Services v. Jegley, 2021 WL 3073849 (E.D. Ark. Jul. 20, 2021)</t>
  </si>
  <si>
    <t xml:space="preserve">Smith v. Bentley, 493 F. Supp. 916 (E.D. Ark. 1980); Edwards v. Beck, 786 F.3d 1113 (8th Cir. 2015); Little Rock Family Planning Services v. Rutledge, 984 F.3d 682 (8th Cir. 2021); Little Rock Family Planning Services v. Jegley, 2021 WL 3073849 (E.D. Ark. Jul. 20, 2021); Hopkins v. Jegley, 2020 WL 41927 (E.D. Ark. 2021)</t>
  </si>
  <si>
    <t xml:space="preserve">Arkansas Code § 5-61-404, prohibiting abortions except to save the life of the patient in a medical emergency, is not in effect. Little Rock Family Planning Services v. Jegley, 2021 WL 3073849 (E.D. Ark. Jul. 20, 2021). Arkansas Code § 20-16-2004, prohibiting abortions after 18 weeks gestation, and § 20-16-2103, prohibiting abortions sought solely on the basis of Down Syndrome, are not in effect. Little Rock Family Planning Services v. Rutledge, 984 F.3d 682 (8th Cir.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t>
  </si>
  <si>
    <t xml:space="preserve">The fetal heartbeat ban applies to 12 weeks or greater gestation. Ark. Code § 20-16-1304. The total ban, fetal heartbeat ban, and 18-week ban are not in effect—please see question 2.1 for more information regarding their enforceability.</t>
  </si>
  <si>
    <t xml:space="preserve">Ark. Code § 20-16-1305. Exemptions.; Ark. Code § 20-16-1302. Definitions.; Ark. Code § 20-16-2004. Abortion limited to eighteen (18) weeks' gestation; Ark. Code § 20-16-705. Abortion of viable fetus prohibited -- Exceptions.; Ark. Code § 20-16-1405. Abortion of unborn child of twenty (20) or more weeks post-fertilization age prohibited.</t>
  </si>
  <si>
    <t xml:space="preserve">Ark. Code § 20-16-1203. Partial-birth abortions prohibited—Penalty—Exception.; Ark. Code § 20-16-1304. Prohibitions.; Ark. Code § 20-16-2103. Prohibition--Down Syndrome; Ark. Code § 5-61-304. Prohibition; Ark. Code § 20-16-1904. Prohibition –Sex-selection abortion.; Ark. Code § 20-16-2103. Prohibition--Down Syndrome; Ark. Code § 5-61-102. Unlawful abortion.; Ark. Code § 20-16-705. Abortion of viable fetus prohibited -- Exceptions.; Ark. Code § 20-16-1405. Abortion of unborn child of twenty (20) or more weeks post-fertilization age prohibited.; Ark. Code § 20-16-1803. Ban on dismemberment abortion.; Ark. Code § 20-16-2004. Abortion limited to eighteen (18) weeks' gestation; Ark. Code § 5-61-404. Prohibition</t>
  </si>
  <si>
    <t xml:space="preserve">Hopkins v. Jegley, 2020 WL 41927 (E.D. Ark. 2021); Little Rock Family Planning Services v. Rutledge, 984 F.3d 682 (8th Cir. 2021); Smith v. Bentley, 493 F. Supp. 916 (E.D. Ark. 1980); Little Rock Family Planning Services v. Jegley, 2021 WL 3073849 (E.D. Ark. Jul. 20, 2021); Edwards v. Beck, 786 F.3d 1113 (8th Cir. 2015)</t>
  </si>
  <si>
    <t xml:space="preserve">Little Rock Family Planning Services v. Jegley, 2021 WL 3073849 (E.D. Ark. Jul. 20, 2021); Smith v. Bentley, 493 F. Supp. 916 (E.D. Ark. 1980); Edwards v. Beck, 786 F.3d 1113 (8th Cir. 2015); Hopkins v. Jegley, 2020 WL 41927 (E.D. Ark. 2021); Little Rock Family Planning Services v. Rutledge, 984 F.3d 682 (8th Cir. 2021)</t>
  </si>
  <si>
    <t xml:space="preserve">Ark. Code § 20-16-1304. Prohibitions.; Ark. Code § 20-16-705. Abortion of viable fetus prohibited -- Exceptions.; Ark. Code § 20-16-1405. Abortion of unborn child of twenty (20) or more weeks post-fertilization age prohibited.; Ark. Code § 20-16-2004. Abortion limited to eighteen (18) weeks' gestation; Ark. Code § 5-61-404. Prohibition</t>
  </si>
  <si>
    <t xml:space="preserve">These provisions may be limited in whole or in part—please see question 2.1 for more information regarding their enforceability.</t>
  </si>
  <si>
    <t xml:space="preserve">Ark. Code § 20-16-1302. Definitions.; Ark. Code § 20-16-705. Abortion of viable fetus prohibited -- Exceptions.; Ark. Code § 20-16-1305. Exemptions.; Ark. Code § 20-16-1305. Exemptions.; Ark. Code § 20-16-1305. Exemptions.; Ark. Code § 20-16-1405. Abortion of unborn child of twenty (20) or more weeks post-fertilization age prohibited.; Ark. Code § 20-16-1405. Abortion of unborn child of twenty (20) or more weeks post-fertilization age prohibited.; Ark. Code § 20-16-2004. Abortion limited to eighteen (18) weeks' gestation; Ark. Code § 20-16-2003. Definitions.; Ark. Code § 5-61-404. Prohibition</t>
  </si>
  <si>
    <t xml:space="preserve">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18-week ban are: a medical emergency (defined as preserving the life endangerment or serious risk of substantial and irreversible impairment of major bodily function), or the pregnancy resulted from rape or incest. Ark. Code § 20-16-2004(b). Exceptions to the 20-week ban are: averting death or a serious risk of substantial and irreversible physical impairment of a major bodily function, or the pregnancy resulted from rape or incest. Ark. Code § 20-16-1405(a)(2)-(3). The only exception to the total ban is where the abortion is necessary to save the life of the patient in a medical emergency. Ark. Code § 5-61-404(a). These provisions may be limited in whole or in part—please see question 2.1 for more information regarding their enforceability.</t>
  </si>
  <si>
    <t xml:space="preserve">Ark. Code § 20-16-706. Method or technique required.; Ark. Code § 20-16-707. Attendance of additional physician required.; Ark. Code § 20-16-1405. Abortion of unborn child of twenty (20) or more weeks post-fertilization age prohibited.</t>
  </si>
  <si>
    <t xml:space="preserve">Life endangerment is an exception to the ban on partial-birth abortions. Ark. Code § 20-16-1203 (a) (2). Serious health risk is an exception to the ban on "dismemberment" abortions. Ark. Code § 20-16-1803(a). These provisions may be limited in whole or in part—please see question 2.1 for more information regarding their enforceability.</t>
  </si>
  <si>
    <t xml:space="preserve">Ark. Code § 20-16-1203. Partial-birth abortions prohibited—Penalty—Exception.; Ark. Code § 20-16-1304. Prohibitions.; Ark. Code § 20-16-2103. Prohibition--Down Syndrome; Ark. Code § 20-16-1904. Prohibition –Sex-selection abortion.; Ark. Code § 20-16-2103. Prohibition--Down Syndrome; Ark. Code § 5-61-102. Unlawful abortion.; Ark. Code § 20-16-705. Abortion of viable fetus prohibited -- Exceptions.; Ark. Code § 20-16-1405. Abortion of unborn child of twenty (20) or more weeks post-fertilization age prohibited.; Ark. Code § 20-16-1803. Ban on dismemberment abortion.; Ark. Code § 20-16-2004. Abortion limited to eighteen (18) weeks' gestation; Ark. Code § 5-61-404. Prohibition; Ark. Code § 5-61-304. Prohibition</t>
  </si>
  <si>
    <t xml:space="preserve">Arkansas Code § 5-61-404, prohibiting abortions except to save the life of the patient in a medical emergency, is not in effect. Little Rock Family Planning Services v. Jegley, 2021 WL 3073849 (E.D. Ark. Jul. 20, 2021). Arkansas Code § 20-16-2004, prohibiting abortions after 18 weeks gestation, and § 20-16-2103, prohibiting abortions sought solely on the basis of Down Syndrome, are not in effect. Little Rock Family Planning Services v. Rutledge, 984 F.3d 682 (8th Cir.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 However, all of these rulings may be affected by the decision in Dobbs v. Jackson Women’s Health Organization, 142 S.Ct. 2228 (June 24, 2022).</t>
  </si>
  <si>
    <t xml:space="preserve">Ark. Code § 20-16-1304. Prohibitions.; Ark. Code § 20-16-705. Abortion of viable fetus prohibited -- Exceptions.; Ark. Code § 20-16-1405. Abortion of unborn child of twenty (20) or more weeks post-fertilization age prohibited.; Ark. Code § 20-16-2004. Abortion limited to eighteen (18) weeks' gestation; Ark. Code § 5-61-404. Prohibition; Ark. Code § 5-61-102. Unlawful abortion.; Ark. Code § 5-61-304. Prohibition</t>
  </si>
  <si>
    <t xml:space="preserve">The fetal heartbeat ban applies to 12 weeks or greater gestation. Ark. Code § 20-16-1304. The pre-Roe and 2019 total bans (Ark. Code § 5-61-102 and § 5-61-404), the fetal heartbeat ban (Ark. Code § 20-16-1304), and the 18-week LMP ban (Ark. Code § 20-16-2004) are not in effect—please see question 2.1 for more information regarding their enforceability. The trigger total ban (Ark. Code § 5-61-304), the 20 week postfertilization ban (Ark. Code § 20-16-1405), and the viability ban (Ark. Code § 20-16-705) are in effect.</t>
  </si>
  <si>
    <t xml:space="preserve">Ark. Code § 20-16-1302. Definitions.; Ark. Code § 20-16-705. Abortion of viable fetus prohibited -- Exceptions.; Ark. Code § 20-16-1305. Exemptions.; Ark. Code § 20-16-1305. Exemptions.; Ark. Code § 20-16-1305. Exemptions.; Ark. Code § 20-16-1405. Abortion of unborn child of twenty (20) or more weeks post-fertilization age prohibited.; Ark. Code § 20-16-1405. Abortion of unborn child of twenty (20) or more weeks post-fertilization age prohibited.; Ark. Code § 20-16-2004. Abortion limited to eighteen (18) weeks' gestation; Ark. Code § 20-16-2003. Definitions.; Ark. Code § 5-61-404. Prohibition; Ark. Code § 5-61-102. Unlawful abortion.</t>
  </si>
  <si>
    <t xml:space="preserve">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18-week ban are: a medical emergency (defined as preserving the life endangerment or serious risk of substantial and irreversible impairment of major bodily function), or the pregnancy resulted from rape or incest. Ark. Code § 20-16-2004(b). Exceptions to the 20-week ban are: averting death or a serious risk of substantial and irreversible physical impairment of a major bodily function, or the pregnancy resulted from rape or incest. Ark. Code § 20-16-1405(a)(2)-(3). The only exception to the 2019 total ban and the trigger total ban is where the abortion is necessary to save the life of the patient in a medical emergency. Ark. Code § 5-61-304(a), § 5-61-404(a). There are no exceptions to the pre-Roe total ban. Ark. Code § 5-61-102. These provisions may be limited in whole or in part—please see question 2.1 for more information regarding their enforceability.</t>
  </si>
  <si>
    <t xml:space="preserve">Ark. Code § 5-61-304 has been triggered and is in effect.</t>
  </si>
  <si>
    <t xml:space="preserve">Hopkins v. Jegley, 2020 WL 41927 (E.D. Ark. 2021); Smith v. Bentley, 493 F. Supp. 916 (E.D. Ark. 1980); Little Rock Family Planning Services v. Jegley, 2021 WL 3073849 (E.D. Ark. Jul. 20, 2021); Edwards v. Beck, 786 F.3d 1113 (8th Cir. 2015)</t>
  </si>
  <si>
    <t xml:space="preserve">Little Rock Family Planning Services v. Jegley, 2021 WL 3073849 (E.D. Ark. Jul. 20, 2021); Smith v. Bentley, 493 F. Supp. 916 (E.D. Ark. 1980); Edwards v. Beck, 786 F.3d 1113 (8th Cir. 2015); Hopkins v. Jegley, 2020 WL 41927 (E.D. Ark. 2021)</t>
  </si>
  <si>
    <t xml:space="preserve">Arkansas Code § 5-61-404, prohibiting abortions except to save the life of the patient in a medical emergency, is not in effect. Little Rock Family Planning Services v. Jegley, 2021 WL 3073849 (E.D. Ark. Jul. 20,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 However, all of these rulings may be affected by the decision in Dobbs v. Jackson Women’s Health Organization, 142 S.Ct. 2228 (June 24, 2022).</t>
  </si>
  <si>
    <t xml:space="preserve">The fetal heartbeat ban applies to 12 weeks or greater gestation. Ark. Code § 20-16-1304. The pre-Roe and 2019 total bans (Ark. Code § 5-61-102 and § 5-61-404) and the fetal heartbeat ban (Ark. Code § 20-16-1304) are not in effect—please see question 2.1 for more information regarding their enforceability. The trigger total ban (Ark. Code § 5-61-304), the 18-week LMP ban (Ark. Code § 20-16-2004), the 20 week postfertilization ban (Ark. Code § 20-16-1405), and the viability ban (Ark. Code § 20-16-705) are in effect.</t>
  </si>
  <si>
    <t xml:space="preserve">Smith v. Bentley, 493 F. Supp. 916 (E.D. Ark. 1980); Little Rock Family Planning Services v. Jegley, 2021 WL 3073849 (E.D. Ark. Jul. 20, 2021); Edwards v. Beck, 786 F.3d 1113 (8th Cir. 2015)</t>
  </si>
  <si>
    <t xml:space="preserve">Little Rock Family Planning Services v. Jegley, 2021 WL 3073849 (E.D. Ark. Jul. 20, 2021); Smith v. Bentley, 493 F. Supp. 916 (E.D. Ark. 1980); Edwards v. Beck, 786 F.3d 1113 (8th Cir. 2015)</t>
  </si>
  <si>
    <t xml:space="preserve">Arkansas Code § 5-61-404, prohibiting abortions except to save the life of the patient in a medical emergency, is not in effect. Little Rock Family Planning Services v. Jegley, 2021 WL 3073849 (E.D. Ark. Jul. 20,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However, all of these rulings may be affected by the decision in Dobbs v. Jackson Women’s Health Organization, 142 S.Ct. 2228 (June 24, 2022).</t>
  </si>
  <si>
    <t xml:space="preserve">Life endangerment is an exception to the ban on partial-birth abortions. Ark. Code § 20-16-1203 (a) (2). Serious health risk is an exception to the ban on "dismemberment" abortions. Ark. Code § 20-16-1803(a).</t>
  </si>
  <si>
    <t xml:space="preserve">Smith v. Bentley, 493 F. Supp. 916 (E.D. Ark. 1980); Edwards v. Beck, 786 F.3d 1113 (8th Cir. 2015)</t>
  </si>
  <si>
    <t xml:space="preserve">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However, these rulings may be affected by the decision in Dobbs v. Jackson Women’s Health Organization, 142 S.Ct. 2228 (June 24, 2022).</t>
  </si>
  <si>
    <t xml:space="preserve">The fetal heartbeat ban applies to 12 weeks or greater gestation. Ark. Code § 20-16-1304. The pre-Roe total ban (Ark. Code § 5-61-102) and the fetal heartbeat ban (Ark. Code § 20-16-1304) are not in effect—please see question 2.1 for more information regarding their enforceability. The trigger total ban (Ark. Code § 5-61-304), the 2019 total ban (Ark. Code § 5-61-404), the 18-week LMP ban (Ark. Code § 20-16-2004), the 20 week postfertilization ban (Ark. Code § 20-16-1405), and the viability ban (Ark. Code § 20-16-705) are in effect.</t>
  </si>
  <si>
    <t xml:space="preserve">Cal. Health &amp; Safety Code § 123468. Unauthorized abortions; determination</t>
  </si>
  <si>
    <t xml:space="preserve">Cal. Health &amp; Safety Code § 123468. Unauthorized abortions; determination; Cal. Health &amp; Safety Code § 123464. Definitions</t>
  </si>
  <si>
    <t xml:space="preserve">Conn. Agencies Regs. § 19-13-D54. Abortions; Conn. Gen. Stat. § 19a-602. Termination of pregnancy prior to viability. Abortion after viability prohibited; exception.</t>
  </si>
  <si>
    <t xml:space="preserve">Conn. Agencies Regs. § 19-13-D54. Abortions</t>
  </si>
  <si>
    <t xml:space="preserve">Del. Code tit. 24, § 1790. Termination of pregnancy before viability not prohibited; termination of pregnancy after viability limited.; Del. Code tit. 11, § 653. Issuing abortional articles; class B misdemeanor; Del. Code tit. 11, § 652. Self-abortion; class A misdemeanor; Del. Code tit. 11, § 651. Abortion; class F felony</t>
  </si>
  <si>
    <t xml:space="preserve">Statement of Policy, Attorney General of Delaware (Mar. 24, 1977)</t>
  </si>
  <si>
    <t xml:space="preserve">Del. Code tit. 11, §§ 651, 652, and 653 are not in effect. Statement of Policy, Attorney General of Delaware (Mar. 24, 1977).</t>
  </si>
  <si>
    <t xml:space="preserve">Del. Code tit. 24, § 1790. Termination of pregnancy before viability not prohibited; termination of pregnancy after viability limited.</t>
  </si>
  <si>
    <t xml:space="preserve">Fetal anomaly must be fatal. Del. Code tit. 24, § 1790.</t>
  </si>
  <si>
    <t xml:space="preserve">Del. Code tit. 11, § 651. Abortion; class F felony; Del. Code tit. 11, § 652. Self-abortion; class A misdemeanor; Del. Code tit. 11, § 653. Issuing abortional articles; class B misdemeanor</t>
  </si>
  <si>
    <t xml:space="preserve">Fla. Stat. § 390.0111. Termination of pregnancies.; Fla. Stat. § 390.0111. Termination of pregnancies.; Fla. Stat. § 782.34. Partial-birth abortion.; Fla. Stat. § 390.01112. Termination of pregnancies during viability.</t>
  </si>
  <si>
    <t xml:space="preserve">A Choice for Women v. Butterworth, 54 F.Supp.2d 1148 (S.D. Fla. 1998); A Choice for Women v. Butterworth, 2000 WL 34403086 (S.D. Fla. 2000)</t>
  </si>
  <si>
    <t xml:space="preserve">Florida Stat. §§ 390.0111(5), (11), and 390.011(8), prohibiting “partial-birth” abortions, are not in effect. A Choice for Women v. Butterworth, 54 F.Supp.2d 1148 (S.D. Fla. 1998). Florida Stat. §§ 782.30, 782.32, 782.34, and 782.36, prohibiting “partial-birth” abortions, are not in effect. A Choice for Women v. Butterworth, 2000 WL 34403086 (S.D. Fla. 2000).</t>
  </si>
  <si>
    <t xml:space="preserve">Fla. Stat. § 390.0111. Termination of pregnancies.; Fla. Stat. § 390.01112. Termination of pregnancies during viability.</t>
  </si>
  <si>
    <t xml:space="preserve">The exception for serious health risk is limited to physical health. Fla. Stat. § 390.0111 (1).</t>
  </si>
  <si>
    <t xml:space="preserve">Fla. Stat. § 390.0111. Termination of pregnancies.; Fla. Stat. § 797.03. Prohibited acts; penalties.; Fla. Stat. § 390.0111. Termination of pregnancies.</t>
  </si>
  <si>
    <t xml:space="preserve">One physician may certify the exception if they also certify that another physician was not available for consultation. Fla. Stat. § 390.0111 (1); Fla. Stat. § 390.01112 (1).</t>
  </si>
  <si>
    <t xml:space="preserve">Fla. Stat. § 390.0111. Termination of pregnancies.; Fla. Stat. § 782.34. Partial-birth abortion.</t>
  </si>
  <si>
    <t xml:space="preserve">Fla. Stat. § 390.0111. Termination of pregnancies.; Fla. Stat. § 782.36. Exceptions.</t>
  </si>
  <si>
    <t xml:space="preserve">Florida Stat. §§ 390.0111(5), (11), and 390.011(8), prohibiting “partial-birth” abortions, are not in effect. A Choice for Women v. Butterworth, 54 F.Supp.2d 1148 (S.D. Fla. 1998). Florida Stat. §§ 782.30, 782.32, 782.34, and 782.36, prohibiting “partial-birth” abortions, are not in effect. A Choice for Women v. Butterworth, 2000 WL 34403086 (S.D. Fla. 2000). However, these rulings may be affected by the decision in Dobbs v. Jackson Women’s Health Organization, 142 S.Ct. 2228 (June 24, 2022).</t>
  </si>
  <si>
    <t xml:space="preserve">Fla. Stat. § 797.03. Prohibited acts; penalties.; Fla. Stat. § 390.0111. Termination of pregnancies.; Fla. Stat. § 390.0111. Termination of pregnancies.; Fla. Stat. § 390.01112. Termination of pregnancies during viability.</t>
  </si>
  <si>
    <t xml:space="preserve">Fla. Stat. § 782.34. Partial-birth abortion.; Fla. Stat. § 390.0111. Termination of pregnancies.</t>
  </si>
  <si>
    <t xml:space="preserve">Fla. Stat. § 782.36. Exceptions.; Fla. Stat. § 390.0111. Termination of pregnancies.</t>
  </si>
  <si>
    <t xml:space="preserve">Fla. Stat. § 782.34. Partial-birth abortion.; Fla. Stat. § 390.01112. Termination of pregnancies during viability.; Fla. Stat. § 390.0111. Termination of pregnancies.; Fla. Stat. § 390.0111. Termination of pregnancies.</t>
  </si>
  <si>
    <t xml:space="preserve">Fla. Stat. § 390.01112. Termination of pregnancies during viability.; Fla. Stat. § 390.0111. Termination of pregnancies.</t>
  </si>
  <si>
    <t xml:space="preserve">Fla. Stat. § 390.01112. Termination of pregnancies during viability.; Fla. Stat. § 390.0111. Termination of pregnancies.; Fla. Stat. § 390.011. Definitions.</t>
  </si>
  <si>
    <t xml:space="preserve">The fetal anomaly exception applies only to the 15-week ban. Fla. Stat. § 390.0111(1)(c). The exception for serious health risk is limited to physical health. Fla. Stat. § 390.0111(1).</t>
  </si>
  <si>
    <t xml:space="preserve">Fla. Stat. § 797.03. Prohibited acts; penalties.; Fla. Stat. § 390.01112. Termination of pregnancies during viability.; Fla. Stat. § 390.0111. Termination of pregnancies.; Fla. Stat. § 390.01112. Termination of pregnancies during viability.</t>
  </si>
  <si>
    <t xml:space="preserve">One physician may certify the exception if they also certify that another physician was not available for consultation. Fla. Stat. § 390.0111 (1); Fla. Stat. § 390.01112 (1). The hospital requirement applies only to abortions performed after the third trimester. Fla. Stat. § 797.03(3).</t>
  </si>
  <si>
    <t xml:space="preserve">A Choice for Women v. Butterworth, 54 F.Supp.2d 1148 (S.D. Fla. 1998); A Choice for Women v. Butterworth, 2000 WL 34403086 (S.D. Fla. 2000); Planned Parenthood v. State, 2022 WL 2436704 (Circuit Court of Fla., July 5, 2022), appeal filed, No. 1D22-2034 (Fla. 1st Dist. Ct. of App., July 5, 2022)</t>
  </si>
  <si>
    <t xml:space="preserve">Florida Stat. §§ 390.0111(5), (11), and 390.011(8), prohibiting “partial-birth” abortions, are not in effect. A Choice for Women v. Butterworth, 54 F.Supp.2d 1148 (S.D. Fla. 1998). Florida Stat. §§ 782.30, 782.32, 782.34, and 782.36, prohibiting “partial-birth” abortions, are not in effect. A Choice for Women v. Butterworth, 2000 WL 34403086 (S.D. Fla. 2000). However, these rulings may be affected by the decision in Dobbs v. Jackson Women’s Health Organization, 142 S.Ct. 2228 (June 24, 2022). The law banning abortions at 15 weeks' gestation (Fla. Stat. § 390.0111(1)) was briefly not in effect on July 5, 2022. Planned Parenthood v. State, 2022 WL 2436704 (Circuit Court of Fla., July 5, 2022), appeal filed, No. 1D22-2034 (Fla. 1st Dist. Ct. of App., July 5, 2022).</t>
  </si>
  <si>
    <t xml:space="preserve">Ga. Code § 16-12-141. When and where procedure authorized; physician authorized to perform procedure; Ga. Code § 16-12-144. Partial-birth abortion</t>
  </si>
  <si>
    <t xml:space="preserve">Midtown Hospital v. Miller, 36 F. Supp. 2d. 1360 (N.D. Ga. 1997)</t>
  </si>
  <si>
    <t xml:space="preserve">Georgia Code § 16-12-144, prohibiting “partial birth” abortions, is not in effect as applied to pre-viability abortions. Midtown Hospital v. Miller, 36 F. Supp. 2d. 1360 (N.D. Ga. 1997).</t>
  </si>
  <si>
    <t xml:space="preserve">Ga. Code § 16-12-141. When and where procedure authorized; physician authorized to perform procedure</t>
  </si>
  <si>
    <t xml:space="preserve">The exception for serious risk is limited to physical health. Ga. Code § 16-12-141 (c)(1)(A).</t>
  </si>
  <si>
    <t xml:space="preserve">Ga. Code § 16-12-141. When and where procedure authorized; physician authorized to perform procedure; Ga. Code § 16-12-141. When and where procedure authorized; physician authorized to perform procedure; Ga. Comp. R. &amp; Regs. 209-5-32-.02. Regulation of Abortion Procedures Subsequent to the First Trimester</t>
  </si>
  <si>
    <t xml:space="preserve">The requirement for two other physicians to certify the exception only applies to the exceptions for life and health endangerment, but not to the fetal anomaly exception. Ga. Comp. R. &amp; Regs. 209-5-32-.02 (2).</t>
  </si>
  <si>
    <t xml:space="preserve">Ga. Code § 16-12-144. Partial-birth abortion</t>
  </si>
  <si>
    <t xml:space="preserve">Ga. Code § 16-12-144. Partial-birth abortion; Ga. Code § 16-12-144. Partial-birth abortion</t>
  </si>
  <si>
    <t xml:space="preserve">Ga. Code § 16-12-141. When and where procedure authorized; physician authorized to perform procedure; Ga. Code § 16-12-144. Partial-birth abortion; Ga. Comp. R. &amp; Regs. 209-5-32-.02. Regulation of Abortion Procedures Subsequent to the First Trimester</t>
  </si>
  <si>
    <t xml:space="preserve">Sistersong Women of Color Reproductive Justice Collection v. Kemp, 2019 WL 4849448 (N.D.G.A. October 1, 2019); Midtown Hospital v. Miller, 36 F. Supp. 2d. 1360 (N.D. Ga. 1997)</t>
  </si>
  <si>
    <t xml:space="preserve">A bill imposing a fetal heartbeat ban (Ga. Code §§ 16-12-141 and § 31-9B-2) has been blocked from going into effect. SisterSong Women of Color Reproductive Justice Collective et al.v. Kemp et al., No. 1:19-cv-02973-SCJ (N.D. Ga. October 1, 2019). Georgia Code § 16-12-144, prohibiting “partial birth” abortions, is not in effect as applied to pre-viability abortions. Midtown Hospital v. Miller, 36 F. Supp. 2d. 1360 (N.D. Ga. 1997).</t>
  </si>
  <si>
    <t xml:space="preserve">Ga. Code § 16-12-141. When and where procedure authorized; physician authorized to perform procedure; Ga. Comp. R. &amp; Regs. 209-5-32-.02. Regulation of Abortion Procedures Subsequent to the First Trimester</t>
  </si>
  <si>
    <t xml:space="preserve">Ga. Code § 16-12-141. When and where procedure authorized; physician authorized to perform procedure; Ga. Code § 16-12-141. When and where procedure authorized; physician authorized to perform procedure; Ga. Comp. R. &amp; Regs. 209-5-32-.02. Regulation of Abortion Procedures Subsequent to the First Trimester; Ga. Comp. R. &amp; Regs. 209-5-32-.02. Regulation of Abortion Procedures Subsequent to the First Trimester</t>
  </si>
  <si>
    <t xml:space="preserve">Ga. Code § 16-12-141. When and where procedure authorized; physician authorized to perform procedure; Ga. Code § 16-12-144. Partial-birth abortion; Ga. Code § 16-12-144. Partial-birth abortion; Ga. Comp. R. &amp; Regs. 209-5-32-.02. Regulation of Abortion Procedures Subsequent to the First Trimester</t>
  </si>
  <si>
    <t xml:space="preserve">Georgia Code §§ 16-12-141, 31-9B-2, and 1-2-1, as amended in 2019, prohibiting abortions if a heartbeat is detectable, is not in effect. SisterSong Women of Color Reproductive Justice Collective v. Kemp, 472 F.Supp.3d 1297 (N.D. Ga. 2020). Georgia Code § 16-12-144, prohibiting “partial birth” abortions, is not in effect as applied to pre-viability abortions. Midtown Hospital v. Miller, 36 F. Supp. 2d. 1360 (N.D. Ga. 1997).</t>
  </si>
  <si>
    <t xml:space="preserve">The fetal heartbeat ban is not in effect--please see question 2.1 for more information regarding their enforceability.</t>
  </si>
  <si>
    <t xml:space="preserve">Ga. Code § 16-12-141. When and where procedure authorized; physician authorized to perform procedure; Ga. Code § 16-12-141. When and where procedure authorized; physician authorized to perform procedure</t>
  </si>
  <si>
    <t xml:space="preserve">Exceptions for rape and incest are only applicable up to 20 weeks gestational age. Ga. Code § 16-12-141. The serious health risk exception is limited to physical health. Ga. Code § 16-12-141. Fetal anomaly must be fatal. Ga. Code § 16-12-141.</t>
  </si>
  <si>
    <t xml:space="preserve">Ga. Comp. R. &amp; Regs. 209-5-32-.02. Regulation of Abortion Procedures Subsequent to the First Trimester; Ga. Code § 16-12-141. When and where procedure authorized; physician authorized to perform procedure; Ga. Code § 16-12-141. When and where procedure authorized; physician authorized to perform procedure</t>
  </si>
  <si>
    <t xml:space="preserve">Ga. Code § 16-12-141. When and where procedure authorized; physician authorized to perform procedure; Ga. Code § 16-12-144. Partial-birth abortion; Ga. Comp. R. &amp; Regs. 209-5-32-.02. Regulation of Abortion Procedures Subsequent to the First Trimester; Ga. Comp. R. &amp; Regs. 290-5-32-.02. Regulation of Abortion Procedures Subsequent to the First Trimester</t>
  </si>
  <si>
    <t xml:space="preserve">Ga. Code § 16-12-141. When and where procedure authorized; physician authorized to perform procedure; Ga. Comp. R. &amp; Regs. 290-5-32-.02. Regulation of Abortion Procedures Subsequent to the First Trimester</t>
  </si>
  <si>
    <t xml:space="preserve">Ga. Code § 16-12-141. When and where procedure authorized; physician authorized to perform procedure; Ga. Code § 16-12-141. When and where procedure authorized; physician authorized to perform procedure; Ga. Comp. R. &amp; Regs. 290-5-32-.02. Regulation of Abortion Procedures Subsequent to the First Trimester</t>
  </si>
  <si>
    <t xml:space="preserve">Ga. Comp. R. &amp; Regs. 209-5-32-.02. Regulation of Abortion Procedures Subsequent to the First Trimester; Ga. Code § 16-12-141. When and where procedure authorized; physician authorized to perform procedure; Ga. Code § 16-12-141. When and where procedure authorized; physician authorized to perform procedure; Ga. Comp. R. &amp; Regs. 290-5-32-.02. Regulation of Abortion Procedures Subsequent to the First Trimester</t>
  </si>
  <si>
    <t xml:space="preserve">Ga. Code § 16-12-141. When and where procedure authorized; physician authorized to perform procedure; Ga. Code § 16-12-144. Partial-birth abortion; Ga. Comp. R. &amp; Regs. 290-5-32-.02. Regulation of Abortion Procedures Subsequent to the First Trimester; Ga. Comp. R. &amp; Regs. 290-5-32-.02. Regulation of Abortion Procedures Subsequent to the First Trimester</t>
  </si>
  <si>
    <t xml:space="preserve">Ga. Code § 16-12-141. When and where procedure authorized; physician authorized to perform procedure; Ga. Code § 16-12-141. When and where procedure authorized; physician authorized to perform procedure; Ga. Comp. R. &amp; Regs. 290-5-32-.02. Regulation of Abortion Procedures Subsequent to the First Trimester; Ga. Comp. R. &amp; Regs. 290-5-32-.02. Regulation of Abortion Procedures Subsequent to the First Trimester</t>
  </si>
  <si>
    <t xml:space="preserve">Idaho Code § 18-505. Abortion of unborn child of twenty or more weeks postfertilization age prohibited; Idaho Code § 18-613. Partial-birth abortions prohibited</t>
  </si>
  <si>
    <t xml:space="preserve">McCormack v. Hiedeman, 900 F.Supp.2d 1128 (D. Idaho 2013); Weyhrich v. Lance, No. CV 98-0117-S-BLW, 1999 WL 33884457 (D. Idaho Oct. 12, 1999)</t>
  </si>
  <si>
    <t xml:space="preserve">Idaho Code § 18-505, prohibiting abortions at 20 weeks or more postfertilization, is not in effect. McCormack v. Herzog, 788 F.3d 1017 (9th Cir. 2015). Idaho Code § 18-613, prohibiting "partial birth" abortions, is not in effect. Weyhrich v. Lance, 1999 WL 33884457 (D. Idaho Oct. 12, 1999).</t>
  </si>
  <si>
    <t xml:space="preserve">Idaho Code § 18-505. Abortion of unborn child of twenty or more weeks postfertilization age prohibited</t>
  </si>
  <si>
    <t xml:space="preserve">The 20 week ban is not in effect—please see question 2.1 for more information regarding their enforceability.</t>
  </si>
  <si>
    <t xml:space="preserve">The exception for serious health risk is limited to physical health. Idaho Code § 18-505.</t>
  </si>
  <si>
    <t xml:space="preserve">Idaho Code § 18-613. Partial-birth abortions prohibited</t>
  </si>
  <si>
    <t xml:space="preserve">The exception is limited to physical conditions. Idaho Code § 18-613.</t>
  </si>
  <si>
    <t xml:space="preserve">The exception for life endangerment is limited to physical conditions.  Idaho Code § 18-613.</t>
  </si>
  <si>
    <t xml:space="preserve">Idaho Code § 18-505. Abortion of unborn child of twenty or more weeks postfertilization age prohibited; Idaho Code § 18-613. Partial-birth abortions prohibited; Idaho Code § 18-622. Criminal abortion</t>
  </si>
  <si>
    <t xml:space="preserve">Idaho Code § 18-622. Criminal abortion</t>
  </si>
  <si>
    <t xml:space="preserve">Idaho Code § 18-505. Abortion of unborn child of twenty or more weeks postfertilization age prohibited; Idaho Code § 18-622. Criminal abortion; Idaho Code § 18-613. Partial-birth abortions prohibited</t>
  </si>
  <si>
    <t xml:space="preserve">Life and serious health risk exceptions are limited to physical conditions only. Idaho Code § 18-505.</t>
  </si>
  <si>
    <t xml:space="preserve">Idaho Code § 18-622. Criminal abortion; Idaho Code § 18-8704 [18-8804]. Abortion following detection of a fetal heartbeat prohibited.; Idaho Code § 18-8706 [18-8806]. Effective upon a certain occurrence; Idaho Code § 18-622. Criminal abortion; Idaho Code § 18-622. Criminal abortion</t>
  </si>
  <si>
    <t xml:space="preserve">The fetal heartbeat ban will become effective 30 days "following the issuance of the judgment in any United States appellate court case in which the appellate court upholds a restriction or ban on abortion for a preborn child because a detectable heartbeat is present on the grounds that such restriction or ban does not violate the United States constitution." Idaho Code § 18-8706 [18-8806]. The total abortion ban will become effective 30 days after "[t]he issuance of the judgment in any decision of the United States supreme court that restores to the states their authority to prohibit abortion" or "[a]doption of an amendment to the United States constitution that restores to the states their authority to prohibit abortion." Idaho Code § 18-622(1).</t>
  </si>
  <si>
    <t xml:space="preserve">Weyhrich v. Lance, No. CV 98-0117-S-BLW, 1999 WL 33884457 (D. Idaho Oct. 12, 1999); McCormack v. Hiedeman, 900 F.Supp.2d 1128 (D. Idaho 2013), affirmed by McCormack v. Herzog, 788 F.3d 1017 (9th Cir. 2015)</t>
  </si>
  <si>
    <t xml:space="preserve">Idaho Code § 18-505. Abortion of unborn child of twenty or more weeks postfertilization age prohibited; Idaho Code § 18-622. Criminal abortion; Idaho Code § 18-613. Partial-birth abortions prohibited; Idaho Code § 18-8804. Abortion following detection of a fetal heartbeat prohibited.; Idaho Code § 18-608. Certain abortions permitted--Conditions and guidelines</t>
  </si>
  <si>
    <t xml:space="preserve">Weyhrich v. Lance, No. CV 98-0117-S-BLW, 1999 WL 33884457 (D. Idaho Oct. 12, 1999); McCormack v. Hiedeman, 900 F.Supp.2d 1128 (D. Idaho 2013), affirmed by McCormack v. Herzog, 788 F.3d 1017 (9th Cir. 2015); Planned Parenthood Great Nw., Hawaii, Alaska, Indiana, Kentucky v. State, 2022 WL 1438870 (Idaho April 8, 2022)</t>
  </si>
  <si>
    <t xml:space="preserve">Idaho Code § 18-505, prohibiting abortions at 20 weeks or more postfertilization, is not in effect. McCormack v. Herzog, 788 F.3d 1017 (9th Cir. 2015). Idaho Code § 18-613, prohibiting "partial birth" abortions, is not in effect. Weyhrich v. Lance, 1999 WL 33884457 (D. Idaho Oct. 12, 1999). However, these rulings may be affected by the decision in Dobbs v. Jackson Women’s Health Organization, 142 S.Ct. 2228 (June 24, 2022). SB 1309, amending the Fetal Heartbeat Preborn Child Protection Act and making the civil enforcement provisions of the fetal heartbeat ban immediately effective, is not in effect. Planned Parenthood Great Nw., Hawaii, Alaska, Indiana, Kentucky v. State, 2022 WL 1438870 (Idaho April 8, 2022).</t>
  </si>
  <si>
    <t xml:space="preserve">Idaho Code § 18-505. Abortion of unborn child of twenty or more weeks postfertilization age prohibited; Idaho Code § 18-8804. Abortion following detection of a fetal heartbeat prohibited.; Idaho Code § 18-608. Certain abortions permitted--Conditions and guidelines</t>
  </si>
  <si>
    <t xml:space="preserve">Idaho Code § 18-505. Abortion of unborn child of twenty or more weeks postfertilization age prohibited; Idaho Code § 18-608. Certain abortions permitted--Conditions and guidelines; Idaho Code § 18-8804. Abortion following detection of a fetal heartbeat prohibited.</t>
  </si>
  <si>
    <t xml:space="preserve">The fetal heartbeat ban and the 20-week ban are not in effect—please see question 2.1 for more information regarding their enforceability.</t>
  </si>
  <si>
    <t xml:space="preserve">Idaho Code § 18-505. Abortion of unborn child of twenty or more weeks postfertilization age prohibited; Idaho Code § 18-8804. Abortion following detection of a fetal heartbeat prohibited.; Idaho Code § 18-608. Certain abortions permitted--Conditions and guidelines; Idaho Code § 18-8801. Definitions</t>
  </si>
  <si>
    <t xml:space="preserve">Life and serious health risk exceptions are limited to physical conditions only. Idaho Code § 18-505. The rape and incest exceptions apply only to the fetal heartbeat ban. Idaho Code § 18-8804.</t>
  </si>
  <si>
    <t xml:space="preserve">Idaho Code § 18-608. Certain abortions permitted--Conditions and guidelines</t>
  </si>
  <si>
    <t xml:space="preserve">Abortions performed in the third trimester must be performed in a hospital, be corroborated by a consulting physician, and use a method most likely to result in fetal survival. Idaho Code § 18-608(3). No requirements are specified for abortions performed pursuant to an exception under the heartbeat ban or 20 week ban.</t>
  </si>
  <si>
    <t xml:space="preserve">Idaho Code § 18-622. Criminal abortion; Idaho Code § 18-622. Criminal abortion; Idaho Code § 18-622. Criminal abortion; Idaho Code § 18-8805. Penalties for violations--Effective upon a certain occurrence</t>
  </si>
  <si>
    <t xml:space="preserve">The total abortion ban will become effective 30 days after "[t]he issuance of the judgment in any decision of the United States supreme court that restores to the states their authority to prohibit abortion" or "[a]doption of an amendment to the United States constitution that restores to the states their authority to prohibit abortion." Idaho Code § 18-622(1). The criminal enforcement provisions of the heartbeat ban will become effective "thirty (30) days following the issuance of the judgment in any United States appellate court case in which the appellate court upholds a restriction or ban on abortion for a preborn child because a detectable heartbeat is present on the grounds that such restriction or ban does not violate the United States constitution." Idaho Code § 18-8805.</t>
  </si>
  <si>
    <t xml:space="preserve">Idaho Code § 18-505. Abortion of unborn child of twenty or more weeks postfertilization age prohibited; Idaho Code § 18-622. Criminal abortion; Idaho Code § 18-613. Partial-birth abortions prohibited; Idaho Code § 18-608. Certain abortions permitted--Conditions and guidelines; Idaho Code § 18-8804. Abortion following detection of a fetal heartbeat prohibited.</t>
  </si>
  <si>
    <t xml:space="preserve">Weyhrich v. Lance, No. CV 98-0117-S-BLW, 1999 WL 33884457 (D. Idaho Oct. 12, 1999); Planned Parenthood Great Nw., Hawaii, Alaska, Indiana, Kentucky v. State, 2022 WL 1438870 (Idaho April 8, 2022); McCormack v. Hiedeman, 900 F.Supp.2d 1128 (D. Idaho 2013), affirmed by McCormack v. Herzog, 788 F.3d 1017 (9th Cir. 2015)</t>
  </si>
  <si>
    <t xml:space="preserve">Idaho Code § 18-505. Abortion of unborn child of twenty or more weeks postfertilization age prohibited; Idaho Code § 18-608. Certain abortions permitted--Conditions and guidelines; Idaho Code § 18-8801. Definitions; Idaho Code § 18-8804. Abortion following detection of a fetal heartbeat prohibited.</t>
  </si>
  <si>
    <t xml:space="preserve">Idaho Code § 18-505, prohibiting abortions at 20 weeks or more postfertilization, is not in effect. McCormack v. Herzog, 788 F.3d 1017 (9th Cir. 2015). Idaho Code § 18-613, prohibiting "partial birth" abortions, is not in effect. Weyhrich v. Lance, 1999 WL 33884457 (D. Idaho Oct. 12, 1999). However, these rulings may be affected by the decision in Dobbs v. Jackson Women’s Health Organization, 142 S.Ct. 2228 (June 24, 2022).</t>
  </si>
  <si>
    <t xml:space="preserve">The total abortion ban will become effective 30 days after "[t]he issuance of the judgment in any decision of the United States supreme court that restores to the states their authority to prohibit abortion" or "[a]doption of an amendment to the United States constitution that restores to the states their authority to prohibit abortion." Idaho Code § 18-622(1). The criminal enforcement provisions of the heartbeat ban have been triggered and are in effect. Idaho Code § 18-8805.</t>
  </si>
  <si>
    <t xml:space="preserve">Idaho Code § 18-505. Abortion of unborn child of twenty or more weeks postfertilization age prohibited; Idaho Code § 18-613. Partial-birth abortions prohibited; Idaho Code § 18-608. Certain abortions permitted--Conditions and guidelines; Idaho Code § 18-8804. Abortion following detection of a fetal heartbeat prohibited.; Idaho Code § 18-622. Criminal abortion</t>
  </si>
  <si>
    <t xml:space="preserve">Idaho Code § 18-505, prohibiting abortions at 20 weeks or more postfertilization, is not in effect. McCormack v. Herzog, 788 F.3d 1017 (9th Cir. 2015). Idaho Code § 18-613, prohibiting "partial birth" abortions, is not in effect. Weyhrich v. Lance, 1999 WL 33884457 (D. Idaho Oct. 12, 1999). However, these rulings may be affected by the decision in Dobbs v. Jackson Women’s Health Organization, 142 S.Ct. 2228 (June 24, 2022). Idaho Code § 18-622, prohibiting abortions but allowing an affirmative defense if the abortion was necessary to prevent the death of the patient of in cases or reported rape or incest, is in effect except to the extent that it deters “any medical provider or hospital based on their performance of conduct that (1) is defined as an “abortion” under Idaho Code § 18-604(1), but that is necessary to avoid (i) “placing the health of” a pregnant patient “in serious jeopardy”; (ii) a “serious impairment to bodily functions” of the pregnant patient; or (iii) a “serious dysfunction of any bodily organ or part” of the pregnant patient, pursuant to 42 U.S.C. § 1395dd(e)(1)(A)(i)-(iii).” United States v. Idaho, 2022 WL 3692618 (D. Idaho Aug. 24, 2022).</t>
  </si>
  <si>
    <t xml:space="preserve">Idaho Code § 18-505. Abortion of unborn child of twenty or more weeks postfertilization age prohibited; Idaho Code § 18-608. Certain abortions permitted--Conditions and guidelines; Idaho Code § 18-8804. Abortion following detection of a fetal heartbeat prohibited.; Idaho Code § 18-622. Criminal abortion</t>
  </si>
  <si>
    <t xml:space="preserve">The near-total ban has been limited in part and the 20-week ban is not in effect—please see question 2.1 for more information regarding their enforceability.</t>
  </si>
  <si>
    <t xml:space="preserve">Idaho Code § 18-505. Abortion of unborn child of twenty or more weeks postfertilization age prohibited; Idaho Code § 18-608. Certain abortions permitted--Conditions and guidelines; Idaho Code § 18-8801. Definitions; Idaho Code § 18-8804. Abortion following detection of a fetal heartbeat prohibited.; Idaho Code § 18-622. Criminal abortion; Idaho Code § 18-622. Criminal abortion</t>
  </si>
  <si>
    <t xml:space="preserve">Idaho Code § 18-608. Certain abortions permitted--Conditions and guidelines; Idaho Code § 18-622. Criminal abortion</t>
  </si>
  <si>
    <t xml:space="preserve">Pursuant to the law banning abortions at any point in pregnancy with limited exceptions, the physician must use a method most likely to result in fetal survival. Idaho Code § 18-622. Abortions performed in the third trimester must be performed in a hospital, be corroborated by a consulting physician, and use a method most likely to result in fetal survival. Idaho Code § 18-608(3).</t>
  </si>
  <si>
    <t xml:space="preserve">Idaho Code § 18-8805. Penalties for violations--Effective upon a certain occurrence; Idaho Code § 18-622. Criminal abortion</t>
  </si>
  <si>
    <t xml:space="preserve">The law banning abortion with limited exceptions has been triggered and is in effect, but is limited in part—please see question 2.1 for more information regarding its enforceability. Idaho Code § 18-622(1). The criminal enforcement provisions of the heartbeat ban have been triggered and are in effect. Idaho Code § 18-8805.</t>
  </si>
  <si>
    <t xml:space="preserve">720 Ill. Comp. Stat. 510/5. Preservation of life and health of mother; viability of fetus; 720 Ill. Comp. Stat. 513/10. Partial-birth abortions prohibited; 720 Ill. Comp. Stat. 510/6. Preservation of life and health of fetus; intentionally taking life of fetus; experimentation with fetus</t>
  </si>
  <si>
    <t xml:space="preserve">Herbst v. O'Malley, No. 84 C 5602, 1993 WL 59142, at *2 (N.D. Ill. Mar. 2, 1993); Hope Clinic v. Ryan, 249 F.3d 603 (7th Cir. 2001)</t>
  </si>
  <si>
    <t xml:space="preserve">The pre-viability ban (720 Ill. Comp. Stat. 510/5) and the ban on sex-based abortions (720 Ill. Comp. Stat. 510/6) are not in effect. Herbst v. O'Malley, No. 84 C 5602, 1993 WL 59142, at *2 (N.D. Ill. Mar. 2, 1993). The law banning partial birth abortions (720 Ill. Comp. Stat. 513/10) is not in effect. Hope Clinic v. Ryan, 249 F.3d 603 (7th Cir. 2001).</t>
  </si>
  <si>
    <t xml:space="preserve">720 Ill. Comp. Stat. 510/5. Preservation of life and health of mother; viability of fetus</t>
  </si>
  <si>
    <t xml:space="preserve">The pre-viability ban is not in effect—please see question 2.1 for more information regarding their enforceability.</t>
  </si>
  <si>
    <t xml:space="preserve">720 Ill. Comp. Stat. 510/6. Preservation of life and health of fetus; intentionally taking life of fetus; experimentation with fetus</t>
  </si>
  <si>
    <t xml:space="preserve">720 Ill. Comp. Stat. 513/10. Partial-birth abortions prohibited</t>
  </si>
  <si>
    <t xml:space="preserve">775 Ill. Comp. Stat. 55/1-25. Reporting of abortions performed by health care professionals</t>
  </si>
  <si>
    <t xml:space="preserve">Ind. Code § 16-34-2-1.Required circumstances of legal abortion; 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 Ind. Code § 16-34-2-1.Required circumstances of legal abortion</t>
  </si>
  <si>
    <t xml:space="preserve">Planned Parenthood of Indiana and Kentucky v. Commissioner of Indiana State Department of Health, 888 F.3d 300 (7th Cir. 2018)</t>
  </si>
  <si>
    <t xml:space="preserve">The race, sex, Down syndrome, and fetal disability reason-based bans (IC §§ 16-34-4 --16-34-8) are not in effect. (Planned Parenthood of Indiana and Kentucky v. Commissioner of Indiana State Department of Health, 888 F.3d 300 (7th Cir. 2018).)</t>
  </si>
  <si>
    <t xml:space="preserve">Ind. Code § 16-34-2-1.Required circumstances of legal abortion</t>
  </si>
  <si>
    <t xml:space="preserve">Ind. Code § 16-34-2-3. Viable fetus; requirements; preservation of life and health of viable unborn child; certificates of birth and death; offense of failure to preserve life; ward status of child; Ind. Code § 16-34-2-1.Required circumstances of legal abortion</t>
  </si>
  <si>
    <t xml:space="preserve">Ind. Code § 16-34-4-6. Perform abortion; Down syndrome; severability; Ind. Code § 16-34-4-5. Performed abortion; sex selective abortion prohibited; severability; Ind. Code § 16-34-4-7. Perform abortion; any other disability; severability; Ind. Code § 16-34-4-8. Perform abortion; race, color, national origin or ancestry; severability</t>
  </si>
  <si>
    <t xml:space="preserve">Ind. Code § 16-34-2-1.Required circumstances of legal abortion; Ind. Code § 16-34-4-5. Performed abortion; sex selective abortion prohibited; severability; Ind. Code § 16-34-4-6. Perform abortion; Down syndrome; severability; Ind. Code § 16-34-4-7. Perform abortion; any other disability; severability; Ind. Code § 16-34-2-1.Required circumstances of legal abortion; Ind. Code § 16-34-4-8. Perform abortion; race, color, national origin or ancestry; severability</t>
  </si>
  <si>
    <t xml:space="preserve">Planned Parenthood of Indiana and Kentucky v. Commissioner of Indiana State Department of Health, 888 F.3d 300 (7th Cir. 2018); Bernard v. Individual Members of Indiana Medical Licensing Board, 392 F. Supp. 3d 935 (S.D. Ind. 2019)</t>
  </si>
  <si>
    <t xml:space="preserve">The race, sex, Down syndrome, and fetal disability reason-based bans (IC §§ 16-34-4 --16-34-8) are not in effect. (Planned Parenthood of Indiana and Kentucky v. Commissioner of Indiana State Department of Health, 888 F.3d 300 (7th Cir. 2018).)The D&amp;E ban (Ind. Code § 16-34-2-1) is not in effect. (Bernard v. Individual Members of Indiana Medical Licensing Board, 392 F. Supp. 3d 935 (S.D. Ind. 2019).)</t>
  </si>
  <si>
    <t xml:space="preserve">The D&amp;E ban is not in effect—please see question 2.1 for more information regarding their enforceability.</t>
  </si>
  <si>
    <t xml:space="preserve">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 Ind. Code § 16-34-2-1.Required circumstances of legal abortion; Ind. Code § 16-34-2-1.Required circumstances of legal abortion; Ind. Code § 16-34-2-1.Required circumstances of legal abortion</t>
  </si>
  <si>
    <t xml:space="preserve">Planned Parenthood of Indiana and Kentucky v. Commissioner of Indiana State Department of Health, 888 F.3d 300 (7th Cir. 2018); Bernard v. Individual Members of Indiana Medical Licensing Board, 392 F. Supp. 3d 935 (S.D. Ind. 2019); Bernard v. Individual Members of Indiana Medical Licensing Board, 392 F. Supp. 3d 935 (S.D. Ind. 2019)</t>
  </si>
  <si>
    <t xml:space="preserve">Indiana Code §§ 16-34-4-4 through 16-34-4-8, prohibiting abortions sought solely based on the sex of the fetus, a diagnosis of Down Syndrome or other disability, or the race of the fetus, are not in effect. Planned Parenthood of Indiana and Kentucky v. Commissioner of Indiana State Department of Health, 888 F.3d 300 (7th Cir. 2018). Indiana Code § 16-34-2-1(c)), prohibiting “dismemberment” abortions, is not in effect. Bernard v. Individual Members of Indiana Medical Licensing Board, 392 F. Supp. 3d 935 (S.D. Ind. 2019).</t>
  </si>
  <si>
    <t xml:space="preserve">Ind. Code § 16-34-2-1.Required circumstances of legal abortion; Ind. Code § 16-34-2-1.Required circumstances of legal abortion; Ind. Code § 16-34-2-1.Required circumstances of legal abortion</t>
  </si>
  <si>
    <t xml:space="preserve">Ind. Code § 16-34-2-1.Required circumstances of legal abortion; Ind. Code § 16-34-2-1.Required circumstances of legal abortion</t>
  </si>
  <si>
    <t xml:space="preserve">Serious health risk exception is only permitted for dismemberment abortion.  Ind. Code § 16-34-2-1(c).</t>
  </si>
  <si>
    <t xml:space="preserve">Indiana Code §§ 16-34-4-4 through 16-34-4-8, prohibiting abortions sought solely based on the sex of the fetus, a diagnosis of Down Syndrome or other disability, or the race of the fetus, are not in effect. Planned Parenthood of Indiana and Kentucky v. Commissioner of Indiana State Department of Health, 888 F.3d 300 (7th Cir. 2018). Indiana Code § 16-34-2-1(c)), prohibiting “dismemberment” abortions, is not in effect. Bernard v. Individual Members of Indiana Medical Licensing Board, 392 F. Supp. 3d 935 (S.D. Ind. 2019). However, these rulings may be affected by the decision in Dobbs v. Jackson Women’s Health Organization, 142 S.Ct. 2228 (June 24, 2022).</t>
  </si>
  <si>
    <t xml:space="preserve">Indiana Code §§ 16-34-4-4 through 16-34-4-8, prohibiting abortions sought solely based on the sex of the fetus, a diagnosis of Down Syndrome or other disability, or the race of the fetus, are not in effect. Planned Parenthood of Indiana and Kentucky v. Commissioner of Indiana State Department of Health, 888 F.3d 300 (7th Cir. 2018).  However, this ruling may be affected by the decision in Dobbs v. Jackson Women’s Health Organization, 142 S.Ct. 2228 (June 24, 2022).</t>
  </si>
  <si>
    <t xml:space="preserve">Ind. Code § 16-34-2-1.Required circumstances of legal abortion; Ind. Code § 16-34-2-1.Required circumstances of legal abortion; Ind. Code § 16-34-2-1.Required circumstances of legal abortion; Ind. Code § 16-34-2-1.Required circumstances of legal abortion; Ind. Code § 16-34-2-1.Required circumstances of legal abortion; 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t>
  </si>
  <si>
    <t xml:space="preserve">Rape and incest are exceptions only for abortions performed during the first 10 weeks of postfertlization age. Ind. Code § 16-34-2-1(a)(2). A lethal fetal anomaly is an exception only for abortions performed prior to viability or 20 weeks postfertilization age (whichever is earlier). Ind. Code § 16-34-2-1(a)(1). Life endangerment and serious health risks are exceptions applicable at any point in pregnancy. Ind. Code § 16-34-2-1(a)(1), (a)(3).</t>
  </si>
  <si>
    <t xml:space="preserve">Ind. Code § 16-34-2-1.Required circumstances of legal abortion; Ind. Code § 16-34-2-3. Conditions for abortion after viability or 20 weeks; attendance of physician for preservation of life and health of viable unborn child; certificates of birth or death; offense for violation; ward</t>
  </si>
  <si>
    <t xml:space="preserve">Abortions performed under the life endangerment or serious health risk exceptions must be performed in a hospital. Ind. Code § 16-34-2-1(a)(3). Abortions performed under the rape, incest, or lethal fetal anomaly exceptions may be performed in a hospital or an ambulatory outpatient surgical facility. Ind. Code § 16-34-2-1(a)(1)-(2). Additionally, abortions performed after the earlier of viability or 20 weeks' postfertilization age must be performed in the presence of a second physician. Ind. Code § 16-34-2-3(a)-(b).</t>
  </si>
  <si>
    <t xml:space="preserve">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t>
  </si>
  <si>
    <t xml:space="preserve">Planned Parenthood N.W. Haw., Alaska, Ind., Ky. v. Members of the Med. Licensing Bd. of Ind., No. 53C06-2208-PL-001756 (Monroe Cnty. Cir. Ct., Sep. 22, 2022)</t>
  </si>
  <si>
    <t xml:space="preserve">Indiana Code 16-34-2(a)(1), prohibiting abortions except when, prior to 20 weeks postfertilization age, the abortion is necessary to prevent the patient’s death or serious risk to their health, or the fetus has been diagnosed with a lethal fetal anomaly, is not in effect.  Planned Parenthood N.W. Haw., Alaska, Ind., Ky. v. Members of the Med. Licensing Bd. of Ind., No. 53C06-2208-PL-001756 (Monroe Cnty. Cir. Ct., Sep. 22, 2022).</t>
  </si>
  <si>
    <t xml:space="preserve">Rape and incest are exceptions only for abortions performed during the first 10 weeks of postfertlization age. Ind. Code § 16-34-2-1(a)(2). A lethal fetal anomaly is an exception only for abortions performed prior to viability or 20 weeks postfertilization age (whichever is earlier). Ind. Code § 16-34-2-1(a)(1). Life endangerment and serious health risks are exceptions applicable at any point in pregnancy. Ind. Code § 16-34-2-1(a)(1), (a)(3). These provisions may be limited in whole or in part—please see question 2.1 for more information regarding its enforceability.</t>
  </si>
  <si>
    <t xml:space="preserve">Iowa Code § 146B.2. Determination of postfertilization age--abortion prohibited at twenty or more weeks postfertilization age--exceptions--reporting requirements--penalties.; Iowa Code § 146C.2. Abortion prohibited--detectable fetal heartbeat.; Iowa Code § 707.7. Feticide.; Iowa Code § 707.8A. Partial-birth abortion prohibited--exceptions--penalties.</t>
  </si>
  <si>
    <t xml:space="preserve">PLANNED PARENTHOOD ET AL VS GOVERNOR KIMBERLY REYNOLDS ET AL, Case no. EQCE083074, (June 2018); Planned Parenthood of Greater Iowa, Inc. v. Miller, C.A.8 (Iowa) 1999, 195 F.3d 386</t>
  </si>
  <si>
    <t xml:space="preserve">Planned Parenthood of Greater Iowa, Inc. v. Miller, C.A.8 (Iowa) 1999, 195 F.3d 386; PLANNED PARENTHOOD ET AL VS GOVERNOR KIMBERLY REYNOLDS ET AL, Case no. EQCE083074, (June 2018)</t>
  </si>
  <si>
    <t xml:space="preserve">Iowa Code §§ 146C.1 &amp; 146C.2, prohibiting abortions if a fetal heartbeat is detected, are not in effect. Planned Parenthood et al vs. Governor Kimberly Reynolds et al, case no. EQCE083074, (June 2018). Iowa Code § 707.8A, prohibiting “partial birth” abortions, is not in effect. Planned Parenthood of Greater Iowa, Inc. v. Miller, 195 F.3d 386 (8th Cir. 1999).</t>
  </si>
  <si>
    <t xml:space="preserve">Iowa Code § 146B.2. Determination of postfertilization age--abortion prohibited at twenty or more weeks postfertilization age--exceptions--reporting requirements--penalties.; Iowa Code § 146C.2. Abortion prohibited--detectable fetal heartbeat.; Iowa Code § 707.7. Feticide.</t>
  </si>
  <si>
    <t xml:space="preserve">Iowa Code § 146C.2. Abortion prohibited--detectable fetal heartbeat.; Iowa Code § 707.7. Feticide.; Iowa Code § 146B.2. Determination of postfertilization age--abortion prohibited at twenty or more weeks postfertilization age--exceptions--reporting requirements--penalties.</t>
  </si>
  <si>
    <t xml:space="preserve">The fetal heartbeat ban is not in effect—please see question 2.1 for more information regarding their enforceability.</t>
  </si>
  <si>
    <t xml:space="preserve">Iowa Code § 146C.2. Abortion prohibited--detectable fetal heartbeat.; Iowa Code § 146C.1. Definitions; Iowa Code § 146A.1. Prerequisites for abortion--ultrasound--licensee discipline--interpretation</t>
  </si>
  <si>
    <t xml:space="preserve">The fetal anomaly exception applies to lethal fetal anomaly only. Iowa Code § 146C.1</t>
  </si>
  <si>
    <t xml:space="preserve">Iowa Code § 707.8A. Partial-birth abortion prohibited--exceptions--penalties.</t>
  </si>
  <si>
    <t xml:space="preserve">Planned Parenthood of Greater Iowa, Inc. v. Miller, C.A.8 (Iowa) 1999, 195 F.3d 386; PLANNED PARENTHOOD ET AL VS GOVERNOR KIMBERLY REYNOLDS, 2019 WL 312072 (Iowa Dist., 2019)</t>
  </si>
  <si>
    <t xml:space="preserve">Iowa Code §§ 146C.1 &amp; 146C.2, prohibiting abortions if a fetal heartbeat is detected, are not in effect. Planned Parenthood vs. Reynolds, 2019 WL 312072 (Iowa Dist. 2019). Iowa Code § 707.8A, prohibiting “partial birth” abortions, is not in effect. Planned Parenthood of Greater Iowa, Inc. v. Miller, 195 F.3d 386 (8th Cir. 1999).</t>
  </si>
  <si>
    <t xml:space="preserve">Planned Parenthood of Greater Iowa, Inc. v. Miller, 195 F.3d 386  (8th Cir. 1999); Planned Parenthood, et al. v. Reynolds, 2019 WL 312072 (Iowa Dist., 2019)</t>
  </si>
  <si>
    <t xml:space="preserve">Planned Parenthood, et al. v. Reynolds, 2019 WL 312072 (Iowa Dist., 2019); Planned Parenthood of Greater Iowa, Inc. v. Miller, 195 F.3d 386  (8th Cir. 1999)</t>
  </si>
  <si>
    <t xml:space="preserve">Iowa Code §§ 146C.1 &amp; 146C.2, prohibiting abortions if a fetal heartbeat is detected, are not in effect. Planned Parenthood vs. Reynolds, 2019 WL 312072 (Iowa Dist. 2019). Iowa Code § 707.8A, prohibiting “partial birth” abortions, is not in effect. Planned Parenthood of Greater Iowa, Inc. v. Miller, 195 F.3d 386 (8th Cir. 1999). However, these rulings may be affected by the decision in Planned Parenthood of the Heartland v. Reynolds ex rel. State, 975 N.W.2d 710 (Iowa, June 17, 2022), and Dobbs v. Jackson Women’s Health Organization, 142 S.Ct. 2228 (June 24, 2022).</t>
  </si>
  <si>
    <t xml:space="preserve">Kan. Stat. § 65-6724. Same; certain abortions prohibited, exceptions; determination of gestational age; civil action; criminal penalties; Kan. Stat. § 65-6724. Same; certain abortions prohibited, exceptions; determination of gestational age; civil action; criminal penalties; Kan. Stat. § 65-6723. Same; definitions; Kan. Stat. § 65-6703. Abortion when unborn child viable; restrictions and prohibitions; civil damages and criminal penalties for violations; Kan. Stat. § 65-6743. Dismemberment abortion prohibited; exceptions; Kan. Stat. § 65-6721. Partial birth abortions; restrictions and prohibitions; civil damages and criminal penalties for violations; Kan. Stat. § 65-6726. Abortion based on gender; prohibited</t>
  </si>
  <si>
    <t xml:space="preserve">Hodes &amp; Nauser, MDs, P.A. v. Schmidt (Kansas Court of Appeals)</t>
  </si>
  <si>
    <t xml:space="preserve">Hodes &amp; Nauser, MDs, P.A. v. Schmidt, 52 Kan. App. 2d 274 (Kan. Ct. App. 2016)</t>
  </si>
  <si>
    <t xml:space="preserve">Kansas Stat. § 65-6743, prohibiting “dismemberment” abortions, is not in effect. Hodes &amp; Nauser, MDs, P.A. v. Schmidt, 440 P.3d 461 (Kan. 2019).</t>
  </si>
  <si>
    <t xml:space="preserve">Kan. Stat. § 65-6724. Same; certain abortions prohibited, exceptions; determination of gestational age; civil action; criminal penalties; Kan. Stat. § 65-6724. Same; certain abortions prohibited, exceptions; determination of gestational age; civil action; criminal penalties; Kan. Stat. § 65-6723. Same; definitions; Kan. Stat. § 65-6703. Abortion when unborn child viable; restrictions and prohibitions; civil damages and criminal penalties for violations; Kan. Admin. Regs. § 28-56-3. Reporting requirements for abortions performed at clinical estimate of gestation of at least 22 weeks</t>
  </si>
  <si>
    <t xml:space="preserve">Kan. Admin. Regs. § 28-56-3. Reporting requirements for abortions performed at clinical estimate of gestation of at least 22 weeks; Kan. Stat. § 65-6724. Same; certain abortions prohibited, exceptions; determination of gestational age; civil action; criminal penalties; Kan. Stat. § 65-6703. Abortion when unborn child viable; restrictions and prohibitions; civil damages and criminal penalties for violations</t>
  </si>
  <si>
    <t xml:space="preserve">Kan. Stat. § 65-6724. Same; certain abortions prohibited, exceptions; determination of gestational age; civil action; criminal penalties</t>
  </si>
  <si>
    <t xml:space="preserve">Limited to physical health. Kan. Stat. § 65-6724(a)(2).</t>
  </si>
  <si>
    <t xml:space="preserve">Kan. Stat. § 65-6726. Abortion based on gender; prohibited</t>
  </si>
  <si>
    <t xml:space="preserve">Kan. Stat. § 65-6721. Partial birth abortions; restrictions and prohibitions; civil damages and criminal penalties for violations; Kan. Stat. § 65-6743. Dismemberment abortion prohibited; exceptions</t>
  </si>
  <si>
    <t xml:space="preserve">Partial-birth abortions are permitted if two physicians determine that it is necessary to save the life of the patient. Kan. Stat. § 65-6721(a).Dismemberment abortions are permitted if two physicians determine that is necessary to save the life of the patient or if there is a risk of substantial and irreversible physical impairment of a major bodily function. Kan. Stat. § 65-6743(a).</t>
  </si>
  <si>
    <t xml:space="preserve">Hodes &amp; Nauser, MDs, P.A. v. Schmidt, 440 P.3d 461 (Kan. 2019)</t>
  </si>
  <si>
    <t xml:space="preserve">Kan. Stat. § 65-6703. Abortion when unborn child viable; restrictions and prohibitions; civil damages and criminal penalties for violations; Kan. Stat. § 65-6724. Same; certain abortions prohibited, exceptions; determination of gestational age; civil action; criminal penalties</t>
  </si>
  <si>
    <t xml:space="preserve">Nauser v. Derek Schmidt - Atty. Gen., 2021 WL 7450395 (Kan.Dist.Ct.) (Trial Order)</t>
  </si>
  <si>
    <t xml:space="preserve">Kansas Stat. § 65-6742, prohibiting “dismemberment” abortions, is not in effect under the Kansas Constitution. Hodes &amp; Nauser v. Schmidt, No. 2015-CV-490 (Kan. 3d Jud. Dist. Ct. April 7, 2021)</t>
  </si>
  <si>
    <t xml:space="preserve">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t>
  </si>
  <si>
    <t xml:space="preserve">Wolfe v. Schroering, 6thCir., 541 F.2d 523; Eubanks v. Stengel, 28 F.Supp.2d 1024 (US Dist.Ct., W.D. Kentucky) (November 5, 1998)</t>
  </si>
  <si>
    <t xml:space="preserve">Ky. Rev. Stat. § 311.770, the saline method ban, is not in effect. Wolfe v. Schroering, 541 F.2d 523. (6th Cir. 1976). Ky. Rev. Stat. §§ 311.720 and 311.765, banning "partial-birth" abortions, are not in effect. Eubanks v. Stengel, 28 F.Supp.2d 1024 (US Dist.Ct., W.D. Kentucky) (November 5, 1998).</t>
  </si>
  <si>
    <t xml:space="preserve">Ky. Rev. Stat. § 311.782.Prohibition against performing or inducing abortion when probable post-fertilization age of unborn child is twenty weeks or more; affirmative defenses; penalties for violation; Ky. Rev. Stat. § 311.780.Prohibition of abortion after viability; exceptions</t>
  </si>
  <si>
    <t xml:space="preserve">Ky. Rev. Stat. § 311.782.Prohibition against performing or inducing abortion when probable post-fertilization age of unborn child is twenty weeks or more; affirmative defenses; penalties for violation</t>
  </si>
  <si>
    <t xml:space="preserve">Exceptions apply in the case of abortion at 20 weeks. Ky. Rev. Stat. § 311.782.</t>
  </si>
  <si>
    <t xml:space="preserve">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t>
  </si>
  <si>
    <t xml:space="preserve">Ky. Rev. Stat. § 311.770.Restriction on use of saline method; Ky. Rev. Stat. § 311.765.Prohibition against partial-birth abortion; Ky. Rev. Stat. § 311.787.Prohibit certain abortion procedures when the probable post-fertilization age of the unborn child is 11 weeks or greater, except in the case of a medical emergency; penalty not to apply to pregnant woman; class D felony</t>
  </si>
  <si>
    <t xml:space="preserve">One or more of these provisions may be limited in whole or in part—please see question 2.1 for more information regarding its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</si>
  <si>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 xml:space="preserve">Ky. Rev. Stat. § 311.787.Prohibit certain abortion procedures when the probable post-fertilization age of the unborn child is 11 weeks or greater, except in the case of a medical emergency; penalty not to apply to pregnant woman; class D felony; Ky. Rev. Stat. § 311.720.Definitions for KRS 311.710 to 311.820 and other laws</t>
  </si>
  <si>
    <t xml:space="preserve">The exceptions apply only to dismemberment abortions. Ky. Rev. Stat. § 311.787.</t>
  </si>
  <si>
    <t xml:space="preserve">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t>
  </si>
  <si>
    <t xml:space="preserve">Wolfe v. Schroering, 6thCir., 541 F.2d 523; EMW Women’s Surgical Center, P.S.C. v. Beshear, 2019 WL 1233575; Eubanks v. Stengel, 28 F.Supp.2d 1024 (US Dist.Ct., W.D. Kentucky) (November 5, 1998)</t>
  </si>
  <si>
    <t xml:space="preserve">EMW Women’s Surgical Center, P.S.C. v. Beshear, 2019 WL 1233575; Wolfe v. Schroering, 6thCir., 541 F.2d 523; Eubanks v. Stengel, 28 F.Supp.2d 1024 (US Dist.Ct., W.D. Kentucky) (November 5, 1998)</t>
  </si>
  <si>
    <t xml:space="preserve">The saline method abortion ban (Ky. Rev. Stat. § 311.770) is not in effect. Wolfe v. Schroering, 541 F.2d 523 (6th Cir. 1976). The fetal heartbeat ban (Ky. Rev. Stat. § 311.7705) is not in effect, and bill that would impose a reason-based ban (Ky. Rev. Stat. § 311.731) has been blocked from going into effect. EMW Women’s Surgical Center, P.S.C. v. Beshear, 2019 WL 1233575.Ky. Rev. Stat. §§ 311.720 and 311.765, banning partial-birth abortions, are not in effect. Eubanks v. Stengel, 28 F.Supp.2d 1024 (US Dist.Ct., W.D. Kentucky) (November 5, 1998)</t>
  </si>
  <si>
    <t xml:space="preserve">Ky. Rev. Stat. § 311.782.Prohibition against performing or inducing abortion when probable post-fertilization age of unborn child is twenty weeks or more; affirmative defenses; penalties for violation; Ky. Rev. Stat. § 311.780.Prohibition of abortion after viability; exceptions;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t>
  </si>
  <si>
    <t xml:space="preserve">Ky. Rev. Stat. § 311.7706. Prohibition against performing or inducing abortion if fetal heartbeat detected; exceptions; written declaration; persons not in violation; Ky. Rev. Stat. § 311.7705. Prohibition against performing or inducing abortion before determining whether fetal heartbeat exists; exceptions; written notation; persons not in violation; Ky. Rev. Stat. § 311.782.Prohibition against performing or inducing abortion when probable post-fertilization age of unborn child is twenty weeks or more; affirmative defenses; penalties for violation</t>
  </si>
  <si>
    <t xml:space="preserve">One or more of these provisions may be limited in whole or in part—please see question 2.1 for more information regarding its enforceability.After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</si>
  <si>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 xml:space="preserve">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311.7705. Prohibition against performing or inducing abortion before determining whether fetal heartbeat exists; exceptions; written notation; persons not in violation; Ky. Rev. Stat. § 311.731 Prohibition against sex-, race-, color-, national origin-, or disability-based abortion; certification to Vital Statistics Branch; revocation of license; action for damages; severability; Ky. Rev. Stat. § 311.7706. Prohibition against performing or inducing abortion if fetal heartbeat detected; exceptions; written declaration; persons not in violation</t>
  </si>
  <si>
    <t xml:space="preserve">Wolfe v. Schroering, 6thCir., 541 F.2d 523; EMW Women’s Surgical Center, P.S.C. v. Beshear, 2019 WL 1233575; Eubanks v. Stengel, 28 F.Supp.2d 1024 (W.D. Ky., 1998)</t>
  </si>
  <si>
    <t xml:space="preserve">EMW Women’s Surgical Center, P.S.C. v. Beshear, 2019 WL 1233575; Eubanks v. Stengel, 28 F.Supp.2d 1024 (W.D. Ky., 1998); Wolfe v. Schroering, 6thCir., 541 F.2d 523</t>
  </si>
  <si>
    <t xml:space="preserve">The saline method abortion ban (Ky. Rev. Stat. § 311.770) is not in effect. (Wolfe v. Schroering, 541 F.2d 523 (6th Cir., 1976).The fetal heartbeat ban and reason-based ban (Ky. Rev. Stat. § 311.7705 and Ky. Rev. Stat. § 311.731) are not in effect. EMW Women’s Surgical Center, P.S.C. v. Beshear, 2019 WL 1233575.Ky. Rev. Stat. §§ 311.720 and 311.765, banning partial-birth abortions, are not in effect. Eubanks v. Stengel, 28 F.Supp.2d 1024 (W.D. Ky., 1998)</t>
  </si>
  <si>
    <t xml:space="preserve">Ky. Rev. Stat. § 311.782.Prohibition against performing or inducing abortion when probable post-fertilization age of unborn child is twenty weeks or more; affirmative defenses; penalties for violation; Ky. Rev. Stat. § 311.7706. Prohibition against performing or inducing abortion if fetal heartbeat detected; exceptions; written declaration; persons not in violation; Ky. Rev. Stat. § 311.780.Prohibition of abortion after viability; exceptions</t>
  </si>
  <si>
    <t xml:space="preserve">Ky. Rev. Stat. § 311.731 Prohibition against sex-, race-, color-, national origin-, or disability-based abortion; certification to Vital Statistics Branch; revocation of license; action for damages; severability</t>
  </si>
  <si>
    <t xml:space="preserve">The provision prohibiting reason-based abortions may be limited in whole or in part—please see question 2.1 for more information regarding its enforceability.</t>
  </si>
  <si>
    <t xml:space="preserve">The saline method ban is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</si>
  <si>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 xml:space="preserve">Wolfe v. Schroering, 6thCir., 541 F.2d 523; EMW Women’s Surgical Center v. Beshear, 2019 WL 9047174 (W.D. Ky. March 20, 2019); Eubanks v. Stengel, 28 F.Supp.2d 1024 (US Dist.Ct., W.D. Kentucky) (November 5, 1998)</t>
  </si>
  <si>
    <t xml:space="preserve">Eubanks v. Stengel, 28 F.Supp.2d 1024 (US Dist.Ct., W.D. Kentucky) (November 5, 1998); EMW Women’s Surgical Center v. Beshear, 2019 WL 9047174 (W.D. Ky. March 20, 2019); Wolfe v. Schroering, 6thCir., 541 F.2d 523</t>
  </si>
  <si>
    <t xml:space="preserve">The saline method abortion ban (Ky. Rev. Stat. § 311.770) is not in effect. (Wolfe v. Schroering, 6th Cir., 541 F.2d 523.)The fetal heartbeat ban and reason-based ban (Ky. Rev. Stat. § 311.7705 and Ky. Rev. Stat. § 311.731) are not in effect. (EMW Women’s Surgical Center, P.S.C. v. Beshear, 2019 WL 9047174.)Kentucky Rev. Stat. §§ 311.765 and related provisions, prohibiting “partial-birth” abortions, is not in effect. Eubanks v. Stengel, 224 F.3d 576 (6th cir. 2000).</t>
  </si>
  <si>
    <t xml:space="preserve">The fetal heartbeat ban has been is not in effect—please see question 2.1 for more information regarding their enforceability.</t>
  </si>
  <si>
    <t xml:space="preserve">Ky. Rev. Stat. § 311.782.Prohibition against performing or inducing abortion when probable post-fertilization age of unborn child is twenty weeks or more; affirmative defenses; penalties for violation; Ky. Rev. Stat. § 311.780.Prohibition of abortion after viability; exceptions; Ky. Rev. Stat. § 311.7706. Prohibition against performing or inducing abortion if fetal heartbeat detected; exceptions; written declaration; persons not in violation</t>
  </si>
  <si>
    <t xml:space="preserve">Wolfe v. Schroering, 6thCir., 541 F.2d 523; EMW Women’s Surgical Center, P.S.C. v. Meier, 373 F.Supp. 3d 807 (W.D. Ky., 2019); EMW Women’s Surgical Center v. Beshear, 2019 WL 9047174 (W.D. Ky. March 20, 2019); Eubanks v. Stengel, 28 F.Supp.2d 1024 (US Dist.Ct., W.D. Kentucky) (November 5, 1998)</t>
  </si>
  <si>
    <t xml:space="preserve">EMW Women’s Surgical Center, P.S.C. v. Meier, 373 F.Supp. 3d 807 (W.D. Ky., 2019); Eubanks v. Stengel, 28 F.Supp.2d 1024 (US Dist.Ct., W.D. Kentucky) (November 5, 1998); EMW Women’s Surgical Center v. Beshear, 2019 WL 9047174 (W.D. Ky. March 20, 2019); Wolfe v. Schroering, 6thCir., 541 F.2d 523</t>
  </si>
  <si>
    <t xml:space="preserve">The saline method abortion ban (Ky. Rev. Stat. § 311.770) is not in effect. (Wolfe v. Schroering, 6th Cir., 541 F.2d 523.)The dismemberment ban (Ky. Rev. Stat. § 311.787) is not in effect. (EMW Women’s Surgical Center, P.S.C. v. Meier, 373 F.Supp. 3d 807 (W.D. Ky., 2019).)The fetal heartbeat ban and reason-based ban (Ky. Rev. Stat. § 311.7705 and Ky. Rev. Stat. § 311.731) are not in effect. (EMW Women’s Surgical Center, P.S.C. v. Beshear, 2019 WL 9047174.)Kentucky Rev. Stat. §§ 311.765 and related provisions, prohibiting “partial-birth” abortions, is not in effect. Eubanks v. Stengel, 224 F.3d 576 (6th cir. 2000).</t>
  </si>
  <si>
    <t xml:space="preserve">Ky. Rev. Stat. § 311.7706. Prohibition against performing or inducing abortion if fetal heartbeat detected; exceptions; written declaration; persons not in violation; Ky. Rev. Stat. § 311.782.Prohibition against performing or inducing abortion when probable post-fertilization age of unborn child is twenty weeks or more; affirmative defenses; penalties for violation; Ky. Rev. Stat. § 311.780.Prohibition of abortion after viability; exceptions</t>
  </si>
  <si>
    <t xml:space="preserve">The bans on saline method and dismemberment abortions are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</si>
  <si>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 xml:space="preserve">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311.731 Prohibition against sex-, race-, color-, national origin-, or disability-based abortion; certification to Vital Statistics Branch; revocation of license; action for damages; severability; Ky. Rev. Stat. § 311.7705. Prohibition against performing or inducing abortion before determining whether fetal heartbeat exists; exceptions; written notation; persons not in violation; Ky. Rev. Stat. § 311.772. Prohibition against intentional termination of life of an unborn human being; definitions; when section takes effect; penalties not to apply to pregnant woman; contraception; appropriation of Medicaid funds; Ky. Rev. Stat. § 311.7706. Prohibition against performing or inducing abortion if fetal heartbeat detected; exceptions; written declaration; persons not in violation</t>
  </si>
  <si>
    <t xml:space="preserve">Wolfe v. Schroering, 6thCir., 541 F.2d 523; EMW Women’s Surgical Center, P.S.C. v. Meier, 373 F.Supp. 3d 807 (W.D. Ky., 2019); EMW Women’s Surgical Center v. Beshear, 2019 WL 9047174 (W.D. Ky. March 20, 2019)</t>
  </si>
  <si>
    <t xml:space="preserve">The saline method abortion ban (Ky. Rev. Stat. § 311.770) is not in effect. Wolfe v. Schroering, 6thCir., 541 F.2d 523.The dismemberment ban (Ky. Rev. Stat. § 311.787) is not in effect. EMW Women’s Surgical Center, P.S.C. v. Meier, 373 F.Supp. 3d 807 (W.D. Ky., 2019).The fetal heartbeat ban and race/sex/disability reason-based ban (Ky. Rev. Stat. § 311.7705 and Ky. Rev. Stat. § 311.731) is not in effect. EMW Women’s Surgical Center v. Beshear, 2019 WL 9047174 (W.D. Ky. March 20, 2019).Kentucky Rev. Stat. §§ 311.765 and related provisions, prohibiting “partial-birth” abortions, is not in effect. Eubanks v. Stengel, 224 F.3d 576 (6th cir. 2000).</t>
  </si>
  <si>
    <t xml:space="preserve">Ky. Rev. Stat. § 311.7705. Prohibition against performing or inducing abortion before determining whether fetal heartbeat exists; exceptions; written notation; persons not in violation; Ky. Rev. Stat. § 311.782.Prohibition against performing or inducing abortion when probable post-fertilization age of unborn child is twenty weeks or more; affirmative defenses; penalties for violation; Ky. Rev. Stat. § 311.780.Prohibition of abortion after viability; exceptions; Ky. Rev. Stat. § 311.7706. Prohibition against performing or inducing abortion if fetal heartbeat detected; exceptions; written declaration; persons not in violation</t>
  </si>
  <si>
    <t xml:space="preserve">Ky. Rev. Stat. § 311.772. Prohibition against intentional termination of life of an unborn human being; definitions; when section takes effect; penalties not to apply to pregnant woman; contraception; appropriation of Medicaid funds</t>
  </si>
  <si>
    <t xml:space="preserve">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311.731 Prohibition against sex-, race-, color-, national origin-, or disability-based abortion; certification to Vital Statistics Branch; revocation of license; action for damages; severability; Ky. Rev. Stat. § 311.7705. Prohibition against performing or inducing abortion before determining whether fetal heartbeat exists; exceptions; written notation; persons not in violation; Ky. Rev. Stat. § 311.772. Prohibition against intentional termination of life of an unborn human being; definitions; when section takes effect; penalties not to apply to pregnant woman; contraception; appropriation of Medicaid funds; Ky. Rev. Stat. § 311.7706. Prohibition against performing or inducing abortion if fetal heartbeat detected; exceptions; written declaration; persons not in violation</t>
  </si>
  <si>
    <t xml:space="preserve">Wolfe v. Schroering, 6thCir., 541 F.2d 523; EMW Women's Surgical Ctr., P.S.C. v. Friedlander, 960 F.3d 785 (6th Cir. 2020); EMW Women’s Surgical Center v. Beshear, 2019 WL 9047174 (W.D. Ky. March 20, 2019); Eubanks v. Stengel, 28 F.Supp.2d 1024 (US Dist.Ct., W.D. Kentucky) (November 5, 1998)</t>
  </si>
  <si>
    <t xml:space="preserve">EMW Women’s Surgical Center v. Beshear, 2019 WL 9047174 (W.D. Ky. March 20, 2019); Wolfe v. Schroering, 6thCir., 541 F.2d 523; EMW Women's Surgical Ctr., P.S.C. v. Friedlander, 960 F.3d 785 (6th Cir. 2020); Eubanks v. Stengel, 28 F.Supp.2d 1024 (US Dist.Ct., W.D. Kentucky) (November 5, 1998)</t>
  </si>
  <si>
    <t xml:space="preserve"> 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</si>
  <si>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Ky. Rev. Stat. § 311.7705. Prohibition against performing or inducing abortion before determining whether fetal heartbeat exists; exceptions; written notation; persons not in violation; Ky. Rev. Stat. § 311.780.Prohibition of abortion after viability; exceptions; Ky. Rev. Stat. § 311.782.Prohibition against performing or inducing abortion when probable post-fertilization age of unborn child is twenty weeks or more; affirmative defenses; penalties for violation; Ky. Rev. Stat. § 311.7706. Prohibition against performing or inducing abortion if fetal heartbeat detected; exceptions; written declaration; persons not in violation</t>
  </si>
  <si>
    <t xml:space="preserve">Ky. Rev. Stat. § 311.7706. Prohibition against performing or inducing abortion if fetal heartbeat detected; exceptions; written declaration; persons not in violation; Ky. Rev. Stat. § 311.780.Prohibition of abortion after viability; exceptions; Ky. Rev. Stat. § 311.782.Prohibition against performing or inducing abortion when probable post-fertilization age of unborn child is twenty weeks or more; affirmative defenses; penalties for violation</t>
  </si>
  <si>
    <t xml:space="preserve">Ky. Rev. Stat. § 311.782.Prohibition against performing or inducing abortion when probable post-fertilization age of unborn child is twenty weeks or more; affirmative defenses; penalties for violation; Ky. Rev. Stat. § 311.782.Prohibition against performing or inducing abortion when probable post-fertilization age of unborn child is twenty weeks or more; affirmative defenses; penalties for violation</t>
  </si>
  <si>
    <t xml:space="preserve">Ky. Rev. Stat. § 311.780.Prohibition of abortion after viability; exceptions; Ky. Rev. Stat. § 311.765.Prohibition against partial-birth abortion; Ky. Rev. Stat. § 311.770.Restriction on use of saline method; Ky. Rev. Stat. § 311.731 Prohibition against sex-, race-, color-, national origin-, or disability-based abortion; certification to Vital Statistics Branch; revocation of license; action for damages; severability; Ky. Rev. Stat. § 311.7705. Prohibition against performing or inducing abortion before determining whether fetal heartbeat exists; exceptions; written notation; persons not in violation; Ky. Rev. Stat. § 311.772. Prohibition against intentional termination of life of an unborn human being; definitions; when section takes effect; penalties not to apply to pregnant woman; contraception; appropriation of Medicaid funds;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 Ky. Rev. Stat. § 311.787. Prohibition of certain abortion procedures when the probable gestational age of the unborn child is 11 weeks or greater, except in the case of a medical emergency; penalty not to apply to pregnant woman</t>
  </si>
  <si>
    <t xml:space="preserve">EMW Women's Surgical Ctr., P.S.C. v. Friedlander, 960 F.3d 785 (6th Cir. 2020); EMW Women’s Surgical Center v. Beshear, 2019 WL 9047174 (W.D. Ky. March 20, 2019); Eubanks v. Stengel, 28 F.Supp.2d 1024 (US Dist.Ct., W.D. Kentucky) (November 5, 1998); Wolfe v. Schroering, 541 F.2d 523 (6th Cir. 1976)</t>
  </si>
  <si>
    <t xml:space="preserve">EMW Women’s Surgical Center v. Beshear, 2019 WL 9047174 (W.D. Ky. March 20, 2019); EMW Women's Surgical Ctr., P.S.C. v. Friedlander, 960 F.3d 785 (6th Cir. 2020); Eubanks v. Stengel, 28 F.Supp.2d 1024 (US Dist.Ct., W.D. Kentucky) (November 5, 1998); Wolfe v. Schroering, 541 F.2d 523 (6th Cir. 1976)</t>
  </si>
  <si>
    <t xml:space="preserve">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</si>
  <si>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Ky. Rev. Stat. § 311.780.Prohibition of abortion after viability; exceptions;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t>
  </si>
  <si>
    <t xml:space="preserve">Ky. Rev. Stat. § 311.7705. Prohibition against performing or inducing abortion before determining whether fetal heartbeat exists; exceptions; written notation; persons not in violation; Ky. Rev. Stat. § 311.780.Prohibition of abortion after viability; exceptions;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t>
  </si>
  <si>
    <t xml:space="preserve">Ky. Rev. Stat. § 311.7706. Prohibition against performing or inducing abortion if fetal heartbeat detected; exceptions; written declaration; persons not in violation; Ky. Rev. Stat. § 311.780.Prohibition of abortion after viability; exceptions; Ky. Rev. Stat. § 311.782.Prohibition against performing or inducing abortion when probable gestational age of unborn child is 15 weeks or more; affirmative defenses; penalties for violation</t>
  </si>
  <si>
    <t xml:space="preserve">Ky. Rev. Stat. § 311.782.Prohibition against performing or inducing abortion when probable gestational age of unborn child is 15 weeks or more; affirmative defenses; penalties for violation; Ky. Rev. Stat. § 311.782.Prohibition against performing or inducing abortion when probable gestational age of unborn child is 15 weeks or more; affirmative defenses; penalties for violation</t>
  </si>
  <si>
    <t xml:space="preserve">Ky. Rev. Stat. § 311.765.Prohibition against partial-birth abortion; Ky. Rev. Stat. § 311.770.Restriction on use of saline method; Ky. Rev. Stat. § 311.787. Prohibition of certain abortion procedures when the probable gestational age of the unborn child is 11 weeks or greater, except in the case of a medical emergency; penalty not to apply to pregnant woman</t>
  </si>
  <si>
    <t xml:space="preserve">Ky. Rev. Stat. § 311.770.Restriction on use of saline method; Ky. Rev. Stat. § 311.765.Prohibition against partial-birth abortion; Ky. Rev. Stat. § 311.787. Prohibition of certain abortion procedures when the probable gestational age of the unborn child is 11 weeks or greater, except in the case of a medical emergency; penalty not to apply to pregnant woman</t>
  </si>
  <si>
    <t xml:space="preserve">The bans on saline method and dismemberment abortions are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</si>
  <si>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 xml:space="preserve">Ky. Rev. Stat. § 311.720.Definitions for KRS 311.710 to 311.820 and other laws; Ky. Rev. Stat. § 311.787. Prohibition of certain abortion procedures when the probable gestational age of the unborn child is 11 weeks or greater, except in the case of a medical emergency; penalty not to apply to pregnant woman</t>
  </si>
  <si>
    <t xml:space="preserve">EMW Women's Surgical Ctr., P.S.C. v. Friedlander, 960 F.3d 785 (6th Cir. 2020); EMW Women’s Surgical Center v. Beshear, 2019 WL 9047174 (W.D. Ky. March 20, 2019); Eubanks v. Stengel, 28 F.Supp.2d 1024 (US Dist.Ct., W.D. Kentucky) (November 5, 1998); Wolfe v. Schroering, 541 F.2d 523 (6th Cir. 1976); Planned Parenthood Great Northwest, Hawaii, Alaska, Indiana, and Kentucky, Inc. and EMW Women's Surgical Center v. Cameron, 2022 WL 1597163 (W.D. KY, 2022)</t>
  </si>
  <si>
    <t xml:space="preserve">EMW Women’s Surgical Center v. Beshear, 2019 WL 9047174 (W.D. Ky. March 20, 2019); EMW Women's Surgical Ctr., P.S.C. v. Friedlander, 960 F.3d 785 (6th Cir. 2020); Eubanks v. Stengel, 28 F.Supp.2d 1024 (US Dist.Ct., W.D. Kentucky) (November 5, 1998); Wolfe v. Schroering, 541 F.2d 523 (6th Cir. 1976); Planned Parenthood Great Northwest, Hawaii, Alaska, Indiana, and Kentucky, Inc. and EMW Women's Surgical Center v. Cameron, 2022 WL 1597163 (W.D. KY, 2022)</t>
  </si>
  <si>
    <t xml:space="preserve">Ky. Rev. Stat. § 311.782, banning 15-week abortions, is not currently in effect. Planned Parenthood Great Northwest, Hawaii, Alaska, Indiana, and Kentucky, Inc. v. Cameron, 2022 WL 1597163 (US Dist.Ct., W.D. Kentucky, Louisville Division) (2022). 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</si>
  <si>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Ky. Rev. Stat. § 311.780.Prohibition of abortion after viability; exceptions;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</si>
  <si>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 xml:space="preserve">The fetal heartbeat ban and the 15-week ban are not currently in effect—please see question 2.1 for more information regarding its enforceability.</t>
  </si>
  <si>
    <t xml:space="preserve">Ky. Rev. Stat. § 311.7706. Prohibition against performing or inducing abortion if fetal heartbeat detected; exceptions; written declaration; persons not in violation; Ky. Rev. Stat. § 311.780.Prohibition of abortion after viability; exceptions;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</si>
  <si>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 xml:space="preserve">Ky. Rev. Stat. § 311.782.Prohibition against performing or inducing abortion when probable gestational age of unborn child is 15 weeks or more; affirmative defenses; penalties for violation;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</si>
  <si>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 xml:space="preserve">Ky. Rev. Stat. § 311.7705. Prohibition against performing or inducing abortion before determining whether fetal heartbeat exists; exceptions; written notation; persons not in violation; Ky. Rev. Stat. § 311.780.Prohibition of abortion after viability; exceptions;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</si>
  <si>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 xml:space="preserve">The fetal heartbeat ban and the 15 week ban are not currently in effect—please see question 2.1 for more information regarding its enforceability.</t>
  </si>
  <si>
    <t xml:space="preserve">The bans on saline method and dismemberment abortions are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</si>
  <si>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 xml:space="preserve">EMW Women's Surgical Ctr., P.S.C. v. Friedlander, 960 F.3d 785 (6th Cir. 2020); EMW Women’s Surgical Center v. Beshear, 2019 WL 9047174 (W.D. Ky. March 20, 2019); Eubanks v. Stengel, 28 F.Supp.2d 1024 (US Dist.Ct., W.D. Kentucky) (November 5, 1998); Wolfe v. Schroering, 541 F.2d 523 (6th Cir. 1976); EMW Women's Surgical Center v. Cameron, No. 22-CI-003225 (Jefferson Cir. Ct.) (2022)</t>
  </si>
  <si>
    <t xml:space="preserve">EMW Women’s Surgical Center v. Beshear, 2019 WL 9047174 (W.D. Ky. March 20, 2019); EMW Women's Surgical Ctr., P.S.C. v. Friedlander, 960 F.3d 785 (6th Cir. 2020); Eubanks v. Stengel, 28 F.Supp.2d 1024 (US Dist.Ct., W.D. Kentucky) (November 5, 1998); Wolfe v. Schroering, 541 F.2d 523 (6th Cir. 1976); EMW Women's Surgical Center v. Cameron, No. 22-CI-003225 (Jefferson Cir. Ct.) (2022)</t>
  </si>
  <si>
    <t xml:space="preserve">The trigger law banning all abortions (Ky. Rev. Stat. § 311.722) and the law banning abortions after detection of a fetal heartbeat is not currently in effect. EMW Women's Surgical Center, et al. v. Cameron, No. 22-CI-3225 (Jefferson Cir. Ct.) (2022).  Ky. Rev. Stat. § 311.782, banning 15-week abortions, is not currently in effect. Planned Parenthood Great Northwest, Hawaii, Alaska, Indiana, and Kentucky, Inc. v. Cameron, 2022 WL 1597163 (US Dist.Ct., W.D. Kentucky, Louisville Division) (2022). 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</si>
  <si>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EMW Women's Surgical Ctr., P.S.C. v. Friedlander, 960 F.3d 785 (6th Cir. 2020); Eubanks v. Stengel, 28 F.Supp.2d 1024 (US Dist.Ct., W.D. Kentucky) (November 5, 1998); Wolfe v. Schroering, 541 F.2d 523 (6th Cir. 1976); EMW Women's Surgical Center v. Cameron, No. 22-CI-003225 (Jefferson Cir. Ct.) (2022)</t>
  </si>
  <si>
    <t xml:space="preserve">The trigger law banning all abortions (Ky. Rev. Stat. § 311.722) and the law banning abortions after detection of a fetal heartbeat is not currently in effect. EMW Women's Surgical Center, et al. v. Cameron, No. 22-CI-3225 (Jefferson Cir. Ct.) (2022).  Ky. Rev. Stat. § 311.782, banning 15-week abortions, is not currently in effect. Planned Parenthood Great Northwest, Hawaii, Alaska, Indiana, and Kentucky, Inc. v. Cameron, 2022 WL 1597163 (US Dist.Ct., W.D. Kentucky, Louisville Division) (2022).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</si>
  <si>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The trigger law banning all abortions (Ky. Rev. Stat. § 311.722) and the law banning abortions after detection of a fetal heartbeat is not currently in effect. EMW Women's Surgical Center, et al. v. Cameron, No. 22-CI-3225 (Jefferson Cir. Ct.) (2022).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</si>
  <si>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One ore more of these provisions may be limited in whole or in part—please see question 2.1 for more information regarding its enforceability.</t>
  </si>
  <si>
    <t xml:space="preserve">EMW Women's Surgical Ctr., P.S.C. v. Friedlander, 960 F.3d 785 (6th Cir. 2020); Eubanks v. Stengel, 28 F.Supp.2d 1024 (US Dist.Ct., W.D. Kentucky) (November 5, 1998); Wolfe v. Schroering, 541 F.2d 523 (6th Cir. 1976)</t>
  </si>
  <si>
    <t xml:space="preserve">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</si>
  <si>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Eubanks v. Stengel, 28 F.Supp.2d 1024 (US Dist.Ct., W.D. Kentucky) (November 5, 1998); Wolfe v. Schroering, 541 F.2d 523 (6th Cir. 1976)</t>
  </si>
  <si>
    <t xml:space="preserve">Kentucky Rev. Stat. §§ 311.765 and related provisions, prohibiting “partial-birth” abortions, is not in effect. Eubanks v. Stengel, 224 F.3d 576 (6th cir. 2000). Kentucky Rev. Stat. § 311.770, prohibiting saline method abortions, is not in effect. Wolfe v. Schroering, 541 F.2d 523 (6th Cir. 1976).</t>
  </si>
  <si>
    <t xml:space="preserve">La. Rev. Stat. § 14: 32.9.1. Aggravated criminal abortion by dismemberment; La. Rev. Stat. § 14: 32.10. Partial birth abortion; La. Rev. Stat. § 40:1061.1. Pain-Capable Unborn Child Protection Act; La. Rev. Stat. § 40: 1061.1.2. Abortion based on genetic abnormality; prohibition</t>
  </si>
  <si>
    <t xml:space="preserve">June Med. Servs. LLC v. Gee, 280 F. Supp. 3d 849 (M.D. La. 2017)</t>
  </si>
  <si>
    <t xml:space="preserve">June Med. Servs. LLC v. Gee, 280 F. Supp. 3d 849 (M.D. La. 2017); June Med. Servs. LLC v. Gee, 280 F. Supp. 3d 849 (M.D. La. 2017)</t>
  </si>
  <si>
    <t xml:space="preserve">Louisiana Rev. Stat. § 40: 1061.1.1, prohibiting “dismemberment” abortions, is not in effect. June Med. Servs. LLC v. Gee, No. 3:16-cv-00444, Dkt. 14-15 (M.D. Louisiana 2016).</t>
  </si>
  <si>
    <t xml:space="preserve">La. Rev. Stat. § 40:1061.1. Pain-Capable Unborn Child Protection Act; La. Rev. Stat. § 40: 1061.13. Abortion after viability; second attendant physician required; duties</t>
  </si>
  <si>
    <t xml:space="preserve">La. Rev. Stat. § 40:1061.1. Pain-Capable Unborn Child Protection Act; La. Rev. Stat. § 40:1061.1. Pain-Capable Unborn Child Protection Act; La. Rev. Stat. § 40: 1061.13. Abortion after viability; second attendant physician required; duties</t>
  </si>
  <si>
    <t xml:space="preserve">Serious health risk exception limited to physical conditions only. The exception for fetal anomaly applies to lethal fetal anomaly only. La. Rev. Stat. § 40:1061.1</t>
  </si>
  <si>
    <t xml:space="preserve">La. Rev. Stat. § 40: 1061.1.2. Abortion based on genetic abnormality; prohibition</t>
  </si>
  <si>
    <t xml:space="preserve">La. Rev. Stat. § 40: 1061.1.2. Abortion based on genetic abnormality; prohibition; La. Rev. Stat. § 40: 1061.1.2. Abortion based on genetic abnormality; prohibition</t>
  </si>
  <si>
    <t xml:space="preserve">La. Rev. Stat. § 14: 32.9.1. Aggravated criminal abortion by dismemberment; La. Rev. Stat. § 14: 32. 32.11. Partial birth abortion; La. Rev. Stat. § 40: 1061.1.1. Louisiana Unborn Child Protection from Dismemberment Abortion Act</t>
  </si>
  <si>
    <t xml:space="preserve">La. Rev. Stat. § 40: 1061.1.1. Louisiana Unborn Child Protection from Dismemberment Abortion Act; La. Rev. Stat. § 14: 32. 32.11. Partial birth abortion</t>
  </si>
  <si>
    <t xml:space="preserve">The D&amp;E/dismemberment ban is not in effect—please see question 2.1 for more information regarding their enforceability.</t>
  </si>
  <si>
    <t xml:space="preserve">The exception for serious health risk applies to dismemberment abortions and is permitted to avert death or serious risk of substantial physical impairment of the pregnant woman. La. Rev. Stat. § 40: 1061.1.1</t>
  </si>
  <si>
    <t xml:space="preserve">La. Rev. Stat. § 40:1061. Abortion; prohibition</t>
  </si>
  <si>
    <t xml:space="preserve">La. Rev. Stat. § 14: 32.9.1. Aggravated criminal abortion by dismemberment; La. Rev. Stat. § 14: 32.10. Partial birth abortion; La. Rev. Stat. § 40: 1061.1.2. Abortion based on genetic abnormality; prohibition; La. Rev. Stat. § 40:1061.1. Pain-Capable Unborn Child Protection Act; La. Rev. Stat. § 40:1061.1.3. Abortion prohibited; detectable fetal heartbeat; ultrasound required; La. Rev. Stat. § 40: 1061.1.1. Louisiana Unborn Child Protection from Dismemberment Abortion Act</t>
  </si>
  <si>
    <t xml:space="preserve">Louisiana also bans abortions when a fetal heartbeat is detected, however this law is not effective until further court action. La. Rev. Stat. § 40:1061.1.3(b).</t>
  </si>
  <si>
    <t xml:space="preserve">The exception for fetal anomaly applies to lethal fetal anomaly only. La. Rev. Stat. § 40:1061.1.3(A)(4).</t>
  </si>
  <si>
    <t xml:space="preserve">La. Rev. Stat. § 40:1061.1.3. Abortion prohibited; detectable fetal heartbeat; ultrasound required; La. Rev. Stat. § 40:1061.1.3. Abortion prohibited; detectable fetal heartbeat; ultrasound required; La. Rev. Stat. § 40:1061. Abortion; prohibition</t>
  </si>
  <si>
    <t xml:space="preserve">La. Rev. Stat. § 40:1061.1.3 shall become effective "upon a final decision of the United States Court of Appeals for the Fifth Circuit upholding the Act that originated as Senate Bill 2116 of the 2019 Regular Session of the Mississippi Legislature, which decision would thereby provide the authority for a state within the jurisdiction of that court of appeals to restrict abortion as provided in this Act." Acts 2019, No. 31.</t>
  </si>
  <si>
    <t xml:space="preserve">La. Rev. Stat. § 40:1061.1. Pain-Capable Unborn Child Protection Act; La. Rev. Stat. § 40: 1061.13. Abortion after viability; second attendant physician required; duties; La. Rev. Stat. § 40:1061. Abortion; prohibition</t>
  </si>
  <si>
    <t xml:space="preserve">La. Rev. Stat. § 40:1061.1. Pain-Capable Unborn Child Protection Act; La. Rev. Stat. § 40: 1061.13. Abortion after viability; second attendant physician required; duties; La. Rev. Stat. § 40: 1061.13. Abortion after viability; second attendant physician required; duties; La. Rev. Stat. § 40:1061. Abortion; prohibition</t>
  </si>
  <si>
    <t xml:space="preserve">La. Rev. Stat. § 40:1061.1. Pain-Capable Unborn Child Protection Act; La. Rev. Stat. § 40:1061.1. Pain-Capable Unborn Child Protection Act; La. Rev. Stat. § 40:1061. Abortion; prohibition</t>
  </si>
  <si>
    <t xml:space="preserve">La. Rev. Stat. § 40:1061.1. Pain-Capable Unborn Child Protection Act; La. Rev. Stat. § 40:1061. Abortion; prohibition</t>
  </si>
  <si>
    <t xml:space="preserve">La. Rev. Stat. § 40:1061. Abortion; prohibition; La. Rev. Stat. § 40: 1061.13. Abortion after viability; second attendant physician required; duties; La. Rev. Stat. § 40: 1061.13. Abortion after viability; second attendant physician required; duties</t>
  </si>
  <si>
    <t xml:space="preserve">June Med. Servs. LLC v. Gee, 280 F. Supp. 3d 849 (M.D. La. 2017); June Med. Servs. LLC v. Landry, 2022 WL 2336430 (La.Civil D. Ct., 2022)</t>
  </si>
  <si>
    <t xml:space="preserve">Louisiana Rev. Stat. § 40: 1061.1.1, prohibiting “dismemberment” abortions, is not in effect. June Med. Servs. LLC v. Gee, No. 3:16-cv-00444, Dkt. 14-15 (M.D. Louisiana 2016). Louisiana's trigger laws, La. Rev. Stat. §§ 40:1061 and 14:87.8, are not in effect. June Med. Servs. LLC v. Landry, 2022 WL 2336430 (La.Civil D. Ct., 2022)</t>
  </si>
  <si>
    <t xml:space="preserve">La. Rev. Stat. § 40:1061.1. Pain-Capable Unborn Child Protection Act; La. Rev. Stat. § 40:1061. Abortion; prohibition; La. Rev. Stat. § 40: 1061.13. Abortion after viability; second attendant physician required; duties</t>
  </si>
  <si>
    <t xml:space="preserve">La. Rev. Stat. § 14: 87.11. Aggravated abortion by dismemberment; La. Rev. Stat. § 14: 87.12. Partial birth abortion; La. Rev. Stat. § 40:1061.1.2. Pain-Capable Unborn Child Protection Act; La. Rev. Stat. § 40: 1061.1.3. Louisiana Unborn Child Protection from Dismemberment Abortion Act; La. Rev. Stat. § 40: 1061.1.4. Abortion based on genetic abnormality; prohibition; La. Rev. Stat. § 1061.28 Partial birth abortion; civil action against abortionist</t>
  </si>
  <si>
    <t xml:space="preserve">La. Rev. Stat. § 40: 1061.13. Abortion after viability; second attendant physician required; duties; La. Rev. Stat. § 40:1061.1.2. Pain-Capable Unborn Child Protection Act; La. Rev. Stat. § 40:1061. Abortion; prohibition</t>
  </si>
  <si>
    <t xml:space="preserve">La. Rev. Stat. § 40: 1061.13. Abortion after viability; second attendant physician required; duties; La. Rev. Stat. § 40:1061.1.2. Pain-Capable Unborn Child Protection Act; La. Rev. Stat. § 40:1061. Abortion; prohibition; La. Rev. Stat. § 40: 1061.1.5. Abortion prohibited; detectable fetal heartbeat; ultrasound required</t>
  </si>
  <si>
    <t xml:space="preserve">La. Rev. Stat. § 40:1061.1.2. Pain-Capable Unborn Child Protection Act; La. Rev. Stat. § 40:1061. Abortion; prohibition; La. Rev. Stat. § 40:1061.1.2. Pain-Capable Unborn Child Protection Act</t>
  </si>
  <si>
    <t xml:space="preserve">Serious health risk exception limited to physical conditions only. The exception for fetal anomaly applies to lethal fetal anomaly only. La. Rev. Stat. § 40:1061.1.2</t>
  </si>
  <si>
    <t xml:space="preserve">La. Rev. Stat. § 40:1061.1.2. Pain-Capable Unborn Child Protection Act; La. Rev. Stat. § 40:1061.1.2. Pain-Capable Unborn Child Protection Act; La. Rev. Stat. § 40:1061. Abortion; prohibition</t>
  </si>
  <si>
    <t xml:space="preserve">La. Rev. Stat. § 40: 1061.1.4. Abortion based on genetic abnormality; prohibition</t>
  </si>
  <si>
    <t xml:space="preserve">La. Rev. Stat. § 14: 87.11. Aggravated abortion by dismemberment; La. Rev. Stat. § 14: 87.12. Partial birth abortion; La. Rev. Stat. § 40: 1061.1.3. Louisiana Unborn Child Protection from Dismemberment Abortion Act; La. Rev. Stat. § 1061.28 Partial birth abortion; civil action against abortionist</t>
  </si>
  <si>
    <t xml:space="preserve">La. Rev. Stat. § 14: 87.12. Partial birth abortion; La. Rev. Stat. § 40: 1061.1.3. Louisiana Unborn Child Protection from Dismemberment Abortion Act; La. Rev. Stat. § 1061.28 Partial birth abortion; civil action against abortionist</t>
  </si>
  <si>
    <t xml:space="preserve">La. Rev. Stat. § 40:1061. Abortion; prohibition; La. Rev. Stat. § 40: 1061.1.5. Abortion prohibited; detectable fetal heartbeat; ultrasound required; La. Rev. Stat. § 40: 1061.1.5. Abortion prohibited; detectable fetal heartbeat; ultrasound required</t>
  </si>
  <si>
    <t xml:space="preserve">Me. Rev. Stat. tit. 22 § 1598. Abortions</t>
  </si>
  <si>
    <t xml:space="preserve">Md. Code, Criminal Law § 2-103. Viable fetuses</t>
  </si>
  <si>
    <t xml:space="preserve">Md. Code, Health - General § 20-209. State interference with abortions</t>
  </si>
  <si>
    <t xml:space="preserve">Mass. Gen. Laws Ch. 112, § 12M. Abortion; pregnancy existing for 24 weeks or more</t>
  </si>
  <si>
    <t xml:space="preserve">Mass. Gen. Laws Ch. 112, § 12O. Abortion performed pursuant to Sec. 12M; protection of unborn child; Mass. Gen. Laws Ch. 112, § 12P. Abortion performed pursuant to Sec. 12M; preservation of life and health of child; Mass. Gen. Laws Ch. 112, § 12Q. Restrictions on abortions performed under Sec. 12L or 12M; emergency excepted</t>
  </si>
  <si>
    <t xml:space="preserve">An abortion performed under an exception must be performed in a hospital, "except in an emergency requiring immediate action." Mass. Gen. Laws Ch. 112, § 12Q</t>
  </si>
  <si>
    <t xml:space="preserve">Mass. Gen. Laws Ch. 112, § 12N. Abortion - Penalty for Violation of §§ 12L or 12M or Other Criminal Laws.</t>
  </si>
  <si>
    <t xml:space="preserve">Fetal anomaly must be lethal. Mass. Gen. Laws Ch. 112, § 12N</t>
  </si>
  <si>
    <t xml:space="preserve">Mass. Gen. Laws Ch. 112, § 12O. Abortion performed pursuant to Sec. 12M; protection of unborn child</t>
  </si>
  <si>
    <t xml:space="preserve">An abortion performed under an exception must be performed in a hospital, "except in an emergency requiring immediate action." Mass. Gen. Laws Ch. 112, § 12P.</t>
  </si>
  <si>
    <t xml:space="preserve">Mass. Gen. Laws Ch. 112, § 12N. Abortion; pregnancy existing for 24 weeks or more</t>
  </si>
  <si>
    <t xml:space="preserve">Mass. Gen. Laws Ch. 112, § 12O. Abortion performed pursuant to Sec. 12N; protection of unborn child</t>
  </si>
  <si>
    <t xml:space="preserve">Mich. Comp. Laws § 333.17016. Performance of partial-birth abortion prohibited.; Mich. Comp. Laws § 333.17516. Performance of partial-birth abortion prohibited.; Mich. Comp. Laws § 750.90g. “Infant protection act” as short title of section; legislative findings; prohibited acts; violation as felony; penalty; exceptions; definitions.; Mich. Comp. Laws § 750.323. Manslaughter; death of quick child or mother from use of medicine or instrument.; Mich. Comp. Laws § 333.1083. Perinate as legally born person; immunity.; Mich. Comp. Laws § 750.14. Miscarriage; administering with intent to procure; felony, penalty.</t>
  </si>
  <si>
    <t xml:space="preserve">Northland Family Planning Clinic, Inc. v. Cox, 487 F.3d 323 (6th Cir. 2007); WomanCare of Southfield, P.C. v. Granholm, 143 F.Supp.2d 849 (E.D. Mich. 2001); People v. Bricker, 389 Mich. 524 (1973); Larkin v. Cahalan, 208 N.W.2d 176</t>
  </si>
  <si>
    <t xml:space="preserve">People v. Bricker, 389 Mich. 524 (1973); Larkin v. Cahalan, 208 N.W.2d 176; Northland Family Planning Clinic, Inc. v. Cox, 487 F.3d 323 (6th Cir. 2007); WomanCare of Southfield, P.C. v. Granholm, 143 F.Supp.2d 849 (E.D. Mich. 2001)</t>
  </si>
  <si>
    <t xml:space="preserve">Michigan Comp. Laws §§ 750.90g and 333.1081-85, banning “partial birth” abortions, are not in effect.  WomanCare of Southfield, P.C. v. Granholm, 143 F.Supp.2d 849 (E.D. Mich. 2001) and Northland Family Planning Clinic, Inc. v. Cox, 487 F.3d 323 (6th Cir. 2007). Michigan Comp. Law § 750.14, prohibiting procuring a miscarriage, is not in effect to the extent that it applies to physicians performing pre-viability abortions. People v. Bricker, 208 N.W.2d 172 (Mich. 1973). Michigan Comp. Law § 750.323, prohibiting causing the death of a “quick child,” is not in effect to the extent it applies to pre-viability abortions. Larkin v. Cahalan, 208 N.W.2d 176 (Mich. 1973).</t>
  </si>
  <si>
    <t xml:space="preserve">Mich. Comp. Laws § 333.17016. Performance of partial-birth abortion prohibited.; Mich. Comp. Laws § 333.17516. Performance of partial-birth abortion prohibited.</t>
  </si>
  <si>
    <t xml:space="preserve">The partial birth abortion bans are not in effect—please see question 2.1 for more information regarding their enforceability.</t>
  </si>
  <si>
    <t xml:space="preserve">Mich. Comp. Laws § 333.17016. Performance of partial-birth abortion prohibited.; Mich. Comp. Laws § 333.17516. Performance of partial-birth abortion prohibited.; Mich. Comp. Laws § 333.1083. Perinate as legally born person; immunity.; Mich. Comp. Laws § 333.1085. Definitions.; Mich. Comp. Laws § 750.90g. “Infant protection act” as short title of section; legislative findings; prohibited acts; violation as felony; penalty; exceptions; definitions.; Mich. Comp. Laws § 750.90g. “Infant protection act” as short title of section; legislative findings; prohibited acts; violation as felony; penalty; exceptions; definitions.</t>
  </si>
  <si>
    <t xml:space="preserve">Mich. Comp. Laws § 333.17016. Performance of partial-birth abortion prohibited.; Mich. Comp. Laws § 333.17516. Performance of partial-birth abortion prohibited.; Mich. Comp. Laws § 750.90g. “Infant protection act” as short title of section; legislative findings; prohibited acts; violation as felony; penalty; exceptions; definitions.</t>
  </si>
  <si>
    <t xml:space="preserve">Mich. Comp. Laws § 750.323. Manslaughter; death of quick child or mother from use of medicine or instrument.; Mich. Comp. Laws § 750.14. Miscarriage; administering with intent to procure; felony, penalty.</t>
  </si>
  <si>
    <t xml:space="preserve">Mich. Comp. Laws § 750.14. Miscarriage; administering with intent to procure; felony, penalty.; Mich. Comp. Laws § 750.323. Manslaughter; death of quick child or mother from use of medicine or instrument.</t>
  </si>
  <si>
    <t xml:space="preserve">Michigan Comp. Law § 750.323 is a pre-Roe ban, prohibiting causing the death of a “quick child." It is not in effect to the extent it applies to pre-viability abortions. Larkin v. Cahalan, 208 N.W.2d 176 (Mich. 1973).</t>
  </si>
  <si>
    <t xml:space="preserve">People v. Bricker, 389 Mich. 524 (1973); Larkin v. Cahalan, 208 N.W.2d 176; Northland Family Planning Clinic, Inc. v. Cox, 487 F.3d 323 (6th Cir. 2007); WomanCare of Southfield, P.C. v. Granholm, 143 F.Supp.2d 849 (E.D. Mich. 2001); Planned Parenthood of Michigan v. Atty. Gen. of the State of Michigan, 2022 WL 7076177 (Mich.Ct.Cl. 2022)</t>
  </si>
  <si>
    <t xml:space="preserve">Michigan Comp. Laws §§ 750.90g and 333.1081-85, banning “partial birth” abortions, are not in effect.  WomanCare of Southfield, P.C. v. Granholm, 143 F.Supp.2d 849 (E.D. Mich. 2001) and Northland Family Planning Clinic, Inc. v. Cox, 487 F.3d 323 (6th Cir. 2007). Michigan Comp. Law § 750.14, prohibiting procuring a miscarriage, is not in effect to the extent that it applies to physicians performing pre-viability abortions. Planned Parenthood of Michigan v. Attorney General, No. 22-00044-MM (Ct. Cl. Mich. Sep. 7, 2022). Michigan Comp. Law § 750.323, prohibiting causing the death of a “quick child,” is not in effect to the extent it applies to pre-viability abortions. Larkin v. Cahalan, 208 N.W.2d 176 (Mich. 1973).</t>
  </si>
  <si>
    <t xml:space="preserve">Minn. Stat. § 145.412. Criminal acts.</t>
  </si>
  <si>
    <t xml:space="preserve">Hodgson v. Lawson, 542 F.2d 1350 (8th Cir. 1976)</t>
  </si>
  <si>
    <t xml:space="preserve">Minnesota Stat. §§ 145.411(2), 145.412(3), prohibiting abortions when the fetus is “potentially” viable, and creating a presumption of viability at 20 weeks, is not in effect. Hodgson v. Lawson, 542 F.2d 1350 (8th Cir. 1976).</t>
  </si>
  <si>
    <t xml:space="preserve">Minn. Stat. § 145.412. Criminal acts.; Minn. Stat. § 145.411. Regulation of abortions; definitions.</t>
  </si>
  <si>
    <t xml:space="preserve">Minn. Stat. § 145.412. Criminal acts.; Minn. Stat. § 145.423. Abortion; live births.</t>
  </si>
  <si>
    <t xml:space="preserve">Miss. Code § 41-41-73. Partial-birth abortions prohibited; penalties for violations.; Miss. Code § 41-41-155. Dismemberment abortion prohibited.; Miss. Code Ann. § 41-41-45. Abortion; definition; prohibition; exceptions;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 Miss. Code § 97-3-3. Abortion; causing abortion or miscarriage.</t>
  </si>
  <si>
    <t xml:space="preserve">Jackson Women's Health Organization v. Currier, 349 F.Supp.3d 536 (S.D. Miss. 2018); Spears v. State, 278 So.2d 443 (Miss. 1973)</t>
  </si>
  <si>
    <t xml:space="preserve">Spears v. State, 278 So.2d 443 (Miss. 1973); Jackson Women's Health Organization v. Currier, 349 F.Supp.3d 536 (S.D. Miss. 2018)</t>
  </si>
  <si>
    <t xml:space="preserve">Mississippi Code § 41-41-191, prohibiting abortions if the gestational age is greater than 15 weeks, is not in effect. Jackson Women's Health Organization v. Currier, 349 F.Supp.3d 536 (S.D. Miss. 2018).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</si>
  <si>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 xml:space="preserve">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</si>
  <si>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 xml:space="preserve">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</si>
  <si>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 xml:space="preserve">The 15 week ban is not in effect—please see question 2.1 for more information regarding their enforceability.</t>
  </si>
  <si>
    <t xml:space="preserve">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t>
  </si>
  <si>
    <t xml:space="preserve">The exception for fetal anomaly is limited to a life-threatening fetal abnormality. Miss. Code § 41-41-191 (4) (b); Miss. Code § 41-41-191 (3) (h).</t>
  </si>
  <si>
    <t xml:space="preserve">This requirement applies to exceptions under the 20 week ban. Miss. Code § 41-41-141.</t>
  </si>
  <si>
    <t xml:space="preserve">Miss. Code § 41-41-73. Partial-birth abortions prohibited; penalties for violations.; Miss. Code § 41-41-155. Dismemberment abortion prohibited.</t>
  </si>
  <si>
    <t xml:space="preserve">Miss. Code § 41-41-73. Partial-birth abortions prohibited; penalties for violations.; Miss. Code § 41-41-155. Dismemberment abortion prohibited.; Miss. Code § 41-41-153. Definitions.</t>
  </si>
  <si>
    <t xml:space="preserve">The exception for serious health risk is limited to physical health, and only applies to the performance of dismemberment abortions. Miss. Code § 41-41-155 (2); Miss. Code § 41-41-153 (f).</t>
  </si>
  <si>
    <t xml:space="preserve">Miss. Code Ann. § 41-41-45. Abortion; definition; prohibition; exceptions</t>
  </si>
  <si>
    <t xml:space="preserve">Miss. Code Ann.  § 41-41-45 becomes effective "at such time as the Attorney General of Mississippi determines that the United States Supreme Court has overruled the decision of Roe v. Wade, 410 U.S. 113 (1973), and that as a result, it is reasonably probable that Section 2 of this act would be upheld by the court as constitutional, the Attorney General shall publish his determination of that fact in the administrative bulletin published by the Secretary of State as provided in Section 25-43-2.101, Mississippi Code of 1972." Laws 2007, Ch. 441, § 4.</t>
  </si>
  <si>
    <t xml:space="preserve">Miss. Code § 97-3-3. Abortion; causing abortion or miscarriage.</t>
  </si>
  <si>
    <t xml:space="preserve">Miss. Code § 41-41-73. Partial-birth abortions prohibited; penalties for violations.; Miss. Code § 41-41-155. Dismemberment abortion prohibited.; Miss. Code Ann. § 41-41-45. Abortion; definition; prohibition; exceptions;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t>
  </si>
  <si>
    <t xml:space="preserve">Miss. Code § 41-41-139. Abortion to preserve the life of the pregnant woman when probable gestational age of unborn child is twenty or more weeks to be done in manner to provide best opportunity for survival of unborn child.</t>
  </si>
  <si>
    <t xml:space="preserve">Miss. Code § 41-41-73. Partial-birth abortions prohibited; penalties for violations.; Miss. Code § 41-41-155. Dismemberment abortion prohibited.; Miss. Code Ann. § 41-41-45. Abortion; definition; prohibition; exceptions; 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 Miss. Code § 97-3-3. Abortion; causing abortion or miscarriage.</t>
  </si>
  <si>
    <t xml:space="preserve">Jackson Women's Health Organization v. Currier, 349 F.Supp.3d 536 (S.D. Miss. 2018); Jackson Women’s Health Organization v. Dobbs, 379 F.Supp. 3d 549 (S.D. Miss., 2019); Spears v. State, 278 So.2d 443 (Miss. 1973)</t>
  </si>
  <si>
    <t xml:space="preserve">Spears v. State, 278 So.2d 443 (Miss. 1973); Jackson Women's Health Organization v. Currier, 349 F.Supp.3d 536 (S.D. Miss. 2018); Jackson Women’s Health Organization v. Dobbs, 379 F.Supp. 3d 549 (S.D. Miss., 2019)</t>
  </si>
  <si>
    <t xml:space="preserve">Mississippi Code § 41-41-34.1, prohibiting abortions if a fetal heartbeat has been detected, is not in effect. Jackson Women’s Health Organization v. Dobbs, 379 F.Supp. 3d 549 (S.D. Miss., 2019). Mississippi Code § 41-41-191, prohibiting abortions if the gestational age is greater than 15 weeks, is not in effect. Jackson Women's Health Organization v. Currier, 349 F.Supp.3d 536 (S.D. Miss. 2018).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</si>
  <si>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 xml:space="preserve">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t>
  </si>
  <si>
    <t xml:space="preserve">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</si>
  <si>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 xml:space="preserve">Both the fetal heartbeat ban and 15 week ban are not in effect—please see question 2.1 for more information regarding their enforceability.</t>
  </si>
  <si>
    <t xml:space="preserve">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 Miss. Code § 41-41-34.1. Prohibition of abortion of unborn human individual with a detectable fetal heartbeat</t>
  </si>
  <si>
    <t xml:space="preserve">Jackson Women’s Health Organization v. Dobbs, 379 F.Supp. 3d 549 (S.D. Miss., 2019); Jackson Women's Health Organization v. Dobbs, 945 F.3d 265 (United States Court of Appeals, Fifth Circuit); Spears v. State, 278 So.2d 443 (Miss. 1973)</t>
  </si>
  <si>
    <t xml:space="preserve">Spears v. State, 278 So.2d 443 (Miss. 1973); Jackson Women’s Health Organization v. Dobbs, 379 F.Supp. 3d 549 (S.D. Miss., 2019); Jackson Women's Health Organization v. Dobbs, 945 F.3d 265 (United States Court of Appeals, Fifth Circuit)</t>
  </si>
  <si>
    <t xml:space="preserve">Mississippi Code § 41-41-34.1, prohibiting abortions if a fetal heartbeat has been detected, is not in effect. Jackson Women’s Health Organization v. Dobbs, 379 F.Supp. 3d 549 (S.D. Miss., 2019). Mississippi Code § 41-41-191, prohibiting abortions if the gestational age is greater than 15 weeks, is not in effect. Jackson Women's Health Organization v. Dobbs, 945 F.3d 265 (5th Cir. 2019).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</si>
  <si>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 xml:space="preserve">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</si>
  <si>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 xml:space="preserve">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</si>
  <si>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 xml:space="preserve">Miss. Code § 41-41-73. Partial-birth abortions prohibited; penalties for violations.; Miss. Code § 41-41-155. Dismemberment abortion prohibited.; Miss. Code Ann. § 41-41-45. Abortion; definition; prohibition; exceptions; 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t>
  </si>
  <si>
    <t xml:space="preserve">Jackson Women’s Health Organization v. Dobbs, 951 F.3d 246 (5th Cir. Miss); Jackson Women's Health Organization v. Dobbs, 945 F.3d 265 (United States Court of Appeals, Fifth Circuit); Spears v. State, 278 So.2d 443 (Miss. 1973)</t>
  </si>
  <si>
    <t xml:space="preserve">Spears v. State, 278 So.2d 443 (Miss. 1973); Jackson Women's Health Organization v. Dobbs, 945 F.3d 265 (United States Court of Appeals, Fifth Circuit); Jackson Women’s Health Organization v. Dobbs, 951 F.3d 246 (5th Cir. Miss)</t>
  </si>
  <si>
    <t xml:space="preserve">Mississippi Code § 41-41-34.1, prohibiting abortions if a fetal heartbeat has been detected, is not in effect. Jackson Women’s Health Organization v. Dobbs, 951 F.3d 246 (5th Cir. 2020). Mississippi Code § 41-41-191, prohibiting abortions if the gestational age is greater than 15 weeks, is not in effect. Jackson Women's Health Organization v. Dobbs, 945 F.3d 265 (5th Cir. 2019).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</si>
  <si>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 xml:space="preserve">The exception for fetal anomaly is limited to a life-threatening fetal abnormality. Miss. Code § 41-41-191 (4) (b); Miss. Code § 41-41-191 (3) (h). The exception for fetal anomaly does not apply to the fetal heartbeat ban. Miss. Code § 41-41-34.1.</t>
  </si>
  <si>
    <t xml:space="preserve">The exception for serious health risk is limited to physical health, and only applies to the performance of dismemberment abortions. Miss. Code § 41-41-155 (2); Miss. Code § 41-41-153 (f). ***Mississippi has a total ban on abortion that is not currently in effect (Miss. Code § 97-3-3).</t>
  </si>
  <si>
    <t xml:space="preserve">Miss. Code § 41-41-73. Partial-birth abortions prohibited; penalties for violations.; Miss. Code § 41-41-155. Dismemberment abortion prohibited.; Miss. Code Ann. § --(-) (-)--. Abortion may not be performed because of race, sex, or genetic abnormality except in a medical emergency (Laws 2020, H.B. 1295, § 4); Miss. Code Ann. § 41-41-45. Abortion; definition; prohibition; exceptions; Miss. Code § 41-41-137. Performing or inducing or attempting to perform or induce abortion if probable gestational age is determined to be twenty or more weeks prohibited.; 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t>
  </si>
  <si>
    <t xml:space="preserve">Miss. Code Ann. § --(-) (-)--. Abortion may not be performed because of race, sex, or genetic abnormality except in a medical emergency (Laws 2020, H.B. 1295, § 4)</t>
  </si>
  <si>
    <t xml:space="preserve">Miss. Code § 41-41-73. Partial-birth abortions prohibited; penalties for violations.; Miss. Code § 41-41-155. Dismemberment abortion prohibited.; Miss. Code § 41-41-155. Dismemberment abortion prohibited.</t>
  </si>
  <si>
    <t xml:space="preserve">Miss. Code § 41-41-73. Partial-birth abortions prohibited; penalties for violations.; Miss. Code § 41-41-155. Dismemberment abortion prohibited.; Miss. Code Ann. § 41-41-45. Abortion; definition; prohibition; exceptions; Miss. Code § 41-41-137. Performing or inducing or attempting to perform or induce abortion if probable gestational age is determined to be twenty or more weeks prohibited.; 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 Miss. Code § 41-41-407. Abortion may not be performed because of race, sex, or genetic abnormality except in a medical emergency (Laws 2020, H.B. 1295, § 4)</t>
  </si>
  <si>
    <t xml:space="preserve">Jackson Women’s Health Organization v. Dobbs, 951 F.3d 246 (5th Cir. Miss); Spears v. State, 278 So.2d 443 (Miss. 1973); Jackson Women's Health Organization v. Dobbs, 945 F.3d 265 (5th Cir. 2019)</t>
  </si>
  <si>
    <t xml:space="preserve">Spears v. State, 278 So.2d 443 (Miss. 1973); Jackson Women’s Health Organization v. Dobbs, 951 F.3d 246 (5th Cir. Miss); Jackson Women's Health Organization v. Dobbs, 945 F.3d 265 (5th Cir. 2019)</t>
  </si>
  <si>
    <t xml:space="preserve">Mississippi Code § 41-41-34.1, prohibiting abortions if a fetal heartbeat has been detected, is not in effect. Jackson Women’s Health Organization v. Dobbs, 951 F.3d 246 (5th Cir. 2020). Mississippi Code § 41-41-191, prohibiting abortions if the gestational age is greater than 15 weeks, is not in effect. Jackson Women's Health Organization v. Dobbs, 945 F.3d 265 (5th Cir. 2019), Supreme Court review granted, Dobbs v. Jackson Women’s Health Org., 2021 WL 1951792 (2021).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</si>
  <si>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 xml:space="preserve">The 15-week and fetal heartbeat bans are not in effect—please see question 2.1 for more information regarding their enforceability.</t>
  </si>
  <si>
    <t xml:space="preserve">Miss. Code § 41-41-407. Abortion may not be performed because of race, sex, or genetic abnormality except in a medical emergency (Laws 2020, H.B. 1295, § 4)</t>
  </si>
  <si>
    <t xml:space="preserve">Spears v. State, 278 So.2d 443 (Miss. 1973)</t>
  </si>
  <si>
    <t xml:space="preserve">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</si>
  <si>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 xml:space="preserve">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 Miss. Code § 41-41-34.1. Prohibition of abortion of unborn human individual with a detectable fetal heartbeat; Miss. Code Ann. § 41-41-45. Abortion; definition; prohibition; exceptions</t>
  </si>
  <si>
    <t xml:space="preserve">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Ann. § 41-41-45. Abortion; definition; prohibition; exceptions</t>
  </si>
  <si>
    <t xml:space="preserve">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Ann. § 41-41-45. Abortion; definition; prohibition; exceptions</t>
  </si>
  <si>
    <t xml:space="preserve">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 Miss. Code § 41-41-34.1. Prohibition of abortion of unborn human individual with a detectable fetal heartbeat; Miss. Code Ann. § 41-41-45. Abortion; definition; prohibition; exceptions; Miss. Code Ann. § 41-41-45. Abortion; definition; prohibition; exceptions</t>
  </si>
  <si>
    <t xml:space="preserve">Miss. Code § 41-41-139. Abortion to preserve the life of the pregnant woman when probable gestational age of unborn child is twenty or more weeks to be done in manner to provide best opportunity for survival of unborn child.; Miss. Code Ann. § 41-41-45. Abortion; definition; prohibition; exceptions</t>
  </si>
  <si>
    <t xml:space="preserve">This requirement applies to exceptions under the 20 week ban. Miss. Code § 41-41-141.Rape is an exception to the prohibition for an abortion only if a formal charge of rape has been filed with the appropriate law enforcement official. Miss. Code Ann. § 41-41-45</t>
  </si>
  <si>
    <t xml:space="preserve">Miss. Code Ann. § 41-41-45. Abortion; definition; prohibition; exceptions; MS Attorney General Certification Letter</t>
  </si>
  <si>
    <t xml:space="preserve">Mo. Rev. Stat. § 188.030. Abortion of viable unborn child prohibited, exceptions--physician duties--violations, penalty--severability--right of intervention, when.; Mo. Rev. Stat. § 565.300.  Infant's protection act — definitions — crime of infanticide — penalty — exception — application of law.</t>
  </si>
  <si>
    <t xml:space="preserve">Mo. Rev. Stat. § 188.030. Abortion of viable unborn child prohibited, exceptions--physician duties--violations, penalty--severability--right of intervention, when.</t>
  </si>
  <si>
    <t xml:space="preserve">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t>
  </si>
  <si>
    <t xml:space="preserve">Mo. Rev. Stat. § 565.300.  Infant's protection act — definitions — crime of infanticide — penalty — exception — application of law.</t>
  </si>
  <si>
    <t xml:space="preserve">The 8-, 14-, and 18-week abortion bans in House Bill 126 (Mo. Rev. Stat. §§ 188.056, 188.057, 188.058, 188.375) have been blocked from going into effect. (Reprod. Health Servs. of Planned Parenthood of St. Louis Region, Inc. v. Parson, 389 F. Supp. 3d 631, 639 (W.D. Mo. 2019).)</t>
  </si>
  <si>
    <t xml:space="preserve">Mo. Rev. Stat. § 188.030. Abortion of viable unborn child prohibited, exceptions--physician duties--violations, penalty--severability--right of intervention, when.; Mo. Rev. Stat. § 565.300.  Infant's protection act — definitions — crime of infanticide — penalty — exception — application of law.; Mo. Rev. Stat. § 188.038. Pregnant women, bias or discrimination against--findings of general assembly--limitations on performing an abortion, when; Mo. Rev. Stat. § 188.038. Pregnant women, bias or discrimination against--findings of general assembly--limitations on performing an abortion, when; Mo. Rev. Stat. § 188.056. Abortion prohibited after eight weeks gestation, exception for medical emergency—penalty—defense—bars to prosecution—severability; Mo. Rev. Stat. § 188.057. Abortion prohibited after fourteen weeks gestation, except for medical emergency—penalty—defense—bars to prosecution—severability; Mo. Rev. Stat. § 188.058. Abortion prohibited after fourteen weeks gestation, exception for medical emergency—penalty—defense—bars to prosecution--severability; Mo. Rev. Stat. § 188.017. Right to Life of the Unborn Child Act--limitation on abortions, when--affirmative defense--contingent effective date;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</si>
  <si>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 xml:space="preserve">Reprod. Health Servs. of Planned Parenthood of St. Louis Region, Inc. v. Parson, 389 F. Supp. 3d 631, 639 (W.D. Mo. 2019)</t>
  </si>
  <si>
    <t xml:space="preserve">Missouri Rev. Stat. §§ 188.056, 188.057, 188.058, 188.375, banning abortions at 8, 14, 18 and 20 weeks, are not in effect. Reprod. Health Servs. of Planned Parenthood of St. Louis Region, Inc. v. Parson, 389 F. Supp. 3d 631 (W.D. Missouri, 2019).</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</si>
  <si>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</si>
  <si>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188.058. Abortion prohibited after fourteen weeks gestation, exception for medical emergency—penalty—defense—bars to prosecution--severability; Mo. Rev. Stat. § 188.015. Definitions</t>
  </si>
  <si>
    <t xml:space="preserve">The eight-, fourteen-, and eighteen-week gestational age bans are not in effect—please see question 2.1 for more information regarding its enforceability.</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</si>
  <si>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188.015. Definitions</t>
  </si>
  <si>
    <t xml:space="preserve">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</si>
  <si>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 xml:space="preserve">The viability ban in Mo. Rev. Stat. § 188.030 requires the certification and attendance of a second physician and that the physician must use the method most likely to result in fetal survival. Mo. Rev. Stat. § 188.030(4)(c),(d),(e). The ban on abortions after 20 weeks in Mo. Rev. Stat. § 188.375 includes requirements specific to late-term abortions. In case of a medical emergency the physician must have a second physician in attendance and that the physician must use the method most likely to result in fetal survival. Mo. Rev. Stat. § 188.375(6),(7). The above requirements were not present in Mo. Rev. Stat. §§ 188.056 and 188.057.</t>
  </si>
  <si>
    <t xml:space="preserve">Mo. Rev. Stat. § 188.038. Pregnant women, bias or discrimination against--findings of general assembly--limitations on performing an abortion, when; Mo. Rev. Stat. § 188.038. Pregnant women, bias or discrimination against--findings of general assembly--limitations on performing an abortion, when</t>
  </si>
  <si>
    <t xml:space="preserve">Mo. Rev. Stat. § 188.017. Right to Life of the Unborn Child Act--limitation on abortions, when--affirmative defense--contingent effective date</t>
  </si>
  <si>
    <t xml:space="preserve">Mo. Rev. Stat. § 188.030. Abortion of viable unborn child prohibited, exceptions--physician duties--violations, penalty--severability--right of intervention, when.; Mo. Rev. Stat. § 565.300.  Infant's protection act — definitions — crime of infanticide — penalty — exception — application of law.; Mo. Rev. Stat. § 188.038. Pregnant women, bias or discrimination against--findings of general assembly--limitations on performing an abortion, when; Mo. Rev. Stat. § 188.038. Pregnant women, bias or discrimination against--findings of general assembly--limitations on performing an abortion, when; Mo. Rev. Stat. § 188.056. Abortion prohibited after eight weeks gestation, exception for medical emergency—penalty—defense—bars to prosecution—severability; Mo. Rev. Stat. § 188.017. Right to Life of the Unborn Child Act--limitation on abortions, when--affirmative defense--contingent effective date; Mo. Rev. Stat. § 188.057. Abortion prohibited after fourteen weeks gestation, except for medical emergency—penalty—defense—bars to prosecution—severability; Mo. Rev. Stat. § 188.058. Abortion prohibited after fourteen weeks gestation, exception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</si>
  <si>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 xml:space="preserve">Reprod. Health Servs. of Planned Parenthood of St. Louis Region, Inc. v. Parson, 408 F.Supp.3d 1049 (W.D. Mo. 2019)</t>
  </si>
  <si>
    <t xml:space="preserve">Missouri Rev. Stat. §§ 188.056, 188.057, 188.058, 188.375, banning abortions at 8, 14, 18 and 20 weeks, are not in effect. Reprod. Health Servs. of Planned Parenthood of St. Louis Region, Inc. v. Parson, 389 F. Supp. 3d 631 (W.D. Missouri, 2019). Missouri Rev. Stat. § 188.038.2, prohibiting abortions on the basis of Down Syndrome, is not in effect. Reprod. Health Servs. of Planned Parenthood of St. Louis Region, Inc. v. Parson, 408 F.Supp.3d 1049 (W.D. Mo. 2019).</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</si>
  <si>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188.015. Definitions</t>
  </si>
  <si>
    <t xml:space="preserve">Reprod. Health Servs. of Planned Parenthood of St. Louis Region, Inc. v. Parson, 1 F.4th 552 (United States Court of Appeals, Eighth Circuit)</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</si>
  <si>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188.017. Right to Life of the Unborn Child Act--limitation on abortions, when--affirmative defense--contingent effective date</t>
  </si>
  <si>
    <t xml:space="preserve">Any point in pregnancy, 6 weeks postfertilization (8 weeks LMP) , 12 weeks postfertilization (14 weeks LMP), 16 weeks postfertilization (18 weeks LMP) , 18 weeks postfertilization (20 weeks LMP), Viability</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</si>
  <si>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188.058. Abortion prohibited after fourteen weeks gestation, exception for medical emergency—penalty—defense—bars to prosecution--severability; Mo. Rev. Stat. § 188.015. Definitions; Mo. Rev. Stat. § 188.017. Right to Life of the Unborn Child Act--limitation on abortions, when--affirmative defense--contingent effective date; Opinion Letter No. 22-2022</t>
  </si>
  <si>
    <t xml:space="preserve">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188.015. Definitions; Mo. Rev. Stat. § 188.017. Right to Life of the Unborn Child Act--limitation on abortions, when--affirmative defense--contingent effective date</t>
  </si>
  <si>
    <t xml:space="preserve">Mo. Rev. Stat. § 188.017. Right to Life of the Unborn Child Act--limitation on abortions, when--affirmative defense--contingent effective date; Opinion Letter No. 22-2022</t>
  </si>
  <si>
    <t xml:space="preserve">Mont. Code § 50-20-401. Offense of partial-birth abortion--exception--definitions--penalties.; Mont. Code § 50-20-109. Control of practice of abortion.; Mont. Code § 50-20-109. Control of practice of abortion.</t>
  </si>
  <si>
    <t xml:space="preserve">Mont. Code § 50-20-109. Control of practice of abortion.</t>
  </si>
  <si>
    <t xml:space="preserve">Mont. Code § 50-20-109. Control of practice of abortion.; Mont. Code § 50-20-401. Offense of partial-birth abortion--exception--definitions--penalties.</t>
  </si>
  <si>
    <t xml:space="preserve">Mont. Code § 50-20-109. Control of practice of abortion.; Mont. Code § 50-20-109. Control of practice of abortion.</t>
  </si>
  <si>
    <t xml:space="preserve">Two other physicians must certify the exception, unless the physician certifies that the abortion is necessary to preserve the life of the pregnant woman. Mont. Code § 50-20-109(2)(b).</t>
  </si>
  <si>
    <t xml:space="preserve">Mont. Code § 50-20-401. Offense of partial-birth abortion--exception--definitions--penalties.</t>
  </si>
  <si>
    <t xml:space="preserve">Mont. Code § 50-20-401. Offense of partial-birth abortion--exception--definitions--penalties.; Mont. Code § 50-20-109. Control of practice of abortion.; Mont. Code § 50-20-603. Protection of unborn child capable of feeling pain from abortion; Mont. Code § 50-20-603. Protection of unborn child capable of feeling pain from abortion</t>
  </si>
  <si>
    <t xml:space="preserve">Montana Code Ann. § 50-20-109(b), prohibiting abortions if the probable gestational age is 20 or more weeks, is subject to legal challenges and its status is subject to change.</t>
  </si>
  <si>
    <t xml:space="preserve">Mont. Code § 50-20-109. Control of practice of abortion.; Mont. Code § 50-20-603. Protection of unborn child capable of feeling pain from abortion</t>
  </si>
  <si>
    <t xml:space="preserve">Mont. Code § 50-20-401. Offense of partial-birth abortion--exception--definitions--penalties.; Mont. Code § 50-20-109. Control of practice of abortion.; Mont. Code § 50-20-603. Protection of unborn child capable of feeling pain from abortion</t>
  </si>
  <si>
    <t xml:space="preserve">An unborn child is capable of feeling pain when a medical practitioner determines the probable gestational age of the unborn child is 20 or more weeks. Mont. Code § 50-20-603.Montana Code Ann. § 50-20-109(b), prohibiting abortions if the probable gestational age is 20 or more weeks, is subject to legal challenges and its status is subject to change.</t>
  </si>
  <si>
    <t xml:space="preserve">Mont. Code § 50-20-603. Protection of unborn child capable of feeling pain from abortion</t>
  </si>
  <si>
    <t xml:space="preserve">Planned Parenthood of Montana v. State, No. DV-21-00999 (Dist. Ct. Mont., Oct. 7, 2021)</t>
  </si>
  <si>
    <t xml:space="preserve">Montana Code Ann. § 50-20-109(b) and 50-20-603, prohibiting abortions if the probable gestational age is 20 or more weeks, unless necessary to prevent a serious health risk to the pregnant person, is not in effect. Planned Parenthood of Montana v. State, No. DV-21-00999 (Dist. Ct. Mont., Oct. 7, 2021)</t>
  </si>
  <si>
    <t xml:space="preserve">An unborn child is capable of feeling pain when a medical practitioner determines the probable gestational age of the unborn child is 20 or more weeks. Mont. Code § 50-20-603.This provision may be limited in whole or in part—please see question 2.1 for more information regarding its enforceability.</t>
  </si>
  <si>
    <t xml:space="preserve">Planned Parenthood of Montana v. State, 515 P.3d 301 (Mont. 2022)</t>
  </si>
  <si>
    <t xml:space="preserve">Montana Code Ann. § 50-20-109(b) and 50-20-603, prohibiting abortions if the probable gestational age is 20 or more weeks, unless necessary to prevent a serious health risk to the pregnant person, is not in effect. Planned Parenthood of Montana v. State, 515 P.3d 301 (Mont. 2022)</t>
  </si>
  <si>
    <t xml:space="preserve">Neb. Rev. Stat. § 28-3,106. Abortion; performance; restrictions.; Neb. Rev. Stat. § 28-328. Partial-birth abortion; prohibition; violation; penalties.; Neb. Rev. Stat. § 28-329. Abortion; when not to be performed.</t>
  </si>
  <si>
    <t xml:space="preserve">Neb. Rev. Stat. § 28-3,106. Abortion; performance; restrictions.; Neb. Rev. Stat. § 28-329. Abortion; when not to be performed.</t>
  </si>
  <si>
    <t xml:space="preserve">Neb. Rev. Stat. § 28-3,106. Abortion; performance; restrictions.; Neb. Rev. Stat. § 28-329. Abortion; when not to be performed.; Neb. Rev. Stat. § 28-3,103. Terms, defined.</t>
  </si>
  <si>
    <t xml:space="preserve">Neb. Rev. Stat. § 28-3,106, which bans abortions after 20 weeks, authorizes abortions when necessary to prevent life endangerment or serious health risk. The exception for serous health risk is limited to physical health only (Neb. Rev. Stat. § 28-3,10). The viability ban in Neb. Rev. Stat. § 28-329 authorizes abortions when necessary to preserve the life or health of the patient.</t>
  </si>
  <si>
    <t xml:space="preserve">Neb. Rev. Stat. § 28-3,106. Abortion; performance; restrictions.</t>
  </si>
  <si>
    <t xml:space="preserve">Neb. Rev. Stat. § 28-328. Partial-birth abortion; prohibition; violation; penalties.</t>
  </si>
  <si>
    <t xml:space="preserve">The exception for serious health risk is limited to physical health only. Neb. Rev. Stat. § 28-328</t>
  </si>
  <si>
    <t xml:space="preserve">Neb. Rev. Stat. § 28-3,106. Abortion; performance; restrictions.; Neb. Rev. Stat. § 28-328. Partial-birth abortion; prohibition; violation; penalties.; Neb. Rev. Stat. § 28-329. Abortion; when not to be performed.; Neb. Rev. Stat. § 28-347. Dismemberment abortion; unlawful; when; medical emergency; Board of Medicine and Surgery; hearing; findings admissible at trial; persons not liable</t>
  </si>
  <si>
    <t xml:space="preserve">Neb. Rev. Stat. § 28-328. Partial-birth abortion; prohibition; violation; penalties.; Neb. Rev. Stat. § 28-347. Dismemberment abortion; unlawful; when; medical emergency; Board of Medicine and Surgery; hearing; findings admissible at trial; persons not liable</t>
  </si>
  <si>
    <t xml:space="preserve">Nev. Rev. Stat. § 442.250. Conditions under which abortion permitted.</t>
  </si>
  <si>
    <t xml:space="preserve">N.H. Rev. Stat. § 329:34 Prohibition; Limitations.</t>
  </si>
  <si>
    <t xml:space="preserve">The exception for serious health risk is limited to physical health only (N.H. Rev. Stat. § 329:34).</t>
  </si>
  <si>
    <t xml:space="preserve">N.H. Rev. Stat. § 329:34 Prohibition; Limitations.; N.H. Rev. Stat. §329.44 Prohibition.; N.H. Rev. Stat. §329.43 Definitions; N.H. Rev. Stat. §329.44 Prohibition.; N.H. Rev. Stat. §329.44 Prohibition.</t>
  </si>
  <si>
    <t xml:space="preserve">N.H. Rev. Stat. §329.44 Prohibition.</t>
  </si>
  <si>
    <t xml:space="preserve">N.H. Rev. Stat. §329.43 Definitions; N.H. Rev. Stat. §329.44 Prohibition.; N.H. Rev. Stat. §329.44 Prohibition.; N.H. Rev. Stat. §329.44 Prohibition.</t>
  </si>
  <si>
    <t xml:space="preserve">N.H. Rev. Stat. § 329:34 Prohibition; Limitations.; N.H. Rev. Stat. §329.44 Prohibition.; N.H. Rev. Stat. § 329:34 Prohibition; Limitations.; N.H. Rev. Stat. §329.43 Definitions; N.H. Rev. Stat. §329.44 Prohibition.; N.H. Rev. Stat. §329.44 Prohibition.</t>
  </si>
  <si>
    <t xml:space="preserve">N.J. Stat. § 2A:65A-6. Acts prohibited; definitions; penalties.; N.J. Stat. § 2A:65A-6. Acts prohibited; definitions; penalties.; Planned Parenthood of Cent. New Jersey v. Farmer, 220 F.3d 127 (3d Cir. 2000)</t>
  </si>
  <si>
    <t xml:space="preserve">Planned Parenthood of Cent. New Jersey v. Farmer, 220 F.3d 127 (3d Cir. 2000)</t>
  </si>
  <si>
    <t xml:space="preserve">New Jersey Stat. § 2A:65A-6, prohibiting “partial-birth” abortions, is not in effect. Planned Parenthood of Cent. New Jersey v. Farmer, 220 F.3d 127 (3d Cir. 2000). However, this ruling may be affected by the decision in Dobbs v. Jackson Women’s Health Organization, 142 S.Ct. 2228 (June 24, 2022).</t>
  </si>
  <si>
    <t xml:space="preserve">N.J. Stat. § 2A:65A-6. Acts prohibited; definitions; penalties.</t>
  </si>
  <si>
    <t xml:space="preserve">Exception for serious health risk is for physical health only. N.J. Stat. § 2A:65A-6(2)(b).</t>
  </si>
  <si>
    <t xml:space="preserve">N.M. Stat. § 30-5A-3. Prohibition of partial-birth abortions.; N.M. Stat. § 30-5-3. Criminal Abortion; State v. Strance, 506 P.2d 1217 (N.M. Ct. App. 1973)</t>
  </si>
  <si>
    <t xml:space="preserve">State v. Strance, 506 P.2d 1217 (N.M. Ct. App. 1973)</t>
  </si>
  <si>
    <t xml:space="preserve">New Mexico has a pre-Roe v. Wade law criminalizing any abortion that is not a justified medical termination. N.M. Stat. § 30-5-3. A court has held that the provisions are unenforceable as consistent with Roe v. Wade and Doe v. Bolton. State v. Strance, 506 P.2d 1217 (N.M. Ct. App. 1973).</t>
  </si>
  <si>
    <t xml:space="preserve">N.M. Stat. § 30-5A-3. Prohibition of partial-birth abortions.</t>
  </si>
  <si>
    <t xml:space="preserve">N.M. Stat. § 30-5-3. Criminal Abortion</t>
  </si>
  <si>
    <t xml:space="preserve">N.Y. Penal Law § 125.45. Abortion in the first degree.; N.Y. Penal Law § 125.05. Homicide, abortion and related offenses; definitions of terms.; N.Y. Op. Att’y Gen. No. F1; N.Y. Op. Att’y Gen. No. F1</t>
  </si>
  <si>
    <t xml:space="preserve">N.Y. Op. Att’y Gen. No. F1</t>
  </si>
  <si>
    <t xml:space="preserve">Legal abortion (N.Y. Penal Law § 125.05) includes an exception to preserve a pregnant person's health and in the case of a nonviable fetus after 24 weeks. See N.Y. Op. Att’y Gen. No. F1, September 7, 2016.</t>
  </si>
  <si>
    <t xml:space="preserve">N.Y. Penal Law § 125.45. Abortion in the first degree.</t>
  </si>
  <si>
    <t xml:space="preserve">This provision may be limited in whole or in part—please see question 2.2 for more information regarding its enforceability.</t>
  </si>
  <si>
    <t xml:space="preserve">The 24 week abortion ban is not in effect—please see question 2.2 for more information regarding its enforceability.</t>
  </si>
  <si>
    <t xml:space="preserve">N.Y. Penal Law § 125.05. Homicide, abortion and related offenses; definitions of terms.</t>
  </si>
  <si>
    <t xml:space="preserve">N.Y. Public Health Law § 2599-bb. Abortion</t>
  </si>
  <si>
    <t xml:space="preserve">N.Y. Public Health Law § 2599-bb. Abortion; N.Y. Comp. Codes R. § Regs. tit. 10, § 756.4 Health care practitioner services</t>
  </si>
  <si>
    <t xml:space="preserve">N.C. Gen. Stat. § 14-45.1. When abortion not unlawful.; N.C. Gen. Stat. § 90-21.121. Sex-selective abortion prohibited.; N.C. Gen. Stat. § 14-44. Using drugs or instruments to destroy unborn child.; N.C. Gen. Stat. § 14-45.1. When abortion not unlawful.; N.C. Gen. Stat. § 90-21.81. Definitions.</t>
  </si>
  <si>
    <t xml:space="preserve">N.C. Gen. Stat. § 14-45.1. When abortion not unlawful.</t>
  </si>
  <si>
    <t xml:space="preserve">N.C. Gen. Stat. § 14-45.1. When abortion not unlawful.; N.C. Gen. Stat. § 90-21.81. Definitions.</t>
  </si>
  <si>
    <t xml:space="preserve">The 20 week ban in N.C. Gen. Stat. § 14-45.1(a) is authorized when there is life endangerment or a serious health risk (N.C. Gen. Stat. § 14-45.1(b)). The exception for serious health risk is limited to physical health. N.C. Gen. Stat. § 90-21.81 (5).</t>
  </si>
  <si>
    <t xml:space="preserve">N.C. Gen. Stat. § 90-21.121. Sex-selective abortion prohibited.</t>
  </si>
  <si>
    <t xml:space="preserve">N.C. Gen. Stat. § 14-44. Using drugs or instruments to destroy unborn child.</t>
  </si>
  <si>
    <t xml:space="preserve">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12.1-31-12.  Abortion-affirmative defenses (contingent effective date - see note);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t>
  </si>
  <si>
    <t xml:space="preserve">MKB Management Corp. v. Burdick, 16 F.Supp.3d 1059 (D.N.D. 2014) aff’d MKB Mgmt. Corp. v. Stenehjem, 795 F.3d 768 (8th Cir. 2015)</t>
  </si>
  <si>
    <t xml:space="preserve">North Dakota Cent. Code §§ 14-02.1-05.1 and 05.2, prohibiting abortions when a fetal heartbeat has been detected, is not in effect. MKB Mgmt. Corp. v. Stenehjem, 795 F.3d 768 (8th Cir. 2015).</t>
  </si>
  <si>
    <t xml:space="preserve">N.D. Cent. Code § 14-02.1-05.3. Determination of postfertilization age--Abortion of unborn child of twenty or more weeks postfertilization age prohibited.; N.D. Cent. Code § 14-02.1-04. Limitations on the performance of abortions—Penalty.; N.D. Cent. Code § 14-02.1-05.2. Abortion after detectable heartbeat in unborn child prohibited--Exception—Penalty.</t>
  </si>
  <si>
    <t xml:space="preserve">N.D. Cent. Code § 14-02.1-05.3. Determination of postfertilization age--Abortion of unborn child of twenty or more weeks postfertilization age prohibited.; N.D. Cent. Code § 14-02.1-02 Definitions.; N.D. Cent. Code § 14-02.1-04. Limitations on the performance of abortions—Penalty.; N.D. Cent. Code § 14-02.1-05.2. Abortion after detectable heartbeat in unborn child prohibited--Exception—Penalty.</t>
  </si>
  <si>
    <t xml:space="preserve">The exception for serious health risk is limited to physical health. N.D. Cent. Code § 14-02.1-02 (12).</t>
  </si>
  <si>
    <t xml:space="preserve">N.D. Cent. Code § 14-02.1-04. Limitations on the performance of abortions—Penalty.</t>
  </si>
  <si>
    <t xml:space="preserve">N.D. Cent. Code § 14-02.1-04(3) authorizes an abortion after the point of viability if the physician certifies in writing and the judgment has been concurred in by two other licensed physicians who have examined the patient. This requirement does not required when the abortion is necessary to preserve the life of the patient (N.D. Cent. Code § 14-02.1-04(3)).</t>
  </si>
  <si>
    <t xml:space="preserve">N.D. Cent. Code § 14-02.1-04.1. Prohibition--Sex-selective abortion--Abortion for genetic abnormality—Penalty.</t>
  </si>
  <si>
    <t xml:space="preserve">N.D. Cent. Code § 14-02.6-02. Prohibition--Penalty—Exception.</t>
  </si>
  <si>
    <t xml:space="preserve">N.D. Cent. Code § 14-02.6-03. Exception for life of mother.</t>
  </si>
  <si>
    <t xml:space="preserve">N.D. Cent. Code § 12.1-31-12.  Abortion-affirmative defenses (contingent effective date - see note)</t>
  </si>
  <si>
    <t xml:space="preserve">North Dakota's law criminalizing abortion providers, N.D. Cent. Code § 12.1-31-12, becomes effective on the date the legislative council approves by motion the recommendation of the attorney general to the legislative council that it is reasonably probable that the law would be upheld as constitutional. S.L. 2007, ch. 132, § 2.</t>
  </si>
  <si>
    <t xml:space="preserve">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</si>
  <si>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 xml:space="preserve">The fetal heartbeat ban is not in effect—please see question 2.1 for more information regarding its enforceability.</t>
  </si>
  <si>
    <t xml:space="preserve">N.D. Cent. Code Sec. 14-02.1-04.2 bans human dismemberment abortions except in the case of medical emergency however this statute has a contingent effective date upon on the thirtieth day after the adoption of an amendment to the United States Constitution which, in whole or in part, restores to the states the authority to prohibit abortion, or on the thirtieth day after the attorney general certifies to the legislative council: 1. The issuance of the judgment in any decision of the United States Supreme Court or the United States Court of Appeals for the Eighth Circuit which would allow enforcement of section 1 of this Act; or2. The issuance of the judgment in any decision of the United States Supreme Court which, in whole or in part, restores to the states authority to prohibit abortion.</t>
  </si>
  <si>
    <t xml:space="preserve">North Dakota's law criminalizing abortion providers, N.D. Cent. Code § 12.1-31-12, becomes effective  on thirtieth day after the adoption of an amendment to the United States Constitution which, in whole or in part, restores to the states the authority to prohibit abortion or if the attorney general certifies to the legislative council the issuance of the judgment in any decision of the United States Supreme Court which, in whole or in part, restores to the states authority to prohibit abortion. 2019 North Dakota Laws Ch. 126 (H.B. 1546).</t>
  </si>
  <si>
    <t xml:space="preserve">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12.1-31-12.  Abortion-affirmative defenses (contingent effective date - see note);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Access Independent Health Services, Inc. v. Wrigley, No. 08-2022-CV-1608, 2022 WL 3009722 (N.D. Dist. July 27, 2022)</t>
  </si>
  <si>
    <t xml:space="preserve">MKB Management Corp. v. Burdick, 16 F.Supp.3d 1059 (D.N.D. 2014) aff’d MKB Mgmt. Corp. v. Stenehjem, 795 F.3d 768 (8th Cir. 2015); Access Independent Health Services, Inc. v. Wrigley, No. 08-2022-CV-1608, 2022 WL 3009722 (N.D. Dist. July 27, 2022)</t>
  </si>
  <si>
    <t xml:space="preserve">N.D. Cent. Code § 12.1-31-12, prohibiting abortions but allowing an affirmative defense if the abortion was necessary to prevent the death of the patient or in cases of rape or incest, is not in effect due to the granting of a temporary restraining order. Access Independent Health Services, Inc. v. Wrigley, No. 08-2022-CV-1608, 2022 WL 3009722 (N.D. Dist. July 27,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</si>
  <si>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 xml:space="preserve">The trigger ban is not in effect—please see question 2.1 for more information regarding its enforceability.</t>
  </si>
  <si>
    <t xml:space="preserve">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Access Independent Health Services, Inc. v. Wrigley, No. 08-2022-CV-1608, 2022 WL 3009722 (N.D. Dist. July 27, 2022); N.D. Cent. Code § 12.1-31-12.  Abortion-affirmative defenses</t>
  </si>
  <si>
    <t xml:space="preserve">N.D. Cent. Code § 12.1-31-12, prohibiting abortions but allowing an affirmative defense if the abortion was necessary to prevent the death of the patient or in cases of rape or incest, is not in effect. Access Independent Health Services, Inc. v. Wrigley, No. 08-2022-CV-1608, 2022 WL 3009722 (N.D. Dist. July 27,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</si>
  <si>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 xml:space="preserve">N.D. Cent. Code § 14-02.1-05.3. Determination of postfertilization age--Abortion of unborn child of twenty or more weeks postfertilization age prohibited.; N.D. Cent. Code § 14-02.1-04. Limitations on the performance of abortions—Penalty.; N.D. Cent. Code § 14-02.1-05.2. Abortion after detectable heartbeat in unborn child prohibited--Exception—Penalty.; N.D. Cent. Code § 12.1-31-12.  Abortion-affirmative defenses</t>
  </si>
  <si>
    <t xml:space="preserve">The law banning abortion at any point in pregnancy and the laws banning abortion after detection of a fetal heartbeat are not in effect—please see question 2.1 for more information regarding their enforceability.</t>
  </si>
  <si>
    <t xml:space="preserve">N.D. Cent. Code § 14-02.6-02. Prohibition--Penalty—Exception.; N.D. Cent. Code § 14-02.1-04.2. Prohibition on human dismemberment abortion—Penalty</t>
  </si>
  <si>
    <t xml:space="preserve">N.D. Cent. Code § 14-02.6-03. Exception for life of mother.; N.D. Cent. Code § 14-02.1-04.2. Prohibition on human dismemberment abortion—Penalty</t>
  </si>
  <si>
    <t xml:space="preserve">N.D. Cent. Code § 12.1-31-12.  Abortion-affirmative defenses</t>
  </si>
  <si>
    <t xml:space="preserve">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N.D. Cent. Code § 12.1-31-12.  Abortion-affirmative defenses; Access Independent Health Services, Inc. v. Wrigley, No. 08-2022-CV-1608 (N.D. S. Cent. Dist. Ct. Aug. 25, 2022)</t>
  </si>
  <si>
    <t xml:space="preserve">MKB Management Corp. v. Burdick, 16 F.Supp.3d 1059 (D.N.D. 2014) aff’d MKB Mgmt. Corp. v. Stenehjem, 795 F.3d 768 (8th Cir. 2015); Access Independent Health Services, Inc. v. Wrigley, No. 08-2022-CV-1608 (N.D. S. Cent. Dist. Ct. Aug. 25, 2022)</t>
  </si>
  <si>
    <t xml:space="preserve">N.D. Cent. Code § 12.1-31-12, prohibiting abortions but allowing an affirmative defense if the abortion was necessary to prevent the death of the patient or in cases of rape or incest, is not in effect. Access Indep. Health Serv. Inc v. Wrigley, No. 08-2022-CV-1608 (N.D. S. Cent. Dist. Ct. Aug. 25,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</si>
  <si>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 xml:space="preserve">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N.D. Cent. Code § 12.1-31-12.  Abortion-affirmative defenses; Access Independent Health Services, Inc. v. Wrigley, No. 08-2022-CV-1608 (N.D. S. Cent. Dist. Ct. Aug. 25, 2022); N.D. Cent. Code § 14-02.1-02 Definitions.</t>
  </si>
  <si>
    <t xml:space="preserve">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N.D. Cent. Code § 12.1-31-12.  Abortion-affirmative defenses; N.D. Cent. Code § 14-02.1-02 Definitions.; Access Indep. Health Serv. Inc. v. Wrigley, No. 08-2022-CV-1608 (N.D.S. Cent. Dist. Ct. Oct 31, 2022)</t>
  </si>
  <si>
    <t xml:space="preserve">MKB Management Corp. v. Burdick, 16 F.Supp.3d 1059 (D.N.D. 2014) aff’d MKB Mgmt. Corp. v. Stenehjem, 795 F.3d 768 (8th Cir. 2015); Access Indep. Health Serv. Inc. v. Wrigley, No. 08-2022-CV-1608 (N.D.S. Cent. Dist. Ct. Oct 31, 2022)</t>
  </si>
  <si>
    <t xml:space="preserve">N.D. Cent. Code § 12.1-31-12, prohibiting abortions but allowing an affirmative defense if the abortion was necessary to prevent the death of the patient or in cases of rape or incest, is not in effect. Access Indep. Health Serv. Inc. v. Wrigley, No. 08-2022-CV-1608 (N.D.S. Cent. Dist. Ct. Oct 31,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</si>
  <si>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 xml:space="preserve">Ohio Rev. Code. § 2919.10. Performing or attempting to perform an abortion that was being sought because of down syndrome; Ohio Rev. Code. § 2919.151. Partial birth feticide; Ohio Rev. Code. § 2919.151. Partial birth feticide; Ohio Rev. Code. § 2919.17. Terminating or attempting to terminate a human pregnancy after viability; Ohio Rev. Code. § 2919.201. Termination or attempting to terminate pregnancy of pain-capable unborn child; Preterm-Cleveland v. Himes, 294 F. Supp. 3d 746, 751 (S.D. Ohio 2018).;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t>
  </si>
  <si>
    <t xml:space="preserve">Preterm-Cleveland v. Himes, 294 F. Supp. 3d 746, 751 (S.D. Ohio 2018).</t>
  </si>
  <si>
    <t xml:space="preserve">Ohio Rev. Code. § 2919.10, prohibiting abortions on the basis of a fetal Down syndrome diagnosis, is not in effect. Preterm-Cleveland v. Himes, 294 F. Supp. 3d 746, 749 (S.D. Ohio 2018).</t>
  </si>
  <si>
    <t xml:space="preserve">Ohio Rev. Code. § 2919.17. Terminating or attempting to terminate a human pregnancy after viability; Ohio Rev. Code. § 2919.201. Termination or attempting to terminate pregnancy of pain-capable unborn child</t>
  </si>
  <si>
    <t xml:space="preserve">Ohio Rev. Code. § 2919.17. Terminating or attempting to terminate a human pregnancy after viability; Ohio Rev. Code. § 2919.201. Termination or attempting to terminate pregnancy of pain-capable unborn child; Ohio Rev. Code. § 2919.20. Definitions for RC 2919.20 through RC 2919.204</t>
  </si>
  <si>
    <t xml:space="preserve">Exception for serious health risk is for physical health only.  Ohio Rev. Code. § 2919.18(H).</t>
  </si>
  <si>
    <t xml:space="preserve">Ohio Rev. Code. § 2919.10. Performing or attempting to perform an abortion that was being sought because of down syndrome</t>
  </si>
  <si>
    <t xml:space="preserve">Ohio Rev. Code. § 2919.151. Partial birth feticide; Ohio Rev. Code. § 2919.151. Partial birth feticide</t>
  </si>
  <si>
    <t xml:space="preserve">Ohio Rev. Code. § 2919.151. Partial birth feticide; Ohio Rev. Code. § 2919.151. Partial birth feticide; Ohio Rev. Code. § 2919.16. Definitions</t>
  </si>
  <si>
    <t xml:space="preserve">Exception for serious health risk is for physical health only. Ohio Rev. Code. § 2919.16(K).</t>
  </si>
  <si>
    <t xml:space="preserve">Ohio Rev. Code. § 2919.15. Dismemberment feticide; Ohio Rev. Code. § 2919.10. Performing or attempting to perform an abortion that was being sought because of down syndrome; Ohio Rev. Code. § 2919.15. Dismemberment feticide; Ohio Rev. Code. § 2919.151. Partial birth feticide; Ohio Rev. Code. § 2919.151. Partial birth feticide; Ohio Rev. Code. § 2919.17. Terminating or attempting to terminate a human pregnancy after viability; Ohio Rev. Code. § 2919.201. Termination or attempting to terminate pregnancy of pain-capable unborn child; Preterm-Cleveland v. Himes, 294 F. Supp. 3d 746, 751 (S.D. Ohio 2018).;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t>
  </si>
  <si>
    <t xml:space="preserve">Ohio Rev. Code. § 2919.15. Dismemberment feticide; Ohio Rev. Code. § 2919.151. Partial birth feticide; Ohio Rev. Code. § 2919.151. Partial birth feticide</t>
  </si>
  <si>
    <t xml:space="preserve">Ohio Rev. Code. § 2919.15. Dismemberment feticide; Ohio Rev. Code. § 2919.151. Partial birth feticide; Ohio Rev. Code. § 2919.151. Partial birth feticide; Ohio Rev. Code. § 2919.16. Definitions; Ohio Rev. Code. § 2919.15. Dismemberment feticide</t>
  </si>
  <si>
    <t xml:space="preserve">Exception for serious health risk is for physical health only. Ohio Rev. Code. § 2919.16(K) and Ohio Rev. Code. § 2919.15(B).</t>
  </si>
  <si>
    <t xml:space="preserve">Ohio Rev. Code. § 2919.15. Dismemberment feticide; Ohio Rev. Code. § 2919.151. Partial birth feticide; Ohio Rev. Code. § 2919.10. Performing or attempting to perform an abortion that was being sought because of down syndrome; Ohio Rev. Code. § 2919.151. Partial birth feticide; Ohio Rev. Code. § 2919.151. Partial birth feticide; Ohio Rev. Code. § 2919.17. Terminating or attempting to terminate a human pregnancy after viability; Ohio Rev. Code. § 2919.201. Termination or attempting to terminate pregnancy of pain-capable unborn child;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Planned Parenthood, et al., v. Yost et al., 375 F. Supp. 3d 848 (Ohio S.D. 2019).; Preterm-Cleveland v. Himes, 294 F. Supp. 3d 746, 751 (S.D. Ohio 2018).</t>
  </si>
  <si>
    <t xml:space="preserve">Preterm-Cleveland v. Himes, 294 F. Supp. 3d 746, 751 (S.D. Ohio 2018).; Planned Parenthood, et al., v. Yost et al., 375 F. Supp. 3d 848 (Ohio S.D. 2019).</t>
  </si>
  <si>
    <t xml:space="preserve">Planned Parenthood, et al., v. Yost et al., 375 F. Supp. 3d 848 (Ohio S.D. 2019).; Preterm-Cleveland v. Himes, 294 F. Supp. 3d 746, 751 (S.D. Ohio 2018).</t>
  </si>
  <si>
    <t xml:space="preserve">Ohio Rev. Code. § 2919.10, prohibiting abortions on the basis of a fetal Down syndrome diagnosis, is not in effect. Preterm-Cleveland v. Himes, 294 F. Supp. 3d 746, 749 (S.D. Ohio 2018). Ohio Rev. Code § 2919.15, prohibiting “dismemberment” abortions, is not in effect as applied to abortions before 18 weeks and in other limited circumstances. Planned Parenthood Southwest Ohio Region v. Yost, 375 F. Supp. 3d 848 (Ohio S.D. 2019).</t>
  </si>
  <si>
    <t xml:space="preserve">Ohio Rev. Code. § 2919.15. Dismemberment feticide;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2919.16. Definitions; Ohio Rev. Code. § 2919.17. Terminating or attempting to terminate a human pregnancy after viability; Ohio Rev. Code. § 2919.17. Terminating or attempting to terminate a human pregnancy after viability; Ohio Rev. Code. § 2919.201. Termination or attempting to terminate pregnancy of pain-capable unborn child; Ohio Rev. Code. § 2919.201. Termination or attempting to terminate pregnancy of pain-capable unborn child; Preterm-Cleveland v. Himes, 294 F. Supp. 3d 746, 751 (S.D. Ohio 2018).; Planned Parenthood, et al., v. Yost et al., 375 F. Supp. 3d 848 (Ohio S.D. 2019).; Preterm-Cleveland v. Yost, 394 F. Supp. 3d 796 (S.D. Ohio 2019).</t>
  </si>
  <si>
    <t xml:space="preserve">Preterm-Cleveland v. Yost, 394 F. Supp. 3d 796 (S.D. Ohio 2019).; Planned Parenthood, et al., v. Yost et al., 375 F. Supp. 3d 848 (Ohio S.D. 2019).; Preterm-Cleveland v. Himes, 294 F. Supp. 3d 746, 751 (S.D. Ohio 2018).</t>
  </si>
  <si>
    <t xml:space="preserve">Ohio Rev. Code. § 2919.10, prohibiting abortions on the basis of a fetal Down syndrome diagnosis, is not in effect. Preterm-Cleveland v. Himes, 294 F. Supp. 3d 746, 749 (S.D. Ohio 2018). Ohio Rev. Code § 2919.15, prohibiting “dismemberment” abortions, is not in effect as applied to abortions before 18 weeks and in other limited circumstances. Planned Parenthood Southwest Ohio Region v. Yost, 375 F. Supp. 3d 848 (Ohio S.D. 2019).The bill that would impose a fetal heartbeat ban (S.B. 23 ) has been blocked from going into effect. Preterm-Cleveland v. Yost, 394 F. Supp. 3d 796 (S.D. Ohio 2019).</t>
  </si>
  <si>
    <t xml:space="preserve">Ohio Rev. Code. § 2919.17. Terminating or attempting to terminate a human pregnancy after viability; Ohio Rev. Code. § 2919.201. Termination or attempting to terminate pregnancy of pain-capable unborn child; Ohio Rev. Code. § 2919.16. Definitions</t>
  </si>
  <si>
    <t xml:space="preserve">Exception for serious health risk is for physical health only.  Ohio Rev. Code. § 2919.18(K).</t>
  </si>
  <si>
    <t xml:space="preserve">Ohio Rev. Code. § 2919.201. Termination or attempting to terminate pregnancy of pain-capable unborn child; Ohio Rev. Code. § 2919.17. Terminating or attempting to terminate a human pregnancy after viability</t>
  </si>
  <si>
    <t xml:space="preserve">Ohio Rev. Code. § 2919.151. Partial birth feticide; Ohio Rev. Code. § 2919.15. Dismemberment feticide</t>
  </si>
  <si>
    <t xml:space="preserve">Ohio Rev. Code. § 2919.151. Partial birth feticide; Ohio Rev. Code. § 2919.15. Dismemberment feticide; Ohio Rev. Code. § 2919.16. Definitions</t>
  </si>
  <si>
    <t xml:space="preserve">Ohio Rev. Code. § 2919.15. Dismemberment feticide; Ohio Rev. Code. § 2919.195. Performing or inducing an abortion after the detection of a fetal heartbeat;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Himes, 294 F. Supp. 3d 746, 751 (S.D. Ohio 2018).; Planned Parenthood, et al., v. Yost et al., 375 F. Supp. 3d 848 (Ohio S.D. 2019).; Preterm-Cleveland v. Yost, 394 F. Supp. 3d 796 (S.D. Ohio 2019).</t>
  </si>
  <si>
    <t xml:space="preserve">Preterm-Cleveland v. Himes, 294 F. Supp. 3d 746, 751 (S.D. Ohio 2018).; Planned Parenthood, et al., v. Yost et al., 375 F. Supp. 3d 848 (Ohio S.D. 2019).; Preterm-Cleveland v. Yost, 394 F. Supp. 3d 796 (S.D. Ohio 2019).</t>
  </si>
  <si>
    <t xml:space="preserve">Ohio Rev. Code. § 2919.10, prohibiting abortions on the basis of a fetal Down syndrome diagnosis, is not in effect. Preterm-Cleveland v. Himes, 294 F. Supp. 3d 746, 749 (S.D. Ohio 2018). Ohio Rev. Code § 2919.195(A), prohibiting abortions if a fetal heartbeat has been detected, is not in effect. Preterm-Cleveland v. Yost, 394 F. Supp. 3d 796 (S.D. Ohio 2019). Ohio Rev. Code § 2919.15, prohibiting “dismemberment” abortions, is not in effect as applied to abortions before 18 weeks and in other limited circumstances. Planned Parenthood Southwest Ohio Region v. Yost, 375 F. Supp. 3d 848 (Ohio S.D. 2019).</t>
  </si>
  <si>
    <t xml:space="preserve">Ohio Rev. Code. § 2919.195. Performing or inducing an abortion after the detection of a fetal heartbeat; Ohio Rev. Code. § 2919.201. Termination or attempting to terminate pregnancy of pain-capable unborn child; Ohio Rev. Code. § 2919.17. Terminating or attempting to terminate a human pregnancy after viability</t>
  </si>
  <si>
    <t xml:space="preserve">Ohio Rev. Code. § 2919.195. Performing or inducing an abortion after the detection of a fetal heartbeat; Ohio Rev. Code. § 2919.20. Definitions for RC 2919.20 through RC 2919.204; Ohio Rev. Code. § 2919.201. Termination or attempting to terminate pregnancy of pain-capable unborn child; Ohio Rev. Code. § 2919.17. Terminating or attempting to terminate a human pregnancy after viability</t>
  </si>
  <si>
    <t xml:space="preserve">Ohio Rev. Code. § 2919.15. Dismemberment feticide; Ohio Rev. Code. § 2919.16. Definitions; Ohio Rev. Code. § 2919.15. Dismemberment feticide; Ohio Rev. Code. § 2919.151. Partial birth feticide</t>
  </si>
  <si>
    <t xml:space="preserve">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Himes, 294 F. Supp. 3d 746, 749 (S.D. Ohio 2018), aff'd, 940 F.3d 318 (6th Cir. 2019); Planned Parenthood, et al., v. Yost et al., 375 F. Supp. 3d 848 (Ohio S.D. 2019).; Preterm-Cleveland v. Yost, 394 F. Supp. 3d 796 (S.D. Ohio 2019).</t>
  </si>
  <si>
    <t xml:space="preserve">Preterm-Cleveland v. Yost, 394 F. Supp. 3d 796 (S.D. Ohio 2019).; Planned Parenthood, et al., v. Yost et al., 375 F. Supp. 3d 848 (Ohio S.D. 2019).; Preterm-Cleveland v. Himes, 294 F. Supp. 3d 746, 749 (S.D. Ohio 2018), aff'd, 940 F.3d 318 (6th Cir. 2019)</t>
  </si>
  <si>
    <t xml:space="preserve">Preterm-Cleveland v. Himes, 294 F. Supp. 3d 746, 749 (S.D. Ohio 2018), aff'd, 940 F.3d 318 (6th Cir. 2019); Planned Parenthood, et al., v. Yost et al., 375 F. Supp. 3d 848 (Ohio S.D. 2019).; Preterm-Cleveland v. Yost, 394 F. Supp. 3d 796 (S.D. Ohio 2019).</t>
  </si>
  <si>
    <t xml:space="preserve">Ohio Rev. Code. § 2919.195. Performing or inducing an abortion after the detection of a fetal heartbeat; Ohio Rev. Code. § 2919.17. Terminating or attempting to terminate a human pregnancy after viability; Ohio Rev. Code. § 2919.201. Termination or attempting to terminate pregnancy of pain-capable unborn child</t>
  </si>
  <si>
    <t xml:space="preserve">The fetal heartbeat ban is not in effect—please see question 2.1 for more information regarding their enforceability</t>
  </si>
  <si>
    <t xml:space="preserve">Ohio Rev. Code. § 2919.195. Performing or inducing an abortion after the detection of a fetal heartbeat; Ohio Rev. Code. § 2919.20. Definitions for RC 2919.20 through RC 2919.204; Ohio Rev. Code. § 2919.201. Termination or attempting to terminate pregnancy of pain-capable unborn child</t>
  </si>
  <si>
    <t xml:space="preserve">Ohio Rev. Code. § 2919.15. Dismemberment feticide; Ohio Rev. Code. § 2919.151. Partial birth feticide; Ohio Rev. Code. § 2919.16. Definitions; Ohio Rev. Code. § 2919.151. Partial birth feticide</t>
  </si>
  <si>
    <t xml:space="preserve">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Planned Parenthood, et al., v. Yost et al., 375 F. Supp. 3d 848 (Ohio S.D. 2019).; Preterm-Cleveland v. Yost, 394 F. Supp. 3d 796 (S.D. Ohio 2019).</t>
  </si>
  <si>
    <t xml:space="preserve">Preterm-Cleveland v. Yost, 394 F. Supp. 3d 796 (S.D. Ohio 2019).; Planned Parenthood, et al., v. Yost et al., 375 F. Supp. 3d 848 (Ohio S.D. 2019).</t>
  </si>
  <si>
    <t xml:space="preserve">Planned Parenthood, et al., v. Yost et al., 375 F. Supp. 3d 848 (Ohio S.D. 2019).; Preterm-Cleveland v. Yost, 394 F. Supp. 3d 796 (S.D. Ohio 2019).</t>
  </si>
  <si>
    <t xml:space="preserve">Ohio Rev. Code § 2919.195(A), prohibiting abortions if a fetal heartbeat has been detected, is not in effect. Preterm-Cleveland v. Yost, 394 F. Supp. 3d 796 (S.D. Ohio 2019). Ohio Rev. Code § 2919.15, prohibiting “dismemberment” abortions, is not in effect as applied to abortions before 18 weeks and in other limited circumstances. Planned Parenthood Southwest Ohio Region v. Yost, 375 F. Supp. 3d 848 (Ohio S.D. 2019).</t>
  </si>
  <si>
    <t xml:space="preserve">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t>
  </si>
  <si>
    <t xml:space="preserve">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Yost, 2022 WL 4283155, Ohio Com.Pl. (September 14, 2022)</t>
  </si>
  <si>
    <t xml:space="preserve">The fetal heartbeat ban is not in effect—please see question 2.1 for more information regarding its enforceability</t>
  </si>
  <si>
    <t xml:space="preserve">Preterm-Cleveland v. Yost, 2022 WL 4283155, Ohio Com.Pl. (September 14, 2022)</t>
  </si>
  <si>
    <t xml:space="preserve">Ohio Rev. Code § 2919.195(A), prohibiting abortions if a fetal heartbeat has been detected, is not in effect. Preterm-Cleveland v. Yost, 2022 WL 4283155, Ohio Com.Pl. (September 14, 2022).</t>
  </si>
  <si>
    <t xml:space="preserve">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Yost, 2022 WL 16137799, Ohio Com.Pl. (Oct. 12, 2022)</t>
  </si>
  <si>
    <t xml:space="preserve">Preterm-Cleveland v. Yost, 2022 WL 16137799, Ohio Com.Pl. (Oct. 12, 2022)</t>
  </si>
  <si>
    <t xml:space="preserve">Ohio Rev. Code § 2919.195(A), prohibiting abortions if a fetal heartbeat has been detected, is not in effect. Preterm-Cleveland v. Yost, 2022 WL 16137799, Ohio Com.Pl. (Oct. 12, 2022).</t>
  </si>
  <si>
    <t xml:space="preserve">Okla. Stat. tit. 63, § 1-745.5. Abortions prohibited when probable postfertilization age of unborn child is 20 or more weeks--Exceptions--Procedure for abortion.; Okla. Stat. tit. 63, § 1-731.2. Prohibiting certain abortions - Penalties.; Okla. Stat. tit. 21, § 684. Performance of partial-birth abortion.; Okla. Stat. tit. 63, § 1-737.9. Unlawful dismemberment abortions—Exceptions.; Okla. Stat. tit. 63, § 1-732. Viable fetus--Grounds to abort—Procedure.; Okla. Stat. tit. 21, § 861. Procuring an abortion.;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Henrie v. Derryberry, 358 F.Supp. 719 (N.D. Okla. 1973); Jobe v. State, 509 P. 2d. 481 (Okla. Ct. App. 1973).; Okla. Stat. tit. 21, § 862. Submitting to or soliciting attempt to commit abortion.</t>
  </si>
  <si>
    <t xml:space="preserve">Jobe v. State, 509 P. 2d. 481 (Okla. Ct. App. 1973).; Henrie v. Derryberry, 358 F.Supp. 719 (N.D. Okla. 1973)</t>
  </si>
  <si>
    <t xml:space="preserve">Oklahoma Stat. tit. 21, §§ 861-862, prohibiting procurement or solicitation of a miscarriage, are not in effect. Henrie v. Derryberry, 358 F. Supp 719 (N.D. Okla. 1973); Jobe v. State, 509 P. 2d. 481 (Okla. Ct. App. 1973).</t>
  </si>
  <si>
    <t xml:space="preserve">Okla. Stat. tit. 63, § 1-745.5. Abortions prohibited when probable postfertilization age of unborn child is 20 or more weeks--Exceptions--Procedure for abortion.; Okla. Stat. tit. 63, § 1-732. Viable fetus--Grounds to abort—Procedure.</t>
  </si>
  <si>
    <t xml:space="preserve">Okla. Stat. tit. 63, § 1-745.5. Abortions prohibited when probable postfertilization age of unborn child is 20 or more weeks--Exceptions--Procedure for abortion.; Okla. Stat. tit. 63, § 1-732. Viable fetus--Grounds to abort—Procedure.; Okla. Stat. tit. 63, § 1-732. Viable fetus--Grounds to abort—Procedure.</t>
  </si>
  <si>
    <t xml:space="preserve">Abortions after 20 weeks is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The total ban is not in effect—please see question 2.1 for more information regarding its enforceability.</t>
  </si>
  <si>
    <t xml:space="preserve">When abortions are performed after viability the physician must take all reasonable steps to preserve the life and health of the child and a second physician must be in attendance. Okla. Stat. tit. 63, § 1-732(E). Abortions performed after 20 weeks must be conducted in a manner provides the best opportunity for the unborn child to survive. Okla. Stat. tit. 63, § 1-745.5(B).</t>
  </si>
  <si>
    <t xml:space="preserve">Okla. Stat. tit. 63, § 1-731.2. Prohibiting certain abortions - Penalties.</t>
  </si>
  <si>
    <t xml:space="preserve">Okla. Stat. tit. 21, § 684. Performance of partial-birth abortion.; Okla. Stat. tit. 63, § 1-737.9. Unlawful dismemberment abortions—Exceptions.</t>
  </si>
  <si>
    <t xml:space="preserve">Okla. Stat. tit. 21, § 684. Performance of partial-birth abortion.; Okla. Stat. tit. 63, § 1-737.9. Unlawful dismemberment abortions—Exceptions.; Okla. Stat. tit. 63, § 1-737.8. Definitions.</t>
  </si>
  <si>
    <t xml:space="preserve">The exception to the ban on partial-birth abortions is to save the life of a pregnant woman.  Okla. Stat. tit. 21, § 684 (A). The exception to the ban on dismemberment abortions is to prevent the death, or serious risk of physical impairment, to the pregnant woman. Okla. Stat. tit. 63, § 1-737.9 (A); Okla. Stat. tit. 63, § 1-737.8 (6).</t>
  </si>
  <si>
    <t xml:space="preserve">Okla. Stat. tit. 21, § 861. Procuring an abortion.; Okla. Stat. tit. 21, § 862. Submitting to or soliciting attempt to commit abortion.</t>
  </si>
  <si>
    <t xml:space="preserve">Okla. Stat. tit. 63, § 1-745.5. Abortions prohibited when probable postfertilization age of unborn child is 20 or more weeks--Exceptions--Procedure for abortion.; Okla. Stat. tit. 63, § 1-731.2. Prohibiting certain abortions - Penalties.; Okla. Stat. tit. 21, § 684. Performance of partial-birth abortion.; Okla. Stat. tit. 63, § 1-737.9. Unlawful dismemberment abortions—Exceptions.; Okla. Stat. tit. 21, § 861. Procuring an abortion.; Okla. Stat. tit. 63, § 1-732. Viable fetus--Grounds to abort—Procedure.;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t>
  </si>
  <si>
    <t xml:space="preserve">One or more of these provisions may be limited in whole or in part—please see question 2.1 for more information regarding its enforceability. Okla. Stat. tit. 21, § 684, Okla. Stat. tit. 63, § 1-732, and Okla. Stat. tit. 63 § 1-737 are repealed contingent upon certification by the Attorney General that: (1) The United States Supreme Court overrules the central holding of Roe v. Wade, or (2) An amendment to the United States Constitution is adopted that restores the state's authority to prohibit abortion. Laws 2021, c. 308, § 18</t>
  </si>
  <si>
    <t xml:space="preserve">Tulsa Women's Reproduction Clinic LLC v. Hunter, No. 118292 (OK 2019).; Jobe v. State, 509 P. 2d. 481 (Okla. Ct. App. 1973).</t>
  </si>
  <si>
    <t xml:space="preserve">Jobe v. State, 509 P. 2d. 481 (Okla. Ct. App. 1973).; Tulsa Women's Reproduction Clinic LLC v. Hunter, No. 118292 (OK 2019).</t>
  </si>
  <si>
    <t xml:space="preserve">Oklahoma Stat. tit. 63, § 1-737.9, prohibiting “dismemberment” abortions, is not in effect. Tulsa Women's Reproduction Clinic LLC v. Hunter, No. 118292 (OK 2019). Oklahoma Stat. tit. 21, §§ 861-862, prohibiting procurement or solicitation of a miscarriage, are not in effect. Henrie v. Derryberry, 358 F. Supp 719 (N.D. Okla. 1973); Jobe v. State, 509 P. 2d. 481 (Okla. Ct. App. 1973).</t>
  </si>
  <si>
    <t xml:space="preserve">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t>
  </si>
  <si>
    <t xml:space="preserve">Okla. Stat. tit. 63, § 1-745.5. Abortions prohibited when probable postfertilization age of unborn child is 20 or more weeks--Exceptions--Procedure for abortion.; Okla. Stat. tit. 21, § 861. Procuring an abortion.; Okla. Stat. tit. 63, § 1-732. Viable fetus--Grounds to abort—Procedure.</t>
  </si>
  <si>
    <t xml:space="preserve">Abortions after 20 weeks are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The total ban is not in effect—please see question 2.1 for more information regarding its enforceability.</t>
  </si>
  <si>
    <t xml:space="preserve">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 Call for Reprod. Just. v. O’Connor, No. CV-2021-2072 (Okla. Dist. Ct. Oct. 4, 2021)</t>
  </si>
  <si>
    <t xml:space="preserve">Tulsa Women's Reproduction Clinic LLC v. Hunter, No. 118292 (OK 2019).; Jobe v. State, 509 P. 2d. 481 (Okla. Ct. App. 1973).; Okla. Call for Reprod. Just. v. O’Connor, No. CV-2021-2072 (Okla. Dist. Ct. Oct. 4, 2021)</t>
  </si>
  <si>
    <t xml:space="preserve">Jobe v. State, 509 P. 2d. 481 (Okla. Ct. App. 1973).; Tulsa Women's Reproduction Clinic LLC v. Hunter, No. 118292 (OK 2019).; Okla. Call for Reprod. Just. v. O’Connor, No. CV-2021-2072 (Okla. Dist. Ct. Oct. 4, 2021)</t>
  </si>
  <si>
    <t xml:space="preserve">Okla. Stat. tit. 59, §§509 and 637, banning abortion as unprofessional conduct, and Oklahoma Stat. tit. 63, §§ 1-731 and 1-731.3, prohibiting abortion after the first trimester outside a general hospital and instituting a heartbeat ban, are not in effect. Okla. Call for Reprod. Just. v. O’Connor, No. CV-2021-2072 (Okla. Dist. Ct. Oct. 4, 2021). Oklahoma Stat. tit. 63, § 1-737.9, prohibiting “dismemberment” abortions, is not in effect. Tulsa Women's Reproduction Clinic LLC v. Hunter, No. 118292 (OK 2019). Oklahoma Stat. tit. 21, §§ 861-862, prohibiting procurement or solicitation of a miscarriage, are not in effect. Henrie v. Derryberry, 358 F. Supp 719 (N.D. Okla. 1973); Jobe v. State, 509 P. 2d. 481 (Okla. Ct. App. 1973).</t>
  </si>
  <si>
    <t xml:space="preserve">Okla. Stat. tit. 63, § 1-731.2. Definitions--Performance or attempted performance of abortion solely due to sex of unborn child--Damages--Injunctions--License revocation or suspension--Public disclosure</t>
  </si>
  <si>
    <t xml:space="preserve">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t>
  </si>
  <si>
    <t xml:space="preserve">Tulsa Women's Reproduction Clinic LLC v. Hunter, No. 118292 (OK 2019).; Jobe v. State, 509 P. 2d. 481 (Okla. Ct. App. 1973).; Oklahoma Call for Reproductive Justice v. O'Conner, No. 119, 918 (Okla., Oct. 25, 2021)</t>
  </si>
  <si>
    <t xml:space="preserve">Jobe v. State, 509 P. 2d. 481 (Okla. Ct. App. 1973).; Tulsa Women's Reproduction Clinic LLC v. Hunter, No. 118292 (OK 2019).; Oklahoma Call for Reproductive Justice v. O'Conner, No. 119, 918 (Okla., Oct. 25, 2021)</t>
  </si>
  <si>
    <t xml:space="preserve">Okla. Stat. tit. 59, §§509 and 637, banning abortion as unprofessional conduct, and Oklahoma Stat. tit. 63, §§ 1-731 and 1-731.3, prohibiting abortion after the first trimester outside a general hospital and instituting a heartbeat ban, are not in effect. Oklahoma Call for Reproductive Justice v. O'Conner, No. 119, 918 (Okla., Oct. 25, 2021). Oklahoma Stat. tit. 63, § 1-737.9, prohibiting “dismemberment” abortions, is not in effect. Tulsa Women's Reproduction Clinic LLC v. Hunter, No. 118292 (OK 2019). Oklahoma Stat. tit. 21, §§ 861-862, prohibiting procurement or solicitation of a miscarriage, are not in effect. Henrie v. Derryberry, 358 F. Supp 719 (N.D. Okla. 1973); Jobe v. State, 509 P. 2d. 481 (Okla. Ct. App. 1973).</t>
  </si>
  <si>
    <t xml:space="preserve">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 Okla. Stat. tit. 59, § 509. Unprofessional conduct--definition</t>
  </si>
  <si>
    <t xml:space="preserve">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t>
  </si>
  <si>
    <t xml:space="preserve">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t>
  </si>
  <si>
    <t xml:space="preserve">The laws banning abortion at any point in pregnancy and the law banning abortion after detection of a fetal heartbeat are not in effect—please see question 2.1 for more information regarding their enforceability.</t>
  </si>
  <si>
    <t xml:space="preserve">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t>
  </si>
  <si>
    <t xml:space="preserve">Abortions after 20 weeks are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One or more of these provisions may be limited in whole or in part—please see question 2.1 for more information regarding its enforceability.</t>
  </si>
  <si>
    <t xml:space="preserve">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 Okla. Stat. tit. 59, § 509. Unprofessional conduct--definition; Okla. Stat. tit. 63, § 1-745.35. Medical emergency</t>
  </si>
  <si>
    <t xml:space="preserve">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t>
  </si>
  <si>
    <t xml:space="preserve">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t>
  </si>
  <si>
    <t xml:space="preserve">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1-745.35. Medical emergency</t>
  </si>
  <si>
    <t xml:space="preserve">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 Okla. Stat. tit. 59, § 509. Unprofessional conduct--definition; Okla. Stat. tit. 63, § 1-745.35. Medical emergency</t>
  </si>
  <si>
    <t xml:space="preserve">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t>
  </si>
  <si>
    <t xml:space="preserve">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t>
  </si>
  <si>
    <t xml:space="preserve">The laws banning abortion as unprofessional conduct and a law banning abortion after detection of a fetal heartbeat are not in effect—please see question 2.1 for more information regarding their enforceability.</t>
  </si>
  <si>
    <t xml:space="preserve">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1-745.35. Medical emergency; Okla. Stat. tit. 63, § 1-745.52. Abortion prohibited -- Exceptions</t>
  </si>
  <si>
    <t xml:space="preserve">Abortions after 20 weeks are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For pregnancy that is the result of rape, sexual assault, or incest, the crime must have been reported to law enforcement. Okla. Stat. tit. 63, § 1-745.52(2). One or more of these provisions may be limited in whole or in part—please see question 2.1 for more information regarding its enforceability.</t>
  </si>
  <si>
    <t xml:space="preserve">Okla. Stat. tit. 63, § 1-745.5. Abortions prohibited when probable postfertilization age of unborn child is 20 or more weeks--Exceptions--Procedure for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Oklahoma Call for Reproductive Justice v. O'Conner, No. 119, 918 (Okla., Oct. 25, 2021); Okla. Stat. tit. 59, § 509. Unprofessional conduct--definition; Okla. Stat. tit. 63, § 1-745.35. Medical emergency</t>
  </si>
  <si>
    <t xml:space="preserve">Okla. Stat. tit. 59, §§ 509 and 637, banning abortion as unprofessional conduct, and Oklahoma Stat. tit. 63, §§ 1-731 and 1-731.3, prohibiting abortion after the first trimester outside a general hospital and instituting a heartbeat ban, are not in effect. Oklahoma Call for Reproductive Justice v. O'Conner, No. 119, 918 (Okla., Oct. 25, 2021). Oklahoma Stat. tit. 63, § 1-737.9, prohibiting “dismemberment” abortions, is not in effect. Tulsa Women's Reproduction Clinic LLC v. Hunter, No. 118292 (OK 2019). However, these rulings may be affected by the decision in Dobbs v. Jackson Women’s Health Organization, 142 S.Ct. 2228 (June 24, 2022).</t>
  </si>
  <si>
    <t xml:space="preserve">Okla. Stat. tit. 63, § 1-737.9. Unlawful dismemberment abortions—Exceptions.</t>
  </si>
  <si>
    <t xml:space="preserve">Okla. Stat. tit. 63, § 1-737.9. Unlawful dismemberment abortions—Exceptions.; Okla. Stat. tit. 63, § 1-737.8. Definitions.</t>
  </si>
  <si>
    <t xml:space="preserve">The exception to the ban on dismemberment abortions is to prevent the death, or serious risk of physical impairment, to the pregnant woman. Okla. Stat. tit. 63, § 1-737.9 (A); Okla. Stat. tit. 63, § 1-737.8 (6).</t>
  </si>
  <si>
    <t xml:space="preserve">Okla. Stat. tit. 21, § 861. Procuring an abortion.</t>
  </si>
  <si>
    <t xml:space="preserve">Okla. Stat. tit. 63, § 1-745.5. Abortions prohibited when probable postfertilization age of unborn child is 20 or more weeks--Exceptions--Procedure for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1-731.4. Abortion prohibited -- Exception -- Penalties;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Oklahoma Call for Reproductive Justice v. O'Conner, No. 119, 918 (Okla., Oct. 25, 2021); Okla. Stat. tit. 59, § 509. Unprofessional conduct--definition; Okla. Stat. tit. 63, § 1-745.35. Medical emergency; Okla. Stat. tit. 63, § 1-731.4. Abortion prohibited -- Exception -- Penalties</t>
  </si>
  <si>
    <t xml:space="preserve">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1-731.4. Abortion prohibited -- Exception -- Penalties</t>
  </si>
  <si>
    <t xml:space="preserve">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1-731.4. Abortion prohibited -- Exception -- Penalties</t>
  </si>
  <si>
    <t xml:space="preserve">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1-745.35. Medical emergency; Okla. Stat. tit. 63, § 1-745.52. Abortion prohibited -- Exceptions; Okla. Stat. tit. 63, § 1-731.4. Abortion prohibited -- Exception -- Penalties; Okla. Stat. tit. 63, § 1-731.4. Abortion prohibited -- Exception -- Penalties</t>
  </si>
  <si>
    <t xml:space="preserve">18 PA. Cons. Stat. § 3204. Medical consultation and judgment.; 18 PA. Cons. Stat. § 3211. Abortion on unborn child of 24 or more weeks gestational age.; 28 Pa. Code § 29.35. Abortion after viability.; 18 PA. Cons. Stat. § 3204. Medical consultation and judgment.; 18 PA. Cons. Stat. § 3211. Abortion on unborn child of 24 or more weeks gestational age.; 18 PA. Cons. Stat. § 3211. Abortion on unborn child of 24 or more weeks gestational age.; 18 PA. Cons. Stat. § 3211. Abortion on unborn child of 24 or more weeks gestational age.; 18 PA. Cons. Stat. § 3211. Abortion on unborn child of 24 or more weeks gestational age.; 18 PA. Cons. Stat. § 3211. Abortion on unborn child of 24 or more weeks gestational age.; 28 Pa. Code § 29.35. Abortion after viability.; 28 Pa. Code § 29.35. Abortion after viability.</t>
  </si>
  <si>
    <t xml:space="preserve">18 PA. Cons. Stat. § 3211. Abortion on unborn child of 24 or more weeks gestational age.; 28 Pa. Code § 29.35. Abortion after viability.</t>
  </si>
  <si>
    <t xml:space="preserve">18 PA. Cons. Stat. § 3211. Abortion on unborn child of 24 or more weeks gestational age.; 28 Pa. Code § 29.35. Abortion after viability.; 28 Pa. Code § 29.35. Abortion after viability.</t>
  </si>
  <si>
    <t xml:space="preserve">Abortions after 24 weeks are authorized when necessary to prevent prevent either the death or serious health risk to the patient. 18 PA. Cons. Stat. § 3211(b)(1). Abortions prohibited due to the viability ban in 28 Pa. Code § 29.35 are authorized when necessary to preserve patient life or health. 28 Pa. Code § 29.35(a). Health risks are limited to physical health. 28 Pa. Code § 29.35(b).</t>
  </si>
  <si>
    <t xml:space="preserve">18 PA. Cons. Stat. § 3211. Abortion on unborn child of 24 or more weeks gestational age.; 18 PA. Cons. Stat. § 3211. Abortion on unborn child of 24 or more weeks gestational age.; 18 PA. Cons. Stat. § 3211. Abortion on unborn child of 24 or more weeks gestational age.; 18 PA. Cons. Stat. § 3211. Abortion on unborn child of 24 or more weeks gestational age.; 28 Pa. Code § 29.35. Abortion after viability.; 28 Pa. Code § 29.35. Abortion after viability.</t>
  </si>
  <si>
    <t xml:space="preserve">The requirements for abortions to be performed in hospitals and requiring a second physician certify are only applicable to the 24 week ban. 18 PA. Cons. Stat. § 3211(c)(3),(5).</t>
  </si>
  <si>
    <t xml:space="preserve">18 PA. Cons. Stat. § 3204. Medical consultation and judgment.; 18 PA. Cons. Stat. § 3204. Medical consultation and judgment.</t>
  </si>
  <si>
    <t xml:space="preserve">18 PA. Cons. Stat. § 3204. Medical consultation and judgment.</t>
  </si>
  <si>
    <t xml:space="preserve">31-1 R.I. Code R. 2:6.3. Requirements for Pregnancy Terminations; R.I. Gen. § 23-4.12-2. Prohibition of partial-birth abortions.</t>
  </si>
  <si>
    <t xml:space="preserve">Rhode Island Med. Soc. v. Whitehouse, 239 F.3d 104 (1st Cir. 2001)</t>
  </si>
  <si>
    <t xml:space="preserve">The partial birth abortion ban (R.I. Gen. § 23-4.12-2) is not in effect. (Rhode Island Med. Soc. v. Whitehouse, 239 F.3d 104 (1st Cir. 2001).)</t>
  </si>
  <si>
    <t xml:space="preserve">31-1 R.I. Code R. 2:6.3. Requirements for Pregnancy Terminations</t>
  </si>
  <si>
    <t xml:space="preserve">31-1 R.I. Code R. 2:6.3. Requirements for Pregnancy Terminations; R.I. Gen. 11-23-5. Willful killing of unborn quick child.</t>
  </si>
  <si>
    <t xml:space="preserve">Abortions after the viability of a fetus are authorized when necessary to preserve the life of the patient. R.I. Gen. 11-23-5(a). Abortions are authorized in the 3rd trimester when necessary to preserve the life or health of the patient. 216 R.I. Code R. 20-10-6.3(D).</t>
  </si>
  <si>
    <t xml:space="preserve">R.I. Gen. § 23-4.12-2. Prohibition of partial-birth abortions.</t>
  </si>
  <si>
    <t xml:space="preserve">R.I. Gen. § 23-4.12-3. Life of the mother exception.</t>
  </si>
  <si>
    <t xml:space="preserve">216 R.I. Code R. 20-10-6.3. Requirements for Pregnancy Terminations</t>
  </si>
  <si>
    <t xml:space="preserve">S.C. Code. § 44-41-85. Performance of partial-birth abortion by physician; felony; cause of action against physician; S.C. Code § 44-41-450. Abortion prohibited when probable post-fertilization age of unborn child is twenty or more weeks; exceptions</t>
  </si>
  <si>
    <t xml:space="preserve">S.C. Code § 44-41-450. Abortion prohibited when probable post-fertilization age of unborn child is twenty or more weeks; exceptions</t>
  </si>
  <si>
    <t xml:space="preserve">Exception for serious health risk is for physical health only. S.C. Code § 44-41-450(A).</t>
  </si>
  <si>
    <t xml:space="preserve">S.C. Code § 44-41-450. Abortion prohibited when probable post-fertilization age of unborn child is twenty or more weeks; exceptions; S.C. Code. Ann. Regs. 61-12.302. Limitation of Services Offered by Abortion Clinics (II); S.C. Code. § 44-41-20. Legal Abortions</t>
  </si>
  <si>
    <t xml:space="preserve">Abortions performed under second trimester exceptions must be performed in a hospital or certified clinic. S.C. Code. Ann. Regs. 61-12.302(A). Abortions performed under third trimester exceptions must be performed in a certified hospital, with a second physician certifying the exception. S.C. Code § 44-41-20.</t>
  </si>
  <si>
    <t xml:space="preserve">S.C. Code. § 44-41-85. Performance of partial-birth abortion by physician; felony; cause of action against physician</t>
  </si>
  <si>
    <t xml:space="preserve">Exception for serious health risk is for physical health only. S.C. Code. § 44-41-85(A).</t>
  </si>
  <si>
    <t xml:space="preserve">S.C. Code. § 44-41-85. Performance of partial-birth abortion by physician; felony; cause of action against physician; S.C. Code § 44-41-450. Abortion prohibited when probable post-fertilization age of unborn child is twenty or more weeks; exceptions; S.C. Code §  44-41-680</t>
  </si>
  <si>
    <t xml:space="preserve">S.C. Code § 44-41-450. Abortion prohibited when probable post-fertilization age of unborn child is twenty or more weeks; exceptions; S.C. Code §  44-41-680</t>
  </si>
  <si>
    <t xml:space="preserve">Exception for serious health risk is for physical health only. S.C. Code § 44-41-450(A). The exceptions  for rape and incest apply to the fetal heartbeat ban in S.C. Code § 44-41-680(A).</t>
  </si>
  <si>
    <t xml:space="preserve">S.C. Code § 44-41-450. Abortion prohibited when probable post-fertilization age of unborn child is twenty or more weeks; exceptions; S.C. Code. Ann. Regs. 61-12.302. Limitation of Services Offered by Abortion Clinics (II); S.C. Code § 44-41-20. Legal Abortions</t>
  </si>
  <si>
    <t xml:space="preserve">Abortions performed under second trimester exceptions must be performed in a hospital or certified clinic. S.C. Code. Ann. Regs. 61-12.302(A). Abortions performed under third trimester exceptions must be performed in a certified hospital, with a second physician certifying the exception. S.C. Code § 44-41-20. The above exceptions do not apply to the fetal heartbeat ban.</t>
  </si>
  <si>
    <t xml:space="preserve">South Carolina doesn't have a trigger ban, however, S.C. Code § 44-41-620 states that the Attorney General may apply, if Roe v. Wade is overturned or if states are otherwise permitted to regulate abortion, to have any provisions of the South Carolina Fetal Heartbeat Protection from Abortion Act that have been held unenforceable be declared constitutional or lift any injunctions.</t>
  </si>
  <si>
    <t xml:space="preserve">Planned Parenthood South Atlantic, et al. v. WILSON, 3:21-00508-MGL,  (D.S.C. 2021)</t>
  </si>
  <si>
    <t xml:space="preserve">The trigger (S.C. Code § 44-41-620) and the fetal heartbeat ban (S.C. Code § 44-41-680(A)) are not in effect.. (Planned Parenthood South Atlantic, et al. v. WILSON, 3:21-00508-MGL, (D.S.C. 2021).)</t>
  </si>
  <si>
    <t xml:space="preserve">S.C. Code § 44-41-450. Abortion prohibited when probable post-fertilization age of unborn child is twenty or more weeks; exceptions; S.C. Code §  44-41-680; S.C. Code § 44-41-690</t>
  </si>
  <si>
    <t xml:space="preserve">Exception for serious health risk is for physical health only. S.C. Code § 44-41-450(A). The exceptions  for rape and incest apply to the fetal heartbeat ban in S.C. Code § 44-41-680(A).  One or more of these provisions may be limited in whole or in part—please see question 2.1 for more information regarding its enforceability.</t>
  </si>
  <si>
    <t xml:space="preserve">Planned Parenthood South Atlantic, et al. v. WILSON, 527 F.Supp.3d 801,  2021 WL 1060123</t>
  </si>
  <si>
    <t xml:space="preserve">South Carolina Code § 44-41-680, prohibiting abortions when a fetal heartbeat has been detected, is not in effect. Planned Parenthood South Atlantic, v. Wilson, 2021 WL 1060123 (D. So. Carolina, 2021).</t>
  </si>
  <si>
    <t xml:space="preserve">S.C. Code § 44-41-450. Abortion prohibited when probable post-fertilization age of unborn child is twenty or more weeks; exceptions; S.C. Code § 44-41-690. Exceptions to prevent death or serious risk of substantial and irreversible impairment of a major bodily function; written documentation required.</t>
  </si>
  <si>
    <t xml:space="preserve">S.C. Code. § 44-41-85. Performance of partial-birth abortion by physician; felony; cause of action against physician; S.C. Code § 44-41-450. Abortion prohibited when probable post-fertilization age of unborn child is twenty or more weeks; exceptions; S.C. Code §  44-41-680. Performance of abortion prohibited if fetal heartbeat detected; exceptions; physician required to notify law enforcement after performing abortion in certain circumstances; penalties.</t>
  </si>
  <si>
    <t xml:space="preserve">Planned Parenthood South Atlantic, et al. v. WILSON, 26 F.4th 600 (4th Cir. 2022)</t>
  </si>
  <si>
    <t xml:space="preserve">South Carolina Code § 44-41-680, prohibiting abortions when a fetal heartbeat has been detected, is not in effect. Planned Parenthood South Atlantic, et al. v. WILSON, 26 F.4th 600 (4th Cir. 2022)</t>
  </si>
  <si>
    <t xml:space="preserve">S.C. Code § 44-41-450. Abortion prohibited when probable post-fertilization age of unborn child is twenty or more weeks; exceptions; S.C. Code §  44-41-680. Performance of abortion prohibited if fetal heartbeat detected; exceptions; physician required to notify law enforcement after performing abortion in certain circumstances; penalties.</t>
  </si>
  <si>
    <t xml:space="preserve">Planned Parenthood South Atlantic v. Wilson, No. 3:21CV00508, doc. 137 (Jun. 24, 2022)</t>
  </si>
  <si>
    <t xml:space="preserve">South Carolina Code § 44-41-680, prohibiting abortions when a fetal heartbeat has been detected, is not in effect. Planned Parenthood South Atlantic v. Wilson, No. 3:21CV00508, doc. 137 (Jun. 24, 2022)</t>
  </si>
  <si>
    <t xml:space="preserve">South Carolina Code § 44-41-680, prohibiting abortions when a fetal heartbeat has been detected, is in effect. Planned Parenthood South Atlantic v. Wilson, 2022 WL 2314508 (D.S.C. Jun. 27, 2022)</t>
  </si>
  <si>
    <t xml:space="preserve">South Carolina Code § 44-41-680, prohibiting abortions when a fetal heartbeat has been detected, is in effect. Planned Parenthood South Atlantic v. Wilson, 2022 WL 2900658 (4th Cir. July 21, 2022)</t>
  </si>
  <si>
    <t xml:space="preserve">South Carolina Code § 44-41-680, prohibiting abortions when a fetal heartbeat has been detected, is in effect. Planned Parenthood South Atlantic v. Wilson, 2022 WL 2905496 (D.S.C. July 22, 2022).</t>
  </si>
  <si>
    <t xml:space="preserve">Planned Parenthood South Atlantic v. South Carolina, No. 2022-001005 (Sup. Ct. Aug. 17, 2022)</t>
  </si>
  <si>
    <t xml:space="preserve">South Carolina Code § 44-41-610-740, prohibiting abortions when a fetal heartbeat has been detected, is not in effect. Planned Parenthood S. Atl. v. South Carolina, No. 2022-001062 (S.C. Aug. 17, 2022).</t>
  </si>
  <si>
    <t xml:space="preserve">S.D. Codified Laws § 34-23A-27. Partial-birth abortion prohibited--Violation a felony.; S.D. Codified Laws § 34-23A-69. Abortion of unborn child capable of feeling pain prohibited--Felony--Exceptions.; S.D. Codified Laws § 22-17-5.1. Procurement of abortion prohibited--Exception to preserve life of pregnant female—Felony; S.D. Codified Laws § 34-23A-5. Abortion following twenty-second week of pregnancy.</t>
  </si>
  <si>
    <t xml:space="preserve">S.D. Codified Laws § 34-23A-69. Abortion of unborn child capable of feeling pain prohibited--Felony--Exceptions.; S.D. Codified Laws § 34-23A-70. Time when unborn child capable of feeling pain--Diagnosis of post-fertilization age of unborn child.</t>
  </si>
  <si>
    <t xml:space="preserve">Fetus is deemed capable of feeling pain at 20 weeks post-fertilization. S.D. Codified Laws § 34-23A-70.</t>
  </si>
  <si>
    <t xml:space="preserve">S.D. Codified Laws § 34-23A-69. Abortion of unborn child capable of feeling pain prohibited--Felony--Exceptions.; S.D. Codified Laws § 34-23A-1. Definition of terms.</t>
  </si>
  <si>
    <t xml:space="preserve">S.D. Codified Laws § 34-23A-72. Requirements when abortion of unborn child capable of feeling pain necessary due to medical emergency.</t>
  </si>
  <si>
    <t xml:space="preserve">S.D. Codified Laws § 34-23A-64. Sex-selective abortions prohibited--Felony.</t>
  </si>
  <si>
    <t xml:space="preserve">S.D. Codified Laws § 34-23A-27. Partial-birth abortion prohibited--Violation a felony.</t>
  </si>
  <si>
    <t xml:space="preserve">S.D. Codified Laws § 34-23A-28. Application of partial-birth abortion prohibition.</t>
  </si>
  <si>
    <t xml:space="preserve">S.D. Codified Laws § 22-17-5.1. Procurement of abortion prohibited--Exception to preserve life of pregnant female—Felony; S.D. Codified Laws § 34-23A-5. Abortion following twenty-second week of pregnancy.</t>
  </si>
  <si>
    <t xml:space="preserve">S.D. Codified Laws § 22-17-5.1 and S.D. Codified Laws § 34-23A-5 become effective "on the date that the states are recognized by the United States Supreme Court to have the authority to prohibit abortion at all stages of pregnancy." SL 2005, ch. 188, § 1</t>
  </si>
  <si>
    <t xml:space="preserve">S.D. Codified Laws § 34-23A-27. Partial-birth abortion prohibited--Violation a felony.; S.D. Codified Laws § 34-23A-69. Abortion of unborn child capable of feeling pain prohibited--Felony--Exceptions.; S.D. Codified Laws § 22-17-5.1. Procurement of abortion prohibited--Exception to preserve life of pregnant female—Felony; S.D. Codified Laws § 34-23A-5. Abortion following twenty-second week of pregnancy.; S.D. Codified Laws § 34-23A-90. Down syndrome--Abortion prohibited--Penalty</t>
  </si>
  <si>
    <t xml:space="preserve">S.D. Codified Laws § 34-23A-64. Sex-selective abortions prohibited--Felony.; S.D. Codified Laws § 34-23A-90. Down syndrome--Abortion prohibited--Penalty</t>
  </si>
  <si>
    <t xml:space="preserve">S.D. Codified Laws § 34-23A-69. Abortion of unborn child capable of feeling pain prohibited--Felony--Exceptions.; S.D. Codified Laws § 34-23A-70. Time when unborn child capable of feeling pain--Diagnosis of post-fertilization age of unborn child.; S.D. Codified Laws § 22-17-5.1. Procurement of abortion prohibited--Exception to preserve life of pregnant female—Felony</t>
  </si>
  <si>
    <t xml:space="preserve">S.D. Codified Laws § 34-23A-69. Abortion of unborn child capable of feeling pain prohibited--Felony--Exceptions.; S.D. Codified Laws § 34-23A-70. Time when unborn child capable of feeling pain--Diagnosis of post-fertilization age of unborn child.; S.D. Codified Laws § 22-17-5.1. Procurement of abortion prohibited--Exception to preserve life of pregnant female—Felony; S.D. Codified Laws § 34-23A-5. Abortion following twenty-second week of pregnancy.</t>
  </si>
  <si>
    <t xml:space="preserve">S.D. Codified Laws § 34-23A-69. Abortion of unborn child capable of feeling pain prohibited--Felony--Exceptions.; S.D. Codified Laws § 34-23A-1. Definition of terms.; S.D. Codified Laws § 34-23A-5. Abortion following twenty-second week of pregnancy.; S.D. Codified Laws § 22-17-5.1. Procurement of abortion prohibited--Exception to preserve life of pregnant female—Felony</t>
  </si>
  <si>
    <t xml:space="preserve">Exceptions to the total ban are: preservation of the life of the pregnant person. S.D. Codified Laws § 22-17-5.1. Exceptions to the fetal pain and 22-week bans are: medical emergency (defined as a condition which necessitates an abortion to avert death or for which a delay will create serious risk of substantial and irreversible impairment of a major bodily function." S.D. Codified Laws §§  34-23A-1 &amp; 34-23A-5.</t>
  </si>
  <si>
    <t xml:space="preserve">S.D. Codified Laws § 34-23A-72. Requirements when abortion of unborn child capable of feeling pain necessary due to medical emergency.; S.D. Codified Laws § 34-23A-72. Requirements when abortion of unborn child capable of feeling pain necessary due to medical emergency.</t>
  </si>
  <si>
    <t xml:space="preserve">S.D. Codified Laws § 22-17-5.1 and S.D. Codified Laws § 34-23A-5 have been triggered and is in effect.</t>
  </si>
  <si>
    <t xml:space="preserve">Tenn. Code § 39-15-209. Partial-birth abortions; vaginal delivery of living fetus; 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t>
  </si>
  <si>
    <t xml:space="preserve">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t>
  </si>
  <si>
    <t xml:space="preserve">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t>
  </si>
  <si>
    <t xml:space="preserve">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t>
  </si>
  <si>
    <t xml:space="preserve">The exception for serious health risk does not include mental health. Tenn. Code § 39-15-211(5)</t>
  </si>
  <si>
    <t xml:space="preserve">Tenn. Code § 39-15-209. Partial-birth abortions; vaginal delivery of living fetus</t>
  </si>
  <si>
    <t xml:space="preserve">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t>
  </si>
  <si>
    <t xml:space="preserve">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 Tenn. Code § § 39-15-213. Criminal abortion</t>
  </si>
  <si>
    <t xml:space="preserve">Tenn. Code § § 39-15-213. Criminal abortion</t>
  </si>
  <si>
    <t xml:space="preserve">The law criminalizing abortion provides an affirmative defense that requires the physician to perform or attempt to perform the abortion in a manner that provides the best opportunity for the unborn child to survive, unless it would pose a greater risk of death or substantial or irreversible damage of a major bodily function. Tenn. Code § 39-15-213(c)(3)</t>
  </si>
  <si>
    <t xml:space="preserve">Tenn. Code § § 39-15-213 becomes effective "on the thirtieth day following the occurrence of either of the following circumstances, the public welfare requiring it: (1) The issuance of the judgment in any decision of the United States Supreme Court overruling, in whole or in part, Roe v. Wade, 410 U.S. 113 (1973), as modified by Planned Parenthood of Southeastern Pennsylvania v. Casey, 505 U.S. 833 (1992), thereby restoring to the states their authority to prohibit abortion; or(2) Adoption of an amendment to the United States Constitution that, in whole or in part, restores to the states their authority to prohibit abortion. (b) The attorney general and reporter shall notify in writing the Tennessee code commission of the occurrence of either of the circumstances in (a)(1) or (a)(2) and what date is the thirtieth day following such occurrence." 2019 Pub.Acts, c. 351, § 3.</t>
  </si>
  <si>
    <t xml:space="preserve">Tenn. Code § 39-15-209. Partial-birth abortions; vaginal delivery of living fetus; Tenn. Code § § 39-15-216. When abortion prohibited; requirement to determine gestational age; crimes and penalties; presence or absence of fetal heartbeat; medical emergencies; Tenn. Code § § 39-15-217. Abortion based upon sex, race, or prenatal diagnosis prohibited; crimes and penalties; medical emergencies; Tenn. Code § § 39-15-217. Abortion based upon sex, race, or prenatal diagnosis prohibited; crimes and penalties; medical emergencies; Tenn. Code § § 39-15-217. Abortion based upon sex, race, or prenatal diagnosis prohibited; crimes and penalties; medical emergencies; 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t>
  </si>
  <si>
    <t xml:space="preserve">Memphis Center for Reproductive Health v. Slatery, M.D. Tenn., July 13, 2020, 2020 WL 3957792.</t>
  </si>
  <si>
    <t xml:space="preserve">The bans on abortion when (1) a fetal heartbeat ban is detected or (2) six weeks LMP if a fetal heartbeat is detected (Tenn. Code § 39-15-216) and the bans on abortion because of race, sex, or Down Syndrome diagnosis (Tenn. Code § 39-15-217) are not in effect. (Memphis Center for Reproductive Health v. Slatery, M.D.,  July 13, 2020, 2020 WL 3957792 (United States District Court for Middle District of Tennessee).)</t>
  </si>
  <si>
    <t xml:space="preserve">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t>
  </si>
  <si>
    <t xml:space="preserve">Fetal heartbeat detected, 4 weeks postfertilization (6 weeks LMP) , 6 weeks postfertilization (8 weeks LMP) , 8 weeks postfertilization (10 weeks LMP), 10 weeks postfertilization (12 weeks LMP) , 13 weeks postfertilization (15 weeks LMP), 16 weeks postfertilization (18 weeks LMP) , 18 weeks postfertilization (20 weeks LMP), 19 weeks postfertilization (21 weeks LMP), 20 weeks postfertilization (22 weeks LMP), 21 weeks postfertilization (23 weeks LMP) , 22 weeks postfertilization (24 weeks LMP), Viability</t>
  </si>
  <si>
    <t xml:space="preserve">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t>
  </si>
  <si>
    <t xml:space="preserve">Tenn. Code § 39-15-216)(c)(2) bans abortions when the fetus is 6 weeks LMP unless a fetal heartbeat is not detected. The pre-viability fetal heartbeat ban is not in effect—please see question 2.1 for more information regarding its enforceability.</t>
  </si>
  <si>
    <t xml:space="preserve">Tenn. Code § 39-15-211. Abortion of viable unborn child; penalties for violation; affirmative defenses; rebuttable presumption of viability; liability of pregnant woman; Tenn. Code § § 39-15-216. When abortion prohibited; requirement to determine gestational age; crimes and penalties; presence or absence of fetal heartbeat; medical emergencies</t>
  </si>
  <si>
    <t xml:space="preserve">Tenn. Code § § 39-15-217. Abortion based upon sex, race, or prenatal diagnosis prohibited; crimes and penalties; medical emergencies; Tenn. Code § § 39-15-217. Abortion based upon sex, race, or prenatal diagnosis prohibited; crimes and penalties; medical emergencies; Tenn. Code § § 39-15-217. Abortion based upon sex, race, or prenatal diagnosis prohibited; crimes and penalties; medical emergencies</t>
  </si>
  <si>
    <t xml:space="preserve">Memphis Center for Reproductive Health v. Slatery, M.D. Tenn., July 24, 2020, 2020 WL 4274198</t>
  </si>
  <si>
    <t xml:space="preserve">The bans on abortion when (1) a fetal heartbeat ban is detected or (2) six weeks LMP if a fetal heartbeat is detected (Tenn. Code § 39-15-216) and the bans on abortion because of race, sex, or Down Syndrome diagnosis (Tenn. Code § 39-15-217) are not in effect. (Memphis Center for Reproductive Health v. Slatery, M.D.,  July 22, 2020, 2020 WL 4274198 (United States District Court for Middle District of Tennessee). )</t>
  </si>
  <si>
    <t xml:space="preserve">Memphis Center for Reproductive Health v. Slatery, M.D. Tenn., July 24, 2020, 2020 WL 4274198; Re: Case No. 20-5969, Memphis Ctr for Repro Health, et al v. Herbert Slatery, III, et al Originating Case No. 3:20-cv-00501</t>
  </si>
  <si>
    <t xml:space="preserve">Tennessee Code § 39-15-216, prohibiting abortions if a fetal heartbeat is detected and at increasing gestational ages from 6 - 24 weeks, and Tenn. Code  § 39-15-217, prohibiting abortions sought due to Down Syndrome, or the race or sex of the fetus, are not in effect. Memphis Center for Reproductive Health v. Slatery, 2021 WL 4127691 (6th Cir. 2021).</t>
  </si>
  <si>
    <t xml:space="preserve">Re: Case No. 20-5969, Memphis Ctr for Repro Health, et al v. Herbert Slatery, III, et al Originating Case No. 3:20-cv-00501; Memphis Center for Reproductive Health v. Slatery, M., 24 F.4th 1069 (6th Cir. Feb. 2, 2022)</t>
  </si>
  <si>
    <t xml:space="preserve">Tennessee Code § 39-15-216, prohibiting abortions if a fetal heartbeat is detected and at increasing gestational ages from 6 - 24 weeks is not in effect. Memphis Center for Reproductive Health v. Slatery, M., 24 F.4th 1069 (6th Cir. Feb. 2, 2022).</t>
  </si>
  <si>
    <t xml:space="preserve">Tenn. Code § 39-15-216)(c)(2) bans abortions when the fetus is 6 weeks LMP unless a fetal heartbeat is not detected.</t>
  </si>
  <si>
    <t xml:space="preserve">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39-15-213. Criminal abortion</t>
  </si>
  <si>
    <t xml:space="preserve">Any point in pregnancy, Fetal heartbeat detected, 4 weeks postfertilization (6 weeks LMP) , 6 weeks postfertilization (8 weeks LMP) , 8 weeks postfertilization (10 weeks LMP), 10 weeks postfertilization (12 weeks LMP) , 13 weeks postfertilization (15 weeks LMP), 16 weeks postfertilization (18 weeks LMP) , 18 weeks postfertilization (20 weeks LMP), 19 weeks postfertilization (21 weeks LMP), 20 weeks postfertilization (22 weeks LMP), 21 weeks postfertilization (23 weeks LMP) , 22 weeks postfertilization (24 weeks LMP), Viability</t>
  </si>
  <si>
    <t xml:space="preserve">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 Tenn. Code § § 39-15-213. Criminal abortion</t>
  </si>
  <si>
    <t xml:space="preserve">Tenn. Code § 39-15-211. Abortion of viable unborn child; penalties for violation; affirmative defenses; rebuttable presumption of viability; liability of pregnant woman; Tenn. Code § § 39-15-216. When abortion prohibited; requirement to determine gestational age; crimes and penalties; presence or absence of fetal heartbeat; medical emergencies; Tenn. Code § § 39-15-213. Criminal abortion</t>
  </si>
  <si>
    <t xml:space="preserve">Tenn. Code § § 39-15-213 has been triggered and is in effect.</t>
  </si>
  <si>
    <t xml:space="preserve">Tex. Health &amp; Safety Code § 170.002. Prohibited Acts; Exemption; Tex. Health &amp; Safety Code § 171.044. Abortion of Unborn Child of 20 or More Weeks Post-Fertilization Age Prohibited; Tex. Health &amp; Safety Code § 171.102. Partial-Birth Abortions Prohibited; Tex. Health &amp; Safety Code § 171.152. Dismemberment Abortions Prohibited</t>
  </si>
  <si>
    <t xml:space="preserve">Tex. Health &amp; Safety Code § 170.002. Prohibited Acts; Exemption; Tex. Health &amp; Safety Code § 171.044. Abortion of Unborn Child of 20 or More Weeks Post-Fertilization Age Prohibited</t>
  </si>
  <si>
    <t xml:space="preserve">Tex. Health &amp; Safety Code § 170.002. Prohibited Acts; Exemption; Tex. Health &amp; Safety Code § 171.002. Definitions; Tex. Health &amp; Safety Code § 171.046. Exceptions</t>
  </si>
  <si>
    <t xml:space="preserve">For abortions with a postfertilization age of 20 weeks, the exception for health is limited to physical health. Tex. Health &amp; Safety Code § 171.044(a). The statute providing exceptions for abortions performed on viable fetuses during the third trimester provides an exception for substantial risk of serious impairment to physical or mental health. Tex. Health &amp; Safety Code § 170.002</t>
  </si>
  <si>
    <t xml:space="preserve">Tex. Health &amp; Safety Code § 171.045. Method of Abortion</t>
  </si>
  <si>
    <t xml:space="preserve">The requirement that physicians must perform abortions with the best opportunity for the unborn child to survive applies to abortions where the postfertilization age is 20 or more weeks. Tex. Health &amp; Safety Code § 171.045</t>
  </si>
  <si>
    <t xml:space="preserve">Tex. Health &amp; Safety Code § 171.102. Partial-Birth Abortions Prohibited; Tex. Health &amp; Safety Code § 171.152. Dismemberment Abortions Prohibited</t>
  </si>
  <si>
    <t xml:space="preserve">Tex. Health &amp; Safety Code § 171.152. Dismemberment Abortions Prohibited; Tex. Health &amp; Safety Code § 171.102. Partial-Birth Abortions Prohibited</t>
  </si>
  <si>
    <t xml:space="preserve">The exception for serious health risk does not apply to partial-birth abortions. Tex. Health &amp; Safety Code § 171.102</t>
  </si>
  <si>
    <t xml:space="preserve">Tex. Health &amp; Safety Code § 171.102. Partial-Birth Abortions Prohibited; Tex. Health &amp; Safety Code § 171.152. Dismemberment Abortions Prohibited; Tex. Health &amp; Safety Code § 171.151. Definition</t>
  </si>
  <si>
    <t xml:space="preserve">Tex. Health &amp; Safety Code § 171.002. Definitions; Tex. Health &amp; Safety Code § 170.002. Prohibited Acts; Exemption; Tex. Health &amp; Safety Code § 171.046. Exceptions</t>
  </si>
  <si>
    <t xml:space="preserve">Tex. Health &amp; Safety Code § 171.152. Dismemberment Abortions Prohibited; Tex. Health &amp; Safety Code § 171.151. Definition; Tex. Health &amp; Safety Code § 171.102. Partial-Birth Abortions Prohibited</t>
  </si>
  <si>
    <t xml:space="preserve">Tex. Health &amp; Safety Code § 171.102. Partial-Birth Abortions Prohibited; Tex. Health &amp; Safety Code § 171.151. Definition</t>
  </si>
  <si>
    <t xml:space="preserve">Tex. Health &amp; Safety Code § 171.151. Definition; Tex. Health &amp; Safety Code § 171.102. Partial-Birth Abortions Prohibited; Tex. Health &amp; Safety Code § 171.152. Dismemberment Abortions Prohibited</t>
  </si>
  <si>
    <t xml:space="preserve">Tex. Health &amp; Safety Code § 170.002. Prohibited Acts; Exemption; Tex. Health &amp; Safety Code § 171.044. Abortion of Unborn Child of 20 or More Weeks Post-Fertilization Age Prohibited; Tex. Health &amp; Safety Code § 171.102. Partial-Birth Abortions Prohibited; Tex. Health &amp; Safety Code § 171.152. Dismemberment Abortions Prohibited; Tex. Health &amp; Safety Code § 171.204. Prohibited Abortion of Unborn Child With Detectable Fetal Heartbeat; Effect</t>
  </si>
  <si>
    <t xml:space="preserve">Texas Health &amp; Safety Code §§ 171.201- .212, prohibiting abortions after a fetal heartbeat is detectable, are subject to multiple legal challenges and its status is subject to change.</t>
  </si>
  <si>
    <t xml:space="preserve">Tex. Health &amp; Safety Code § 170.002. Prohibited Acts; Exemption; Tex. Health &amp; Safety Code § 171.044. Abortion of Unborn Child of 20 or More Weeks Post-Fertilization Age Prohibited; Tex. Health &amp; Safety Code § 171.204. Prohibited Abortion of Unborn Child With Detectable Fetal Heartbeat; Effect</t>
  </si>
  <si>
    <t xml:space="preserve">Tex. Health &amp; Safety Code § 170.002. Prohibited Acts; Exemption; Tex. Health &amp; Safety Code § 171.002. Definitions; Tex. Health &amp; Safety Code § 171.046. Exceptions; Tex. Health &amp; Safety Code § 171.205. Exception for Medical Emergency; Records</t>
  </si>
  <si>
    <t xml:space="preserve">For abortions after detection of fetal heartbeat, the exception is limited to medical emergency. For abortions with a postfertilization age of 20 weeks, the exception for health is limited to physical health. Tex. Health &amp; Safety Code § 171.044(a). The statute providing exceptions for abortions performed on viable fetuses during the third trimester provides an exception for substantial risk of serious impairment to physical or mental health. Tex. Health &amp; Safety Code § 170.002</t>
  </si>
  <si>
    <t xml:space="preserve">The requirement that physicians must perform abortions with the best opportunity for the unborn child to survive applies to abortions where the postfertilization age is 20 or more weeks. Tex. Health &amp; Safety Code §§ 170A.002, 171.045,</t>
  </si>
  <si>
    <t xml:space="preserve">The exception for serious health risk does not apply to partial-birth abortions. Tex. Health &amp; Safety Code § 171.102.</t>
  </si>
  <si>
    <t xml:space="preserve">Tex. Health &amp; Safety Code § 170A.002. Prohibited Abortion; Exceptions</t>
  </si>
  <si>
    <t xml:space="preserve">Tex. Health &amp; Safety Code § 170A.002 becomes effective on the 30th day after "(1) the issuance of a United States Supreme Court judgment in a decision overruling, wholly or partly, Roe v. Wade, 410 U.S. 113 (1973), as modified by Planned Parenthood v. Casey, 505 U.S. 833 (1992), thereby allowing the states of the United States to prohibit abortion;(2) the issuance of any other United States Supreme Court judgment in a decision that recognizes, wholly or partly, the authority of the states to prohibit abortion; or(3) adoption of an amendment to the United States Constitution that, wholly or partly, restores to the states the authority to prohibit abortion." 2021 Tex. Sess. Law Serv. Ch. 800 (H.B. 1280).</t>
  </si>
  <si>
    <t xml:space="preserve">United States v. Texas, No. 1:21CV00796 (W.D. Tex.)</t>
  </si>
  <si>
    <t xml:space="preserve">Texas Rev. Civ. Stat. Ann. 4512.1-.6, prohibiting abortions except for the purpose of saving the life of the pregnant person, is not in effect. United States v. Texas, No. 1:21CV00796 (W.D. Tex.).</t>
  </si>
  <si>
    <t xml:space="preserve">United States v. Texas, No. 1:21CV00796 (W.D. Tex.); Whole Woman's Health v. Jackson, No. 1:21CV00616 (W.D. Tex.); United States v. Texas, No. 1:21CV00796 (W.D. Tex.)</t>
  </si>
  <si>
    <t xml:space="preserve">Whole Woman's Health v. Jackson, No. 1:21CV00616 (W.D. Tex.); United States v. Texas, No. 1:21CV00796 (W.D. Tex.)</t>
  </si>
  <si>
    <t xml:space="preserve">Texas Rev. Civ. Stat. Ann. 4512.1-.6, prohibiting abortions except for the purpose of saving the life of the pregnant person, are not in effect. Whole Woman's Health v. Jackson, No. 1:21CV00616 (W.D. Tex.), United States v. Texas, No. 1:21CV00796 (W.D. Tex.).</t>
  </si>
  <si>
    <t xml:space="preserve">United States v. Texas, No. 1:21CV00796 (W.D. Tex.); United States v. Texas, No. 1:21CV00796 (W.D. Tex.); Whole Woman's Health v. Jackson, docket entry 107 (W.D. Tex. Jun. 24, 2022)</t>
  </si>
  <si>
    <t xml:space="preserve">United States v. Texas, No. 1:21CV00796 (W.D. Tex.); Whole Woman's Health v. Jackson, docket entry 107 (W.D. Tex. Jun. 24, 2022)</t>
  </si>
  <si>
    <t xml:space="preserve">The fetal heartbeat ban (Tex. Health &amp; Safety Code § 171.201 - § 171.208)  is in effect. United States v. Texas, No. 1:21CV00796 (W.D. Tex.). The laws banning abortion except to save the life of the pregnant person (Tex. Civil Stat. Art. 4512) are in effect. Whole Woman's Health v. Paxton, No. 2022-38397 (Dist. Ct. Tex.).</t>
  </si>
  <si>
    <t xml:space="preserve">The fetal heartbeat ban (Tex. Health &amp; Safety Code § 171.201 - § 171.208)  in effect. United States v. Texas, No. 1:21CV00796 (W.D. Tex.). The laws banning abortion except to save the life of the pregnant person (Tex. Civil Stat. Art. 4512) are in effect. Whole Woman's Health v. Paxton, No. 2022-38397, 2022 WL 2314499 (Dist. Ct. Tex. Jun. 28, 2022)</t>
  </si>
  <si>
    <t xml:space="preserve">Texas Rev. Civ. Stat. Ann. 4512.1-.6, prohibiting abortions except for the purpose of saving the life of the pregnant person, is not in effect as to criminal penalties, but civil actions can be brought by the Attorney General and various professional licensing boards. Whole Woman’s Health v. Paxton, No. 22-0527 (Tex. S. Ct. July 1, 2022).</t>
  </si>
  <si>
    <t xml:space="preserve">The fetal heartbeat ban (Tex. Health &amp; Safety Code § 171.201 - § 171.208)  in effect. United States v. Texas, No. 1:21CV00796 (W.D. Tex.). The laws banning abortion except to save the life of the pregnant person (Tex. Civil Stat. Art. 4512) are in effect. Whole Woman's Health v. Paxton, 2022 WL 2425619 (Sup. Ct. Tex., July 1, 2022), Fund Texas Choice v. Paxton, No. 1:22CV00859.</t>
  </si>
  <si>
    <t xml:space="preserve">Tex. Health &amp; Safety Code § 170.002. Prohibited Acts; Exemption; Tex. Health &amp; Safety Code § 171.044. Abortion of Unborn Child of 20 or More Weeks Post-Fertilization Age Prohibited; Tex. Health &amp; Safety Code § 171.204. Prohibited Abortion of Unborn Child With Detectable Fetal Heartbeat; Effect; Tex. Health &amp; Safety Code § 170A.002. Prohibited Abortion; Exceptions</t>
  </si>
  <si>
    <t xml:space="preserve">Tex. Health &amp; Safety Code § 170.002. Prohibited Acts; Exemption; Tex. Health &amp; Safety Code § 171.002. Definitions; Tex. Health &amp; Safety Code § 171.046. Exceptions; Tex. Health &amp; Safety Code § 171.205. Exception for Medical Emergency; Records; Tex. Health &amp; Safety Code § 170A.002. Prohibited Abortion; Exceptions</t>
  </si>
  <si>
    <t xml:space="preserve">For total abortion bans and abortions after detection of fetal heartbeat, the exception is limited to medical emergency. For abortions with a postfertilization age of 20 weeks, the exception for health is limited to physical health. Tex. Health &amp; Safety Code § 171.044(a). The statute providing exceptions for abortions performed on viable fetuses during the third trimester provides an exception for substantial risk of serious impairment to physical or mental health. Tex. Health &amp; Safety Code § 170.002</t>
  </si>
  <si>
    <t xml:space="preserve">Tex. Health &amp; Safety Code § 171.045. Method of Abortion; Tex. Health &amp; Safety Code § 170A.002. Prohibited Abortion; Exceptions</t>
  </si>
  <si>
    <t xml:space="preserve">Tex. Health &amp; Safety Code § 170A.002 is triggered and is now in effect.</t>
  </si>
  <si>
    <t xml:space="preserve">Utah Code § 76-7-302. Circumstances under which abortion authorized; Utah Code § 76-7-326. Partial birth abortions prohibited; Utah Code § 76-7-310.5. Prohibition of specified abortion procedures--Viability defined</t>
  </si>
  <si>
    <t xml:space="preserve">Utah Code § 76-7-302. Circumstances under which abortion authorized</t>
  </si>
  <si>
    <t xml:space="preserve">The exception for fetal anomaly applies to lethal fetal anomaly only. Utah Code § 76-7-302(3)(b)(ii).</t>
  </si>
  <si>
    <t xml:space="preserve">The second physician is required to concur that the fetus has a defect that is uniformly diagnosable and uniformly lethal. Utah Code § 76-7-302(3)(b)(ii)</t>
  </si>
  <si>
    <t xml:space="preserve">Utah Code § 76-7-326. Partial birth abortions prohibited; Utah Code § 76-7-310.5. Prohibition of specified abortion procedures--Viability defined</t>
  </si>
  <si>
    <t xml:space="preserve">Utah Code § 76-7-310.5. Prohibition of specified abortion procedures--Viability defined; Utah Code § 76-7-326. Partial birth abortions prohibited</t>
  </si>
  <si>
    <t xml:space="preserve">Utah Code § 76-7-315. Exceptions to certain requirements in serious medical emergencies; Utah Code § 76-7-326. Partial birth abortions prohibited; Utah Code § 76-7-301. Definitions; Utah Code § 76-7-310.5. Prohibition of specified abortion procedures--Viability defined</t>
  </si>
  <si>
    <t xml:space="preserve">The exception for serious health risk does not apply to partial-birth abortions. Utah Code § 76-7-315</t>
  </si>
  <si>
    <t xml:space="preserve">The bill banning abortion after 18 weeks' gestation (H.B. 136) was blocked from going into effect. Planned Parenthood Association of Utah v. Miner et al., (D. Utah 2019).</t>
  </si>
  <si>
    <t xml:space="preserve">The exception for serious health risk applies to the saline method abortion ban. Utah Code § 76-7-301(8); Utah Code § 76-7-310.5; and Utah Code § 76-7-315. The health risk exception is limited to physical health. Utah Code § 76-7-326.</t>
  </si>
  <si>
    <t xml:space="preserve">Utah Code § 76-7-326. Partial birth abortions prohibited; Utah Code § 76-7-302.5. Circumstances under which abortion is prohibited; Utah Code § 76-7-310.5. Prohibition of specified abortion procedures--Viability defined; Utah Code § 76-7-302. Circumstances under which abortion authorized</t>
  </si>
  <si>
    <t xml:space="preserve">Planned Parenthood v. Miner ( D. Utah, April 18, 2019)</t>
  </si>
  <si>
    <t xml:space="preserve">Utah Code § 76-7-302.5, prohibiting abortions at 18 weeks gestational age, is not in effect. Planned Parenthood Assoc. Of Utah v. Miner, No. 2:19-cv-00238, Dkt. 34 (D. Utah, April 18, 2019), and Dkt. 40 (D. Utah May 15, 2019).</t>
  </si>
  <si>
    <t xml:space="preserve">Utah Code § 76-7-302.5. Circumstances under which abortion is prohibited; Utah Code § 76-7-302. Circumstances under which abortion authorized</t>
  </si>
  <si>
    <t xml:space="preserve">Utah Code § 76-7-302. Circumstances under which abortion authorized; Utah Code § 76-7-302.5. Circumstances under which abortion is prohibited</t>
  </si>
  <si>
    <t xml:space="preserve">The 18 week LMP ban is not in effect—please see question 2.1 for more information regarding its enforceability.</t>
  </si>
  <si>
    <t xml:space="preserve">Utah Code § 76-7-301. Definitions; Utah Code § 76-7-302. Circumstances under which abortion authorized</t>
  </si>
  <si>
    <t xml:space="preserve">The exception for fetal anomaly applies to lethal fetal anomaly or a severe brain abnormality as defined in Utah Code § 76-7-301(12)(a). See Utah Code § 76-7-302(3)(b)(ii)(A),(B).This provision may be limited in whole or in part—please see question 2.1 for more information regarding its enforceability.</t>
  </si>
  <si>
    <t xml:space="preserve">The second physician is required to concur that the fetus has a defect that is uniformly diagnosable and uniformly lethal. Utah Code § 76-7-302(3)(b)(ii)This provision may be limited in whole or in part—please see question 2.1 for more information regarding its enforceability.</t>
  </si>
  <si>
    <t xml:space="preserve">Utah Code § 76-7-302.4. Abortion restriction of an unborn child with Down syndrome</t>
  </si>
  <si>
    <t xml:space="preserve">The ban on abortions for the reason of Down Syndrome takes effect on the date that the legislative general counsel certifies that a court of binding authority that the state may prohibit abortions for that reason. A court of binding authority means the Supreme Court of the United States, or after the right to appeal has been exhausted: (i)the United States Court of Appeals for the Tenth Circuit; (ii)the Utah Supreme Court; or (iii)the Utah Court of Appeals. Laws 2019, c. 124, § 5</t>
  </si>
  <si>
    <t xml:space="preserve">Utah Code § 76-7-326. Partial birth abortions prohibited; Utah Code § 76-7-302.5. Circumstances under which abortion is prohibited; Utah Code § 76-7-310.5. Prohibition of specified abortion procedures--Viability defined; Utah Code § 76-7a-201. Abortion prohibition--Exceptions—Penalties; Utah Code § 76-7-302. Circumstances under which abortion authorized</t>
  </si>
  <si>
    <t xml:space="preserve">The 18 week ban is not in effect—please see question 2.1 for more information regarding its enforceability.</t>
  </si>
  <si>
    <t xml:space="preserve">Utah Code § 76-7a-201. Abortion prohibition--Exceptions—Penalties; Utah Code § 76-7-302.4. Abortion restriction of an unborn child with Down syndrome</t>
  </si>
  <si>
    <t xml:space="preserve">The abortion ban in Utah Code § 76-7a-201 takes effect "on the date that the legislative general counsel certifies to the Legislative Management Committee that a court of binding authority has held that a state may prohibit the abortion of an unborn child at any time during the gestational period, subject to the exceptions enumerated ”  A court of binding authority’ means: “(a) the United States Supreme Court; or (b) after the right to appeal has been exhausted: (i) the United States Court of Appeals for the Tenth Circuit; (ii) the Utah Supreme Court; or (iii) the Utah Court of Appeals." Laws 2020, c. 279, § 4.The ban on abortions for the reason of Down Syndrome takes effect on the date that the legislative general counsel certifies that a court of binding authority that the state may prohibit abortions for that reason. A court of binding authority means the Supreme Court of the United States, or after the right to appeal has been exhausted: (i)the United States Court of Appeals for the Tenth Circuit; (ii)the Utah Supreme Court; or (iii)the Utah Court of Appeals. Laws 2019, c. 124, § 5</t>
  </si>
  <si>
    <t xml:space="preserve">Utah Code § 76-7-302. Circumstances under which abortion authorized; Utah Code § 76-7-301. Definitions</t>
  </si>
  <si>
    <t xml:space="preserve">Utah Code § 76-7-315. Exceptions to certain requirements in serious medical emergencies; Utah Code § 76-7-326. Partial birth abortions prohibited; Utah Code § 76-7-310.5. Prohibition of specified abortion procedures--Viability defined; Utah Code § 76-7-301. Definitions</t>
  </si>
  <si>
    <t xml:space="preserve">Utah Code § 76-7a-201. Abortion prohibition--Exceptions—Penalties; Utah Code § 76-7-302.4. Abortion restriction of an unborn child with Down syndrome; Utah Code § 76-7-302.4. Abortion restriction of an unborn child with Down syndrome</t>
  </si>
  <si>
    <t xml:space="preserve">Utah Code § 76-7-302. Circumstances under which abortion authorized; Utah Code § 76-7-302.5. Circumstances under which abortion is prohibited; Utah Code § 76-7a-201. Abortion prohibition--Exceptions—Penalties</t>
  </si>
  <si>
    <t xml:space="preserve">Utah Code § 76-7-302. Circumstances under which abortion authorized; Utah Code § 76-7-301. Definitions; Utah Code § 76-7a-201. Abortion prohibition--Exceptions—Penalties</t>
  </si>
  <si>
    <t xml:space="preserve">Utah Code §§ 76-7-302.4 &amp; 76-7a-201 have been triggered and are in effect.</t>
  </si>
  <si>
    <t xml:space="preserve">Planned Parenthood Association of Utah v. State, 2022 WL 2314556 (Utah Dist. Ct., Jun. 27, 2022); Planned Parenthood Association of Utah v. Miner, No. 2:19-CV-00238 (D. Utah Jun. 27, 2022)</t>
  </si>
  <si>
    <t xml:space="preserve">Utah Code Ann. 76-7a-201, prohibiting abortions except when necessary to prevent the death of or serious risk of substantial and irreversible impairment of a major bodily function of the pregnant person, the pregnancy is the result of reported rape or incest, or the fetus has a lethal defect or a severe brain abnormality, is not in effect. Planned Parenthood Association of Utah v. State, 2022 WL 2314556 (Utah Dist. Ct., Jun. 27, 2022)Utah Code § 76-7-302.5, prohibiting abortions at 18 weeks gestational age, is in effect. Remove CN and citation to Planned Parenthood Assoc. Of Utah v. Miner, No. 2:19-cv-00238, Dkt. 34 (D. Utah, April 18, 2019), and Dkt. 40 (D. Utah May 15, 2019).</t>
  </si>
  <si>
    <t xml:space="preserve">The total ban and 18 week ban are not in effect—please see question 2.1 for more information regarding its enforceability.</t>
  </si>
  <si>
    <t xml:space="preserve">The exception for fetal anomaly applies to lethal fetal anomaly or a severe brain abnormality as defined in Utah Code § 76-7-301(12)(a). See Utah Code § 76-7-302(3)(b)(ii)(A),(B).These provisions may be limited in whole or in part—please see question 2.1 for more information regarding their enforceability.</t>
  </si>
  <si>
    <t xml:space="preserve">Planned Parenthood Association of Utah v. Miner, No. 2:19-CV-00238 (D. Utah Jun. 27, 2022); Planned Parenthood Association of Utah v. State, No. 220903886 (Utah Dist. Ct. Jul. 11, 2022)</t>
  </si>
  <si>
    <t xml:space="preserve">Utah Code Ann. 76-7a-201, prohibiting abortions except when necessary to prevent the death of or serious risk of substantial and irreversible impairment of a major bodily function of the pregnant person, the pregnancy is the result of reported rape or incest, or the fetus has a lethal defect or a severe brain abnormality, is not in effect. Planned Parenthood Ass’n of Utah v. Utah, No. 220903886 (Third Jud. Dist. Utah Jul. 11, 2022).Utah Code § 76-7-302.5, prohibiting abortions at 18 weeks gestational age, is in effect. Remove CN and citation to Planned Parenthood Assoc. Of Utah v. Miner, No. 2:19-cv-00238, Dkt. 34 (D. Utah, April 18, 2019), and Dkt. 40 (D. Utah May 15, 2019).</t>
  </si>
  <si>
    <t xml:space="preserve">Planned Parenthood Association of Utah v. State, No. 220903886 (Utah Dist. Ct. Jul. 11, 2022); Planned Parenthood Association of Utah v. Miner, No. 2:19-CV-00238 (D. Utah Jun. 27, 2022)</t>
  </si>
  <si>
    <t xml:space="preserve">Utah Code § 76-7-302.5. Circumstances under which abortion is prohibited; Utah Code § 76-7a-201. Abortion prohibition--Exceptions—Penalties; Utah Code § 76-7-302. Circumstances under which abortion authorized</t>
  </si>
  <si>
    <t xml:space="preserve">Utah Code § 76-7-301. Definitions; Utah Code § 76-7a-201. Abortion prohibition--Exceptions—Penalties; Utah Code § 76-7-302. Circumstances under which abortion authorized</t>
  </si>
  <si>
    <t xml:space="preserve">Va. Code § 18.2-71. Producing abortion or miscarriage, etc.; penalty; Va. Code § 18.2-71.1. Partial birth infanticide; penalty; Va.Code § 18.2-74. When abortion or termination of pregnancy lawful after second trimester of pregnancy</t>
  </si>
  <si>
    <t xml:space="preserve">Va.Code § 18.2-74. When abortion or termination of pregnancy lawful after second trimester of pregnancy; Va. Code § 18.2-71. Producing abortion or miscarriage, etc.; penalty</t>
  </si>
  <si>
    <t xml:space="preserve">Va.Code § 18.2-74. When abortion or termination of pregnancy lawful after second trimester of pregnancy</t>
  </si>
  <si>
    <t xml:space="preserve">***Virginia has a total ban on abortion that is not currently in effect. Va. Code § 18.2-71.</t>
  </si>
  <si>
    <t xml:space="preserve">Va.Code § 18.2-74.1. Abortion, etc., when necessary to save life of woman; Va.Code § 18.2-74. When abortion or termination of pregnancy lawful after second trimester of pregnancy</t>
  </si>
  <si>
    <t xml:space="preserve">The requirements are not applicable in the event it is necessary to save the life of the pregnant person (Va. Code § 18.2-74.1).</t>
  </si>
  <si>
    <t xml:space="preserve">Va. Code § 18.2-71.1. Partial birth infanticide; penalty</t>
  </si>
  <si>
    <t xml:space="preserve">Va.Code § 18.2-74.1. Abortion, etc., when necessary to save life of woman; Va. Code § 18.2-71.1. Partial birth infanticide; penalty; Va.Code § 18.2-74. When abortion or termination of pregnancy lawful after second trimester of pregnancy</t>
  </si>
  <si>
    <t xml:space="preserve">Wash. Rev. Code § 9.02.110. Right to have and provide</t>
  </si>
  <si>
    <t xml:space="preserve">Wash. Rev. Code § 9.02.170. Definitions; Wash. Rev. Code § 9.02.110. Right to have and provide</t>
  </si>
  <si>
    <t xml:space="preserve">Wash. Rev. Code § 9.02.130. Defenses to prosecution</t>
  </si>
  <si>
    <t xml:space="preserve">Wash. Rev. Code § 9.02.110. Right to have and provide; Wash. Rev. Code § 9.02.110. Right to have and provide</t>
  </si>
  <si>
    <t xml:space="preserve">Wash. Rev. Code § 9.02.110. Right to have and provide; Wash. Rev. Code § 9.02.170. Definitions</t>
  </si>
  <si>
    <t xml:space="preserve">W. Va. Code § 16-2O-1. Unborn Child Protection form Dismemberment Abortion Act; W. Va. Code § 33-42-8. Partial-birth abortions prohibited; criminal penalties; exceptions; hearing by state board of medicine; W. Va. Code § 16-2M-4. Abortion of fetus of pain capable gestational age prohibited; W. Va. Code § 61-2-8. Abortion; penalty</t>
  </si>
  <si>
    <t xml:space="preserve">Daniel v. Underwood (S. District W. Virginia)</t>
  </si>
  <si>
    <t xml:space="preserve">West Virginia Code §§ 33-42-3(3)-(5) and 33-42-8(8), prohibiting “partial-birth” abortions, are not in effect. Daniel v. Underwood, 102 F. Supp. 2d 680 (S.D. West Virginia, 2000). West Virginia Code § 61-2-8, prohibiting actions to produce an abortion or miscarriage, is not in effect. Doe v. Charleston Area Med. Ctr., Inc., 529 F.2d 638 (4th Cir. 1975).</t>
  </si>
  <si>
    <t xml:space="preserve">W. Va. Code § 16-2M-4. Abortion of fetus of pain capable gestational age prohibited; W. Va. Code § 16-2M-2. Definitions</t>
  </si>
  <si>
    <t xml:space="preserve">W. Va. Code § 16-2M-2. Definitions; W. Va. Code § 16-2M-4. Abortion of fetus of pain capable gestational age prohibited</t>
  </si>
  <si>
    <t xml:space="preserve">The exception permitting abortions after 20 weeks LMP is limited to physical health (W. Va. Code § 16-2I-8(5) and W. Va. Code § 16-2M-4(a)). The statute banning abortions at any point in the pregnancy only provides exceptions to save the life of the pregnant person or child (W. Va. Code § 61-2-8).</t>
  </si>
  <si>
    <t xml:space="preserve">W. Va. Code § 16-2M-4. Abortion of fetus of pain capable gestational age prohibited</t>
  </si>
  <si>
    <t xml:space="preserve">This requirement applies to abortions provided after 20 weeks LMP (W. Va. Code § 16-2M-4(a)). There is no requirement in the statute banning abortions at any point in the pregnancy (W. Va. Code § 61-2-8).</t>
  </si>
  <si>
    <t xml:space="preserve">W. Va. Code § 33-42-8. Partial-birth abortions prohibited; criminal penalties; exceptions; hearing by state board of medicine; W. Va. Code § 16-2O-1. Unborn Child Protection form Dismemberment Abortion Act</t>
  </si>
  <si>
    <t xml:space="preserve">W. Va. Code § 33-42-8. Partial-birth abortions prohibited; criminal penalties; exceptions; hearing by state board of medicine; W. Va. Code § 33-42-3. Definitions; W. Va. Code § 16-2O-1. Unborn Child Protection form Dismemberment Abortion Act; W. Va. Code § 16-2O-1. Unborn Child Protection form Dismemberment Abortion Act</t>
  </si>
  <si>
    <t xml:space="preserve">The ban on partial-birth abortions is not in effect—please see question 2.1 for more information regarding its enforceability.</t>
  </si>
  <si>
    <t xml:space="preserve">W. Va. Code § 33-42-8. Partial-birth abortions prohibited; criminal penalties; exceptions; hearing by state board of medicine; W. Va. Code § 16-2O-1. Unborn Child Protection form Dismemberment Abortion Act; W. Va. Code § 16-2M-2. Definitions</t>
  </si>
  <si>
    <t xml:space="preserve">Exception is limited to physical health. W. Va. Code § 16-2I-8(5).This provision may be limited in whole or in part—please see question 2.1 for more information regarding its enforceability.This provision may be limited in whole or in part—please see question 2.1 for more information regarding its enforceability.</t>
  </si>
  <si>
    <t xml:space="preserve">W. Va. Code § 61-2-8. Abortion; penalty</t>
  </si>
  <si>
    <t xml:space="preserve">W. Va. Code § 16-2O-1. Unborn Child Protection form Dismemberment Abortion Act; W. Va. Code § 33-42-8. Partial-birth abortions prohibited; criminal penalties; exceptions; hearing by state board of medicine; W. Va. Code § 16-2M-4. Abortion of fetus of pain capable gestational age prohibited; W. Va. Code § 61-2-8. Abortion; penalty; W. Va. Code § 16-2Q-1. Abortion may not be performed because of a disability, except in a medical emergency</t>
  </si>
  <si>
    <t xml:space="preserve">W. Va. Code § 16-2Q-1. Abortion may not be performed because of a disability, except in a medical emergency</t>
  </si>
  <si>
    <t xml:space="preserve">Daniel v. Underwood (S. District W. Virginia); Women’s Health Ctr. of West Virginia, et al. v. Miller et al., No. 22-C-556 (W. Va. Cir. Ct., Bench Order, Jul 18, 2022)</t>
  </si>
  <si>
    <t xml:space="preserve">West Virginia Code §§ 33-42-3(3)-(5) and 33-42-8(8), prohibiting “partial-birth” abortions, are not in effect. Daniel v. Underwood, 102 F. Supp. 2d 680 (S.D. West Virginia, 2000). West Virginia Code § 61-2-8, prohibiting actions to produce an abortion or miscarriage, except if done in good faith to save the life of the pregnant person or fetus, is not in effect. Women’s Health Ctr. of West Virginia, et al. v. Miller et al., No. 22-C-556 (W. Va. Cir. Ct., Bench Order, Jul 18, 2022).</t>
  </si>
  <si>
    <t xml:space="preserve">Daniel v. Underwood (S. District W. Virginia); Women’s Health Ctr. of West Virginia, et al. v. Miller et al., No. 22-C-556, 2022 WL 3443446 (W. Va. Cir. Ct. Jul. 20, 2022)</t>
  </si>
  <si>
    <t xml:space="preserve">West Virginia Code §§ 33-42-3(3)-(5) and 33-42-8(8), prohibiting “partial-birth” abortions, are not in effect. Daniel v. Underwood, 102 F. Supp. 2d 680 (S.D. West Virginia, 2000). West Virginia Code § 61-2-8, prohibiting actions to produce an abortion or miscarriage, except if done in good faith to save the life of the pregnant person or fetus, is not in effect. Women’s Health Ctr. of West Virginia, et al. v. Miller et al., No. 22-C-556 (W. Va. Cir. Ct. Jul. 20, 2022).</t>
  </si>
  <si>
    <t xml:space="preserve">W. Va. Code § 16-2O-1. Unborn Child Protection form Dismemberment Abortion Act; W. Va. Code § 33-42-8. Partial-birth abortions prohibited; criminal penalties; exceptions; hearing by state board of medicine; W. Va. Code § 16-2M-4. Abortion of fetus of pain capable gestational age prohibited; W. Va. Code § 61-2-8. Abortion; penalty; W. Va. Code § 16-2Q-1. Abortion may not be performed because of a disability, except in a medical emergency; W. Va. Code § 16-2R-3. Prohibition to perform an abortion</t>
  </si>
  <si>
    <t xml:space="preserve">Daniel v. Underwood, 102 F. Supp. 2d 680 (SDW VA 2000); Women’s Health Ctr. of West Virginia, et al. v. Miller et al., No. 22-C-556, 2022 WL 3443446 (W. Va. Cir. Ct. Jul. 20, 2022)</t>
  </si>
  <si>
    <t xml:space="preserve">W. Va. Code § 16-2M-4. Abortion of fetus of pain capable gestational age prohibited; W. Va. Code § 16-2M-2. Definitions; W. Va. Code § 16-2R-3. Prohibition to perform an abortion</t>
  </si>
  <si>
    <t xml:space="preserve">W. Va. Code § 16-2M-2. Definitions; W. Va. Code § 16-2M-4. Abortion of fetus of pain capable gestational age prohibited; W. Va. Code § 16-2R-3. Prohibition to perform an abortion; W. Va. Code § 16-2R-3. Prohibition to perform an abortion</t>
  </si>
  <si>
    <t xml:space="preserve">The exception permitting abortions after 20 weeks LMP is limited to physical health (W. Va. Code § 16-2I-8(5) and W. Va. Code § 16-2M-4(a)). The statute banning abortions at any point in the pregnancy only provides exceptions to save the life of the pregnant person or child (W. Va. Code § 61-2-8). The exception to the total ban is: fetal anomaly or medical emergency, in cases of rape or incest within the first 8 weeks of pregnancy, or in cases of rape or incest within the first 14 weeks of pregnancy if the pregnant person is "a minor or or an incompetent or incapacitated adult". W. Va. Code § 16-2R-3.</t>
  </si>
  <si>
    <t xml:space="preserve">Wis. Stat. § 253.107. Probable postfertilization age; later-term abortions; Wis. Stat. § 940.16. Partial-birth abortion; Wis. Stat. § 940.04. Abortion</t>
  </si>
  <si>
    <t xml:space="preserve">Hope Clinic v. Ryan (7th Cir.); State v. Black, 188 Wis. 2d 639 (1994)</t>
  </si>
  <si>
    <t xml:space="preserve">State v. Black, 188 Wis. 2d 639 (1994); Hope Clinic v. Ryan (7th Cir.)</t>
  </si>
  <si>
    <t xml:space="preserve">Wisconsin Stat. § 940.16, prohibiting “partial-birth” abortions, is not in effect. Hope Clinic v. Ryan, 249 F.3rd 603 (7th Cir. 2001). Wis. Stat. § 940.04, prohibiting intentional destruction of the life of an unborn quick child except to save the life of the mother, has been interpreted to apply only to the crime of feticide and is not in effect as applied to abortion. State v. Black, 188 Wis. 2d 639 (1994).</t>
  </si>
  <si>
    <t xml:space="preserve">Wis. Stat. § 253.107. Probable postfertilization age; later-term abortions; Wis. Stat. § 940.15. Abortion</t>
  </si>
  <si>
    <t xml:space="preserve">Wis. Stat. § 253.107. Probable postfertilization age; later-term abortions; Wis. Stat. § 253.107. Probable postfertilization age; later-term abortions; Wis. Stat. § 253.10. Voluntary and informed consent for abortions; Wis. Stat. § 940.15. Abortion</t>
  </si>
  <si>
    <t xml:space="preserve">The exceptions permitting abortion to preserve the health of the mother applies only to abortions after viability (Wis. Stat. § 940.15). The law criminalizing an abortion at any point during pregnancy only provides an exception to save the life of the pregnant person (Wis. Stat. § 940.04).</t>
  </si>
  <si>
    <t xml:space="preserve">Wis. Stat. § 940.16. Partial-birth abortion</t>
  </si>
  <si>
    <t xml:space="preserve">Wis. Stat. § 940.16. Partial-birth abortion; Wis. Stat. § 940.16. Partial-birth abortion</t>
  </si>
  <si>
    <t xml:space="preserve">Wis. Stat. § 940.04. Abortion</t>
  </si>
  <si>
    <t xml:space="preserve">Wis. Stat. § 940.04 has been interpreted to apply only to the crime of feticide and is not in effect as applied to abortion—please see question 2.1 for more information regarding its enforceability.</t>
  </si>
  <si>
    <t xml:space="preserve">The law criminalizing destruction of the fetus except to save the life of the pregnant person (Wis. Stat. § 940.04) is subject to pending litigation and its status may change. Please see Kaul et al. v. Kapenga et al., Case No. 2022-CV-001594 (Wis. Cir. Ct.), and State v. Black, 526 N.W.2d 132 (Wis. 1994) for more information. Wisconsin Stat. § 940.16, prohibiting “partial-birth” abortions, is not in effect. Hope Clinic v. Ryan, 249 F.3rd 603 (7th Cir. 2001). However, this ruling may be affected by the decision in Dobbs v. Jackson Women’s Health Organization, 142 S.Ct. 2228 (June 24, 2022).</t>
  </si>
  <si>
    <t xml:space="preserve">Wis. Stat. § 253.107. Probable postfertilization age; later-term abortions; Wis. Stat. § 940.15. Abortion; Wis. Stat. § 940.04. Abortion</t>
  </si>
  <si>
    <t xml:space="preserve">The law banning abortion at any point in pregnancy is not in effect—please see question 2.1 for more information regarding its enforceability.</t>
  </si>
  <si>
    <t xml:space="preserve">Wyo. Stat. § 35-6-102. No abortion after viability; exception</t>
  </si>
  <si>
    <t xml:space="preserve">Wyo. Stat. § 35-6-103. Viability not affected by abortion</t>
  </si>
  <si>
    <t xml:space="preserve">Johnson v. State of Wyoming, No. 18732 (Jul. 27, 2022)</t>
  </si>
  <si>
    <t xml:space="preserve">Wyo. Stat. Ann 35-6-102, prohibiting abortions except when necessary to prevent the death of or serious risk of substantial and irreversible physical impairment of a major bodily function of the pregnant person, or the pregnancy is the result of rape or incest, is not in effect. Johnson v. State, No. 18732 (Wy. Dist. Ct. of Teton Cnty. Jul. 27, 2022).</t>
  </si>
  <si>
    <t xml:space="preserve">The total ban is not in effect—please see question 2.1 for more information regarding its enforceability.</t>
  </si>
  <si>
    <t xml:space="preserve">The exception for serious health risk is limited to physical health. Wyo. Stat. § 35-6-102. This provision may be limited in whole or in part--please see question 2.1 for more information regarding its enforceability.</t>
  </si>
  <si>
    <t xml:space="preserve">Wyo. Stat. § 35-6-102 becomes effective "five (5) days after the date that the governor, on advice of the attorney general, certifies to the secretary of state that the supreme court of the United States has overruled Roe v. Wade, 410 U.S. 113 (1973)1 in a manner that would authorize the enforcement of this subsection or has otherwise issued a final decision related to abortion that would authorize the enforcement of this subsection in accordance with that decision and without violating any conditions, rights or restrictions recognized by the supreme court." Wyo. Stat. § 35-6-102.  This provision may be limited in whole or in part—please see question 2.1 for more information regarding its enforceability.</t>
  </si>
  <si>
    <t xml:space="preserve">Wyo. Stat. § 35-6-102. Abortion restrictions; exception; Johnson v. State of Wyoming, 2022 WL 3009719 (Jul. 28, 2022)</t>
  </si>
  <si>
    <t xml:space="preserve">Johnson v. State of Wyoming, 2022 WL 3009719 (Jul. 28, 2022)</t>
  </si>
  <si>
    <t xml:space="preserve">Wyo. Stat. Ann 35-6-102, prohibiting abortions except when necessary to prevent the death of or serious risk of substantial and irreversible physical impairment of a major bodily function of the pregnant person, or the pregnancy is the result of rape or incest, is not in effect. Johnson v. State, 2022 WL 3009719 (Wy. Dist. Ct. of Teton Cnty. Jul. 28, 2022).</t>
  </si>
  <si>
    <t xml:space="preserve">Wyo. Stat. § 35-6-102. Abortion restrictions; exception</t>
  </si>
  <si>
    <t xml:space="preserve">Wyo. Stat. § 35-6-102. Abortion restrictions; exception; Johnson v. State of Wyoming, No. 18732 (Aug. 10, 2022)</t>
  </si>
  <si>
    <t xml:space="preserve">Johnson v. State of Wyoming, No. 18732 (Aug. 10, 2022)</t>
  </si>
  <si>
    <t xml:space="preserve">Wyo. Stat. Ann 35-6-102, prohibiting abortions except when necessary to prevent the death of or serious risk of substantial and irreversible physical impairment of a major bodily function of the pregnant person, or the pregnancy is the result of rape or incest, is not in effect. Johnson v. State, No. 18732 (Wy. Dist. Ct. of Teton Cnty. Aug. 10, 2022).</t>
  </si>
</sst>
</file>

<file path=xl/styles.xml><?xml version="1.0" encoding="utf-8"?>
<styleSheet xmlns="http://schemas.openxmlformats.org/spreadsheetml/2006/main">
  <numFmts count="2">
    <numFmt numFmtId="164" formatCode="General"/>
    <numFmt numFmtId="165" formatCode="m/d/yyyy"/>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3">
    <fill>
      <patternFill patternType="none"/>
    </fill>
    <fill>
      <patternFill patternType="gray125"/>
    </fill>
    <fill>
      <patternFill patternType="solid">
        <fgColor theme="0" tint="-0.15"/>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D2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 activeCellId="0" sqref="J1"/>
    </sheetView>
  </sheetViews>
  <sheetFormatPr defaultColWidth="8.6796875" defaultRowHeight="14.25" zeroHeight="false" outlineLevelRow="0" outlineLevelCol="0"/>
  <cols>
    <col collapsed="false" customWidth="true" hidden="false" outlineLevel="0" max="2" min="2" style="0" width="12.45"/>
    <col collapsed="false" customWidth="true" hidden="false" outlineLevel="0" max="3" min="3" style="0" width="10.73"/>
  </cols>
  <sheetData>
    <row r="1" s="1" customFormat="true" ht="90.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customFormat="false" ht="14.25" hidden="false" customHeight="false" outlineLevel="0" collapsed="false">
      <c r="A2" s="0" t="s">
        <v>56</v>
      </c>
      <c r="B2" s="2" t="n">
        <v>43435</v>
      </c>
      <c r="C2" s="2" t="n">
        <v>43766</v>
      </c>
      <c r="D2" s="0" t="n">
        <v>1</v>
      </c>
      <c r="E2" s="0" t="n">
        <v>1</v>
      </c>
      <c r="F2" s="0" t="n">
        <v>1</v>
      </c>
      <c r="G2" s="0" t="n">
        <v>0</v>
      </c>
      <c r="H2" s="0" t="n">
        <v>1</v>
      </c>
      <c r="I2" s="0" t="n">
        <v>0</v>
      </c>
      <c r="J2" s="0" t="n">
        <v>0</v>
      </c>
      <c r="K2" s="0" t="n">
        <v>0</v>
      </c>
      <c r="L2" s="0" t="n">
        <v>0</v>
      </c>
      <c r="M2" s="0" t="n">
        <v>0</v>
      </c>
      <c r="N2" s="0" t="n">
        <v>0</v>
      </c>
      <c r="O2" s="0" t="n">
        <v>0</v>
      </c>
      <c r="P2" s="0" t="n">
        <v>0</v>
      </c>
      <c r="Q2" s="0" t="n">
        <v>0</v>
      </c>
      <c r="R2" s="0" t="n">
        <v>0</v>
      </c>
      <c r="S2" s="0" t="n">
        <v>0</v>
      </c>
      <c r="T2" s="0" t="n">
        <v>1</v>
      </c>
      <c r="U2" s="0" t="n">
        <v>0</v>
      </c>
      <c r="V2" s="0" t="n">
        <v>0</v>
      </c>
      <c r="W2" s="0" t="n">
        <v>0</v>
      </c>
      <c r="X2" s="0" t="n">
        <v>1</v>
      </c>
      <c r="Y2" s="0" t="n">
        <v>0</v>
      </c>
      <c r="Z2" s="0" t="n">
        <v>0</v>
      </c>
      <c r="AA2" s="0" t="n">
        <v>1</v>
      </c>
      <c r="AB2" s="0" t="n">
        <v>1</v>
      </c>
      <c r="AC2" s="0" t="n">
        <v>0</v>
      </c>
      <c r="AD2" s="0" t="n">
        <v>0</v>
      </c>
      <c r="AE2" s="0" t="n">
        <v>0</v>
      </c>
      <c r="AF2" s="0" t="n">
        <v>0</v>
      </c>
      <c r="AG2" s="0" t="n">
        <v>0</v>
      </c>
      <c r="AH2" s="0" t="n">
        <v>1</v>
      </c>
      <c r="AI2" s="0" t="n">
        <v>0</v>
      </c>
      <c r="AJ2" s="0" t="n">
        <v>0</v>
      </c>
      <c r="AK2" s="0" t="n">
        <v>0</v>
      </c>
      <c r="AL2" s="0" t="n">
        <v>0</v>
      </c>
      <c r="AM2" s="0" t="n">
        <v>0</v>
      </c>
      <c r="AN2" s="0" t="n">
        <v>0</v>
      </c>
      <c r="AO2" s="0" t="s">
        <v>57</v>
      </c>
      <c r="AP2" s="0" t="s">
        <v>57</v>
      </c>
      <c r="AQ2" s="0" t="s">
        <v>57</v>
      </c>
      <c r="AR2" s="0" t="s">
        <v>57</v>
      </c>
      <c r="AS2" s="0" t="s">
        <v>57</v>
      </c>
      <c r="AT2" s="0" t="s">
        <v>57</v>
      </c>
      <c r="AU2" s="0" t="n">
        <v>1</v>
      </c>
      <c r="AV2" s="0" t="n">
        <v>1</v>
      </c>
      <c r="AW2" s="0" t="n">
        <v>1</v>
      </c>
      <c r="AX2" s="0" t="n">
        <v>0</v>
      </c>
      <c r="AY2" s="0" t="n">
        <v>1</v>
      </c>
      <c r="AZ2" s="0" t="n">
        <v>1</v>
      </c>
      <c r="BA2" s="0" t="n">
        <v>0</v>
      </c>
      <c r="BB2" s="0" t="n">
        <v>0</v>
      </c>
      <c r="BC2" s="0" t="n">
        <v>0</v>
      </c>
      <c r="BD2" s="0" t="n">
        <v>1</v>
      </c>
    </row>
    <row r="3" customFormat="false" ht="14.25" hidden="false" customHeight="false" outlineLevel="0" collapsed="false">
      <c r="A3" s="0" t="s">
        <v>56</v>
      </c>
      <c r="B3" s="2" t="n">
        <v>43767</v>
      </c>
      <c r="C3" s="2" t="n">
        <v>43783</v>
      </c>
      <c r="D3" s="0" t="n">
        <v>1</v>
      </c>
      <c r="E3" s="0" t="n">
        <v>1</v>
      </c>
      <c r="F3" s="0" t="n">
        <v>1</v>
      </c>
      <c r="G3" s="0" t="n">
        <v>0</v>
      </c>
      <c r="H3" s="0" t="n">
        <v>1</v>
      </c>
      <c r="I3" s="0" t="n">
        <v>0</v>
      </c>
      <c r="J3" s="0" t="n">
        <v>0</v>
      </c>
      <c r="K3" s="0" t="n">
        <v>0</v>
      </c>
      <c r="L3" s="0" t="n">
        <v>0</v>
      </c>
      <c r="M3" s="0" t="n">
        <v>0</v>
      </c>
      <c r="N3" s="0" t="n">
        <v>0</v>
      </c>
      <c r="O3" s="0" t="n">
        <v>0</v>
      </c>
      <c r="P3" s="0" t="n">
        <v>0</v>
      </c>
      <c r="Q3" s="0" t="n">
        <v>0</v>
      </c>
      <c r="R3" s="0" t="n">
        <v>0</v>
      </c>
      <c r="S3" s="0" t="n">
        <v>0</v>
      </c>
      <c r="T3" s="0" t="n">
        <v>1</v>
      </c>
      <c r="U3" s="0" t="n">
        <v>0</v>
      </c>
      <c r="V3" s="0" t="n">
        <v>0</v>
      </c>
      <c r="W3" s="0" t="n">
        <v>0</v>
      </c>
      <c r="X3" s="0" t="n">
        <v>1</v>
      </c>
      <c r="Y3" s="0" t="n">
        <v>0</v>
      </c>
      <c r="Z3" s="0" t="n">
        <v>0</v>
      </c>
      <c r="AA3" s="0" t="n">
        <v>1</v>
      </c>
      <c r="AB3" s="0" t="n">
        <v>1</v>
      </c>
      <c r="AC3" s="0" t="n">
        <v>0</v>
      </c>
      <c r="AD3" s="0" t="n">
        <v>0</v>
      </c>
      <c r="AE3" s="0" t="n">
        <v>0</v>
      </c>
      <c r="AF3" s="0" t="n">
        <v>0</v>
      </c>
      <c r="AG3" s="0" t="n">
        <v>0</v>
      </c>
      <c r="AH3" s="0" t="n">
        <v>1</v>
      </c>
      <c r="AI3" s="0" t="n">
        <v>0</v>
      </c>
      <c r="AJ3" s="0" t="n">
        <v>0</v>
      </c>
      <c r="AK3" s="0" t="n">
        <v>0</v>
      </c>
      <c r="AL3" s="0" t="n">
        <v>0</v>
      </c>
      <c r="AM3" s="0" t="n">
        <v>0</v>
      </c>
      <c r="AN3" s="0" t="n">
        <v>0</v>
      </c>
      <c r="AO3" s="0" t="s">
        <v>57</v>
      </c>
      <c r="AP3" s="0" t="s">
        <v>57</v>
      </c>
      <c r="AQ3" s="0" t="s">
        <v>57</v>
      </c>
      <c r="AR3" s="0" t="s">
        <v>57</v>
      </c>
      <c r="AS3" s="0" t="s">
        <v>57</v>
      </c>
      <c r="AT3" s="0" t="s">
        <v>57</v>
      </c>
      <c r="AU3" s="0" t="n">
        <v>1</v>
      </c>
      <c r="AV3" s="0" t="n">
        <v>1</v>
      </c>
      <c r="AW3" s="0" t="n">
        <v>1</v>
      </c>
      <c r="AX3" s="0" t="n">
        <v>0</v>
      </c>
      <c r="AY3" s="0" t="n">
        <v>1</v>
      </c>
      <c r="AZ3" s="0" t="n">
        <v>1</v>
      </c>
      <c r="BA3" s="0" t="n">
        <v>0</v>
      </c>
      <c r="BB3" s="0" t="n">
        <v>0</v>
      </c>
      <c r="BC3" s="0" t="n">
        <v>0</v>
      </c>
      <c r="BD3" s="0" t="n">
        <v>1</v>
      </c>
    </row>
    <row r="4" customFormat="false" ht="14.25" hidden="false" customHeight="false" outlineLevel="0" collapsed="false">
      <c r="A4" s="0" t="s">
        <v>56</v>
      </c>
      <c r="B4" s="2" t="n">
        <v>43784</v>
      </c>
      <c r="C4" s="2" t="n">
        <v>44735</v>
      </c>
      <c r="D4" s="0" t="n">
        <v>1</v>
      </c>
      <c r="E4" s="0" t="n">
        <v>1</v>
      </c>
      <c r="F4" s="0" t="n">
        <v>1</v>
      </c>
      <c r="G4" s="0" t="n">
        <v>0</v>
      </c>
      <c r="H4" s="0" t="n">
        <v>1</v>
      </c>
      <c r="I4" s="0" t="n">
        <v>1</v>
      </c>
      <c r="J4" s="0" t="n">
        <v>0</v>
      </c>
      <c r="K4" s="0" t="n">
        <v>0</v>
      </c>
      <c r="L4" s="0" t="n">
        <v>0</v>
      </c>
      <c r="M4" s="0" t="n">
        <v>0</v>
      </c>
      <c r="N4" s="0" t="n">
        <v>0</v>
      </c>
      <c r="O4" s="0" t="n">
        <v>0</v>
      </c>
      <c r="P4" s="0" t="n">
        <v>0</v>
      </c>
      <c r="Q4" s="0" t="n">
        <v>0</v>
      </c>
      <c r="R4" s="0" t="n">
        <v>0</v>
      </c>
      <c r="S4" s="0" t="n">
        <v>0</v>
      </c>
      <c r="T4" s="0" t="n">
        <v>1</v>
      </c>
      <c r="U4" s="0" t="n">
        <v>0</v>
      </c>
      <c r="V4" s="0" t="n">
        <v>0</v>
      </c>
      <c r="W4" s="0" t="n">
        <v>0</v>
      </c>
      <c r="X4" s="0" t="n">
        <v>1</v>
      </c>
      <c r="Y4" s="0" t="n">
        <v>0</v>
      </c>
      <c r="Z4" s="0" t="n">
        <v>0</v>
      </c>
      <c r="AA4" s="0" t="n">
        <v>1</v>
      </c>
      <c r="AB4" s="0" t="n">
        <v>1</v>
      </c>
      <c r="AC4" s="0" t="n">
        <v>0</v>
      </c>
      <c r="AD4" s="0" t="n">
        <v>0</v>
      </c>
      <c r="AE4" s="0" t="n">
        <v>0</v>
      </c>
      <c r="AF4" s="0" t="n">
        <v>0</v>
      </c>
      <c r="AG4" s="0" t="n">
        <v>1</v>
      </c>
      <c r="AH4" s="0" t="n">
        <v>1</v>
      </c>
      <c r="AI4" s="0" t="n">
        <v>0</v>
      </c>
      <c r="AJ4" s="0" t="n">
        <v>1</v>
      </c>
      <c r="AK4" s="0" t="n">
        <v>0</v>
      </c>
      <c r="AL4" s="0" t="n">
        <v>1</v>
      </c>
      <c r="AM4" s="0" t="n">
        <v>0</v>
      </c>
      <c r="AN4" s="0" t="n">
        <v>0</v>
      </c>
      <c r="AO4" s="0" t="s">
        <v>57</v>
      </c>
      <c r="AP4" s="0" t="s">
        <v>57</v>
      </c>
      <c r="AQ4" s="0" t="s">
        <v>57</v>
      </c>
      <c r="AR4" s="0" t="s">
        <v>57</v>
      </c>
      <c r="AS4" s="0" t="s">
        <v>57</v>
      </c>
      <c r="AT4" s="0" t="s">
        <v>57</v>
      </c>
      <c r="AU4" s="0" t="n">
        <v>1</v>
      </c>
      <c r="AV4" s="0" t="n">
        <v>1</v>
      </c>
      <c r="AW4" s="0" t="n">
        <v>1</v>
      </c>
      <c r="AX4" s="0" t="n">
        <v>0</v>
      </c>
      <c r="AY4" s="0" t="n">
        <v>1</v>
      </c>
      <c r="AZ4" s="0" t="n">
        <v>1</v>
      </c>
      <c r="BA4" s="0" t="n">
        <v>0</v>
      </c>
      <c r="BB4" s="0" t="n">
        <v>0</v>
      </c>
      <c r="BC4" s="0" t="n">
        <v>0</v>
      </c>
      <c r="BD4" s="0" t="n">
        <v>1</v>
      </c>
    </row>
    <row r="5" customFormat="false" ht="14.25" hidden="false" customHeight="false" outlineLevel="0" collapsed="false">
      <c r="A5" s="0" t="s">
        <v>56</v>
      </c>
      <c r="B5" s="2" t="n">
        <v>44736</v>
      </c>
      <c r="C5" s="2" t="n">
        <v>44866</v>
      </c>
      <c r="D5" s="0" t="n">
        <v>1</v>
      </c>
      <c r="E5" s="0" t="n">
        <v>1</v>
      </c>
      <c r="F5" s="0" t="n">
        <v>1</v>
      </c>
      <c r="G5" s="0" t="n">
        <v>0</v>
      </c>
      <c r="H5" s="0" t="n">
        <v>1</v>
      </c>
      <c r="I5" s="0" t="n">
        <v>1</v>
      </c>
      <c r="J5" s="0" t="n">
        <v>0</v>
      </c>
      <c r="K5" s="0" t="n">
        <v>0</v>
      </c>
      <c r="L5" s="0" t="n">
        <v>0</v>
      </c>
      <c r="M5" s="0" t="n">
        <v>0</v>
      </c>
      <c r="N5" s="0" t="n">
        <v>0</v>
      </c>
      <c r="O5" s="0" t="n">
        <v>0</v>
      </c>
      <c r="P5" s="0" t="n">
        <v>0</v>
      </c>
      <c r="Q5" s="0" t="n">
        <v>0</v>
      </c>
      <c r="R5" s="0" t="n">
        <v>0</v>
      </c>
      <c r="S5" s="0" t="n">
        <v>0</v>
      </c>
      <c r="T5" s="0" t="n">
        <v>1</v>
      </c>
      <c r="U5" s="0" t="n">
        <v>0</v>
      </c>
      <c r="V5" s="0" t="n">
        <v>0</v>
      </c>
      <c r="W5" s="0" t="n">
        <v>0</v>
      </c>
      <c r="X5" s="0" t="n">
        <v>1</v>
      </c>
      <c r="Y5" s="0" t="n">
        <v>0</v>
      </c>
      <c r="Z5" s="0" t="n">
        <v>0</v>
      </c>
      <c r="AA5" s="0" t="n">
        <v>1</v>
      </c>
      <c r="AB5" s="0" t="n">
        <v>1</v>
      </c>
      <c r="AC5" s="0" t="n">
        <v>0</v>
      </c>
      <c r="AD5" s="0" t="n">
        <v>0</v>
      </c>
      <c r="AE5" s="0" t="n">
        <v>0</v>
      </c>
      <c r="AF5" s="0" t="n">
        <v>1</v>
      </c>
      <c r="AG5" s="0" t="n">
        <v>1</v>
      </c>
      <c r="AH5" s="0" t="n">
        <v>1</v>
      </c>
      <c r="AI5" s="0" t="n">
        <v>0</v>
      </c>
      <c r="AJ5" s="0" t="n">
        <v>1</v>
      </c>
      <c r="AK5" s="0" t="n">
        <v>0</v>
      </c>
      <c r="AL5" s="0" t="n">
        <v>1</v>
      </c>
      <c r="AM5" s="0" t="n">
        <v>0</v>
      </c>
      <c r="AN5" s="0" t="n">
        <v>0</v>
      </c>
      <c r="AO5" s="0" t="s">
        <v>57</v>
      </c>
      <c r="AP5" s="0" t="s">
        <v>57</v>
      </c>
      <c r="AQ5" s="0" t="s">
        <v>57</v>
      </c>
      <c r="AR5" s="0" t="s">
        <v>57</v>
      </c>
      <c r="AS5" s="0" t="s">
        <v>57</v>
      </c>
      <c r="AT5" s="0" t="s">
        <v>57</v>
      </c>
      <c r="AU5" s="0" t="n">
        <v>1</v>
      </c>
      <c r="AV5" s="0" t="n">
        <v>1</v>
      </c>
      <c r="AW5" s="0" t="n">
        <v>1</v>
      </c>
      <c r="AX5" s="0" t="n">
        <v>0</v>
      </c>
      <c r="AY5" s="0" t="n">
        <v>1</v>
      </c>
      <c r="AZ5" s="0" t="n">
        <v>1</v>
      </c>
      <c r="BA5" s="0" t="n">
        <v>0</v>
      </c>
      <c r="BB5" s="0" t="n">
        <v>0</v>
      </c>
      <c r="BC5" s="0" t="n">
        <v>0</v>
      </c>
      <c r="BD5" s="0" t="n">
        <v>1</v>
      </c>
    </row>
    <row r="6" customFormat="false" ht="14.25" hidden="false" customHeight="false" outlineLevel="0" collapsed="false">
      <c r="A6" s="0" t="s">
        <v>58</v>
      </c>
      <c r="B6" s="2" t="n">
        <v>43435</v>
      </c>
      <c r="C6" s="2" t="n">
        <v>44866</v>
      </c>
      <c r="D6" s="0" t="n">
        <v>1</v>
      </c>
      <c r="E6" s="0" t="n">
        <v>1</v>
      </c>
      <c r="F6" s="0" t="n">
        <v>1</v>
      </c>
      <c r="G6" s="0" t="n">
        <v>0</v>
      </c>
      <c r="H6" s="0" t="n">
        <v>0</v>
      </c>
      <c r="I6" s="0" t="s">
        <v>57</v>
      </c>
      <c r="J6" s="0" t="s">
        <v>57</v>
      </c>
      <c r="K6" s="0" t="s">
        <v>57</v>
      </c>
      <c r="L6" s="0" t="s">
        <v>57</v>
      </c>
      <c r="M6" s="0" t="s">
        <v>57</v>
      </c>
      <c r="N6" s="0" t="s">
        <v>57</v>
      </c>
      <c r="O6" s="0" t="s">
        <v>57</v>
      </c>
      <c r="P6" s="0" t="s">
        <v>57</v>
      </c>
      <c r="Q6" s="0" t="s">
        <v>57</v>
      </c>
      <c r="R6" s="0" t="s">
        <v>57</v>
      </c>
      <c r="S6" s="0" t="s">
        <v>57</v>
      </c>
      <c r="T6" s="0" t="s">
        <v>57</v>
      </c>
      <c r="U6" s="0" t="s">
        <v>57</v>
      </c>
      <c r="V6" s="0" t="s">
        <v>57</v>
      </c>
      <c r="W6" s="0" t="s">
        <v>57</v>
      </c>
      <c r="X6" s="0" t="s">
        <v>57</v>
      </c>
      <c r="Y6" s="0" t="s">
        <v>57</v>
      </c>
      <c r="Z6" s="0" t="s">
        <v>57</v>
      </c>
      <c r="AA6" s="0" t="s">
        <v>57</v>
      </c>
      <c r="AB6" s="0" t="s">
        <v>57</v>
      </c>
      <c r="AC6" s="0" t="s">
        <v>57</v>
      </c>
      <c r="AD6" s="0" t="s">
        <v>57</v>
      </c>
      <c r="AE6" s="0" t="s">
        <v>57</v>
      </c>
      <c r="AF6" s="0" t="s">
        <v>57</v>
      </c>
      <c r="AG6" s="0" t="s">
        <v>57</v>
      </c>
      <c r="AH6" s="0" t="s">
        <v>57</v>
      </c>
      <c r="AI6" s="0" t="s">
        <v>57</v>
      </c>
      <c r="AJ6" s="0" t="s">
        <v>57</v>
      </c>
      <c r="AK6" s="0" t="s">
        <v>57</v>
      </c>
      <c r="AL6" s="0" t="s">
        <v>57</v>
      </c>
      <c r="AM6" s="0" t="s">
        <v>57</v>
      </c>
      <c r="AN6" s="0" t="n">
        <v>0</v>
      </c>
      <c r="AO6" s="0" t="s">
        <v>57</v>
      </c>
      <c r="AP6" s="0" t="s">
        <v>57</v>
      </c>
      <c r="AQ6" s="0" t="s">
        <v>57</v>
      </c>
      <c r="AR6" s="0" t="s">
        <v>57</v>
      </c>
      <c r="AS6" s="0" t="s">
        <v>57</v>
      </c>
      <c r="AT6" s="0" t="s">
        <v>57</v>
      </c>
      <c r="AU6" s="0" t="n">
        <v>1</v>
      </c>
      <c r="AV6" s="0" t="n">
        <v>1</v>
      </c>
      <c r="AW6" s="0" t="n">
        <v>0</v>
      </c>
      <c r="AX6" s="0" t="n">
        <v>0</v>
      </c>
      <c r="AY6" s="0" t="n">
        <v>0</v>
      </c>
      <c r="AZ6" s="0" t="n">
        <v>0</v>
      </c>
      <c r="BA6" s="0" t="n">
        <v>0</v>
      </c>
      <c r="BB6" s="0" t="n">
        <v>1</v>
      </c>
      <c r="BC6" s="0" t="n">
        <v>0</v>
      </c>
      <c r="BD6" s="0" t="n">
        <v>0</v>
      </c>
    </row>
    <row r="7" customFormat="false" ht="14.25" hidden="false" customHeight="false" outlineLevel="0" collapsed="false">
      <c r="A7" s="0" t="s">
        <v>59</v>
      </c>
      <c r="B7" s="2" t="n">
        <v>43435</v>
      </c>
      <c r="C7" s="2" t="n">
        <v>44466</v>
      </c>
      <c r="D7" s="0" t="n">
        <v>1</v>
      </c>
      <c r="E7" s="0" t="n">
        <v>1</v>
      </c>
      <c r="F7" s="0" t="n">
        <v>1</v>
      </c>
      <c r="G7" s="0" t="n">
        <v>0</v>
      </c>
      <c r="H7" s="0" t="n">
        <v>1</v>
      </c>
      <c r="I7" s="0" t="n">
        <v>0</v>
      </c>
      <c r="J7" s="0" t="n">
        <v>0</v>
      </c>
      <c r="K7" s="0" t="n">
        <v>0</v>
      </c>
      <c r="L7" s="0" t="n">
        <v>0</v>
      </c>
      <c r="M7" s="0" t="n">
        <v>0</v>
      </c>
      <c r="N7" s="0" t="n">
        <v>0</v>
      </c>
      <c r="O7" s="0" t="n">
        <v>0</v>
      </c>
      <c r="P7" s="0" t="n">
        <v>0</v>
      </c>
      <c r="Q7" s="0" t="n">
        <v>0</v>
      </c>
      <c r="R7" s="0" t="n">
        <v>1</v>
      </c>
      <c r="S7" s="0" t="n">
        <v>0</v>
      </c>
      <c r="T7" s="0" t="n">
        <v>0</v>
      </c>
      <c r="U7" s="0" t="n">
        <v>0</v>
      </c>
      <c r="V7" s="0" t="n">
        <v>0</v>
      </c>
      <c r="W7" s="0" t="n">
        <v>0</v>
      </c>
      <c r="X7" s="0" t="n">
        <v>1</v>
      </c>
      <c r="Y7" s="0" t="n">
        <v>0</v>
      </c>
      <c r="Z7" s="0" t="n">
        <v>0</v>
      </c>
      <c r="AA7" s="0" t="n">
        <v>1</v>
      </c>
      <c r="AB7" s="0" t="n">
        <v>1</v>
      </c>
      <c r="AC7" s="0" t="n">
        <v>0</v>
      </c>
      <c r="AD7" s="0" t="n">
        <v>0</v>
      </c>
      <c r="AE7" s="0" t="n">
        <v>0</v>
      </c>
      <c r="AF7" s="0" t="n">
        <v>0</v>
      </c>
      <c r="AG7" s="0" t="n">
        <v>0</v>
      </c>
      <c r="AH7" s="0" t="n">
        <v>1</v>
      </c>
      <c r="AI7" s="0" t="n">
        <v>0</v>
      </c>
      <c r="AJ7" s="0" t="n">
        <v>0</v>
      </c>
      <c r="AK7" s="0" t="n">
        <v>0</v>
      </c>
      <c r="AL7" s="0" t="n">
        <v>1</v>
      </c>
      <c r="AM7" s="0" t="n">
        <v>0</v>
      </c>
      <c r="AN7" s="0" t="n">
        <v>1</v>
      </c>
      <c r="AO7" s="0" t="n">
        <v>1</v>
      </c>
      <c r="AP7" s="0" t="n">
        <v>1</v>
      </c>
      <c r="AQ7" s="0" t="n">
        <v>0</v>
      </c>
      <c r="AR7" s="0" t="n">
        <v>0</v>
      </c>
      <c r="AS7" s="0" t="n">
        <v>0</v>
      </c>
      <c r="AT7" s="0" t="n">
        <v>1</v>
      </c>
      <c r="AU7" s="0" t="n">
        <v>1</v>
      </c>
      <c r="AV7" s="0" t="n">
        <v>1</v>
      </c>
      <c r="AW7" s="0" t="n">
        <v>0</v>
      </c>
      <c r="AX7" s="0" t="n">
        <v>0</v>
      </c>
      <c r="AY7" s="0" t="n">
        <v>1</v>
      </c>
      <c r="AZ7" s="0" t="n">
        <v>0</v>
      </c>
      <c r="BA7" s="0" t="n">
        <v>0</v>
      </c>
      <c r="BB7" s="0" t="n">
        <v>0</v>
      </c>
      <c r="BC7" s="0" t="n">
        <v>0</v>
      </c>
      <c r="BD7" s="0" t="n">
        <v>1</v>
      </c>
    </row>
    <row r="8" customFormat="false" ht="14.25" hidden="false" customHeight="false" outlineLevel="0" collapsed="false">
      <c r="A8" s="0" t="s">
        <v>59</v>
      </c>
      <c r="B8" s="2" t="n">
        <v>44467</v>
      </c>
      <c r="C8" s="2" t="n">
        <v>44467</v>
      </c>
      <c r="D8" s="0" t="n">
        <v>1</v>
      </c>
      <c r="E8" s="0" t="n">
        <v>1</v>
      </c>
      <c r="F8" s="0" t="n">
        <v>1</v>
      </c>
      <c r="G8" s="0" t="n">
        <v>0</v>
      </c>
      <c r="H8" s="0" t="n">
        <v>1</v>
      </c>
      <c r="I8" s="0" t="n">
        <v>0</v>
      </c>
      <c r="J8" s="0" t="n">
        <v>0</v>
      </c>
      <c r="K8" s="0" t="n">
        <v>0</v>
      </c>
      <c r="L8" s="0" t="n">
        <v>0</v>
      </c>
      <c r="M8" s="0" t="n">
        <v>0</v>
      </c>
      <c r="N8" s="0" t="n">
        <v>0</v>
      </c>
      <c r="O8" s="0" t="n">
        <v>0</v>
      </c>
      <c r="P8" s="0" t="n">
        <v>0</v>
      </c>
      <c r="Q8" s="0" t="n">
        <v>0</v>
      </c>
      <c r="R8" s="0" t="n">
        <v>1</v>
      </c>
      <c r="S8" s="0" t="n">
        <v>0</v>
      </c>
      <c r="T8" s="0" t="n">
        <v>0</v>
      </c>
      <c r="U8" s="0" t="n">
        <v>0</v>
      </c>
      <c r="V8" s="0" t="n">
        <v>0</v>
      </c>
      <c r="W8" s="0" t="n">
        <v>0</v>
      </c>
      <c r="X8" s="0" t="n">
        <v>1</v>
      </c>
      <c r="Y8" s="0" t="n">
        <v>0</v>
      </c>
      <c r="Z8" s="0" t="n">
        <v>0</v>
      </c>
      <c r="AA8" s="0" t="n">
        <v>1</v>
      </c>
      <c r="AB8" s="0" t="n">
        <v>1</v>
      </c>
      <c r="AC8" s="0" t="n">
        <v>0</v>
      </c>
      <c r="AD8" s="0" t="n">
        <v>0</v>
      </c>
      <c r="AE8" s="0" t="n">
        <v>0</v>
      </c>
      <c r="AF8" s="0" t="n">
        <v>0</v>
      </c>
      <c r="AG8" s="0" t="n">
        <v>0</v>
      </c>
      <c r="AH8" s="0" t="n">
        <v>0</v>
      </c>
      <c r="AI8" s="0" t="n">
        <v>0</v>
      </c>
      <c r="AJ8" s="0" t="n">
        <v>0</v>
      </c>
      <c r="AK8" s="0" t="n">
        <v>0</v>
      </c>
      <c r="AL8" s="0" t="n">
        <v>0</v>
      </c>
      <c r="AM8" s="0" t="n">
        <v>1</v>
      </c>
      <c r="AN8" s="0" t="n">
        <v>1</v>
      </c>
      <c r="AO8" s="0" t="n">
        <v>1</v>
      </c>
      <c r="AP8" s="0" t="n">
        <v>1</v>
      </c>
      <c r="AQ8" s="0" t="n">
        <v>0</v>
      </c>
      <c r="AR8" s="0" t="n">
        <v>0</v>
      </c>
      <c r="AS8" s="0" t="n">
        <v>0</v>
      </c>
      <c r="AT8" s="0" t="n">
        <v>0</v>
      </c>
      <c r="AU8" s="0" t="n">
        <v>1</v>
      </c>
      <c r="AV8" s="0" t="n">
        <v>1</v>
      </c>
      <c r="AW8" s="0" t="n">
        <v>0</v>
      </c>
      <c r="AX8" s="0" t="n">
        <v>0</v>
      </c>
      <c r="AY8" s="0" t="n">
        <v>1</v>
      </c>
      <c r="AZ8" s="0" t="n">
        <v>0</v>
      </c>
      <c r="BA8" s="0" t="n">
        <v>0</v>
      </c>
      <c r="BB8" s="0" t="n">
        <v>0</v>
      </c>
      <c r="BC8" s="0" t="n">
        <v>0</v>
      </c>
      <c r="BD8" s="0" t="n">
        <v>1</v>
      </c>
    </row>
    <row r="9" customFormat="false" ht="14.25" hidden="false" customHeight="false" outlineLevel="0" collapsed="false">
      <c r="A9" s="0" t="s">
        <v>59</v>
      </c>
      <c r="B9" s="2" t="n">
        <v>44468</v>
      </c>
      <c r="C9" s="2" t="n">
        <v>44735</v>
      </c>
      <c r="D9" s="0" t="n">
        <v>1</v>
      </c>
      <c r="E9" s="0" t="n">
        <v>1</v>
      </c>
      <c r="F9" s="0" t="n">
        <v>1</v>
      </c>
      <c r="G9" s="0" t="n">
        <v>0</v>
      </c>
      <c r="H9" s="0" t="n">
        <v>1</v>
      </c>
      <c r="I9" s="0" t="n">
        <v>0</v>
      </c>
      <c r="J9" s="0" t="n">
        <v>0</v>
      </c>
      <c r="K9" s="0" t="n">
        <v>0</v>
      </c>
      <c r="L9" s="0" t="n">
        <v>0</v>
      </c>
      <c r="M9" s="0" t="n">
        <v>0</v>
      </c>
      <c r="N9" s="0" t="n">
        <v>0</v>
      </c>
      <c r="O9" s="0" t="n">
        <v>0</v>
      </c>
      <c r="P9" s="0" t="n">
        <v>0</v>
      </c>
      <c r="Q9" s="0" t="n">
        <v>0</v>
      </c>
      <c r="R9" s="0" t="n">
        <v>1</v>
      </c>
      <c r="S9" s="0" t="n">
        <v>0</v>
      </c>
      <c r="T9" s="0" t="n">
        <v>0</v>
      </c>
      <c r="U9" s="0" t="n">
        <v>0</v>
      </c>
      <c r="V9" s="0" t="n">
        <v>0</v>
      </c>
      <c r="W9" s="0" t="n">
        <v>0</v>
      </c>
      <c r="X9" s="0" t="n">
        <v>1</v>
      </c>
      <c r="Y9" s="0" t="n">
        <v>0</v>
      </c>
      <c r="Z9" s="0" t="n">
        <v>0</v>
      </c>
      <c r="AA9" s="0" t="n">
        <v>1</v>
      </c>
      <c r="AB9" s="0" t="n">
        <v>1</v>
      </c>
      <c r="AC9" s="0" t="n">
        <v>0</v>
      </c>
      <c r="AD9" s="0" t="n">
        <v>0</v>
      </c>
      <c r="AE9" s="0" t="n">
        <v>0</v>
      </c>
      <c r="AF9" s="0" t="n">
        <v>0</v>
      </c>
      <c r="AG9" s="0" t="n">
        <v>0</v>
      </c>
      <c r="AH9" s="0" t="n">
        <v>1</v>
      </c>
      <c r="AI9" s="0" t="n">
        <v>0</v>
      </c>
      <c r="AJ9" s="0" t="n">
        <v>0</v>
      </c>
      <c r="AK9" s="0" t="n">
        <v>0</v>
      </c>
      <c r="AL9" s="0" t="n">
        <v>1</v>
      </c>
      <c r="AM9" s="0" t="n">
        <v>0</v>
      </c>
      <c r="AN9" s="0" t="n">
        <v>1</v>
      </c>
      <c r="AO9" s="0" t="n">
        <v>1</v>
      </c>
      <c r="AP9" s="0" t="n">
        <v>1</v>
      </c>
      <c r="AQ9" s="0" t="n">
        <v>0</v>
      </c>
      <c r="AR9" s="0" t="n">
        <v>1</v>
      </c>
      <c r="AS9" s="0" t="n">
        <v>0</v>
      </c>
      <c r="AT9" s="0" t="n">
        <v>1</v>
      </c>
      <c r="AU9" s="0" t="n">
        <v>1</v>
      </c>
      <c r="AV9" s="0" t="n">
        <v>1</v>
      </c>
      <c r="AW9" s="0" t="n">
        <v>0</v>
      </c>
      <c r="AX9" s="0" t="n">
        <v>0</v>
      </c>
      <c r="AY9" s="0" t="n">
        <v>1</v>
      </c>
      <c r="AZ9" s="0" t="n">
        <v>0</v>
      </c>
      <c r="BA9" s="0" t="n">
        <v>0</v>
      </c>
      <c r="BB9" s="0" t="n">
        <v>0</v>
      </c>
      <c r="BC9" s="0" t="n">
        <v>0</v>
      </c>
      <c r="BD9" s="0" t="n">
        <v>1</v>
      </c>
    </row>
    <row r="10" customFormat="false" ht="14.25" hidden="false" customHeight="false" outlineLevel="0" collapsed="false">
      <c r="A10" s="0" t="s">
        <v>59</v>
      </c>
      <c r="B10" s="2" t="n">
        <v>44736</v>
      </c>
      <c r="C10" s="2" t="n">
        <v>44741</v>
      </c>
      <c r="D10" s="0" t="n">
        <v>1</v>
      </c>
      <c r="E10" s="0" t="n">
        <v>1</v>
      </c>
      <c r="F10" s="0" t="n">
        <v>1</v>
      </c>
      <c r="G10" s="0" t="n">
        <v>0</v>
      </c>
      <c r="H10" s="0" t="n">
        <v>1</v>
      </c>
      <c r="I10" s="0" t="n">
        <v>1</v>
      </c>
      <c r="J10" s="0" t="n">
        <v>0</v>
      </c>
      <c r="K10" s="0" t="n">
        <v>0</v>
      </c>
      <c r="L10" s="0" t="n">
        <v>0</v>
      </c>
      <c r="M10" s="0" t="n">
        <v>0</v>
      </c>
      <c r="N10" s="0" t="n">
        <v>0</v>
      </c>
      <c r="O10" s="0" t="n">
        <v>0</v>
      </c>
      <c r="P10" s="0" t="n">
        <v>0</v>
      </c>
      <c r="Q10" s="0" t="n">
        <v>0</v>
      </c>
      <c r="R10" s="0" t="n">
        <v>1</v>
      </c>
      <c r="S10" s="0" t="n">
        <v>0</v>
      </c>
      <c r="T10" s="0" t="n">
        <v>0</v>
      </c>
      <c r="U10" s="0" t="n">
        <v>0</v>
      </c>
      <c r="V10" s="0" t="n">
        <v>0</v>
      </c>
      <c r="W10" s="0" t="n">
        <v>0</v>
      </c>
      <c r="X10" s="0" t="n">
        <v>1</v>
      </c>
      <c r="Y10" s="0" t="n">
        <v>0</v>
      </c>
      <c r="Z10" s="0" t="n">
        <v>0</v>
      </c>
      <c r="AA10" s="0" t="n">
        <v>1</v>
      </c>
      <c r="AB10" s="0" t="n">
        <v>1</v>
      </c>
      <c r="AC10" s="0" t="n">
        <v>0</v>
      </c>
      <c r="AD10" s="0" t="n">
        <v>0</v>
      </c>
      <c r="AE10" s="0" t="n">
        <v>0</v>
      </c>
      <c r="AF10" s="0" t="n">
        <v>0</v>
      </c>
      <c r="AG10" s="0" t="n">
        <v>0</v>
      </c>
      <c r="AH10" s="0" t="n">
        <v>1</v>
      </c>
      <c r="AI10" s="0" t="n">
        <v>0</v>
      </c>
      <c r="AJ10" s="0" t="n">
        <v>0</v>
      </c>
      <c r="AK10" s="0" t="n">
        <v>0</v>
      </c>
      <c r="AL10" s="0" t="n">
        <v>1</v>
      </c>
      <c r="AM10" s="0" t="n">
        <v>0</v>
      </c>
      <c r="AN10" s="0" t="n">
        <v>1</v>
      </c>
      <c r="AO10" s="0" t="n">
        <v>1</v>
      </c>
      <c r="AP10" s="0" t="n">
        <v>1</v>
      </c>
      <c r="AQ10" s="0" t="n">
        <v>0</v>
      </c>
      <c r="AR10" s="0" t="n">
        <v>1</v>
      </c>
      <c r="AS10" s="0" t="n">
        <v>0</v>
      </c>
      <c r="AT10" s="0" t="n">
        <v>1</v>
      </c>
      <c r="AU10" s="0" t="n">
        <v>1</v>
      </c>
      <c r="AV10" s="0" t="n">
        <v>1</v>
      </c>
      <c r="AW10" s="0" t="n">
        <v>0</v>
      </c>
      <c r="AX10" s="0" t="n">
        <v>0</v>
      </c>
      <c r="AY10" s="0" t="n">
        <v>1</v>
      </c>
      <c r="AZ10" s="0" t="n">
        <v>0</v>
      </c>
      <c r="BA10" s="0" t="n">
        <v>0</v>
      </c>
      <c r="BB10" s="0" t="n">
        <v>0</v>
      </c>
      <c r="BC10" s="0" t="n">
        <v>0</v>
      </c>
      <c r="BD10" s="0" t="n">
        <v>1</v>
      </c>
    </row>
    <row r="11" customFormat="false" ht="14.25" hidden="false" customHeight="false" outlineLevel="0" collapsed="false">
      <c r="A11" s="0" t="s">
        <v>59</v>
      </c>
      <c r="B11" s="2" t="n">
        <v>44742</v>
      </c>
      <c r="C11" s="2" t="n">
        <v>44752</v>
      </c>
      <c r="D11" s="0" t="n">
        <v>1</v>
      </c>
      <c r="E11" s="0" t="n">
        <v>1</v>
      </c>
      <c r="F11" s="0" t="n">
        <v>1</v>
      </c>
      <c r="G11" s="0" t="n">
        <v>0</v>
      </c>
      <c r="H11" s="0" t="n">
        <v>1</v>
      </c>
      <c r="I11" s="0" t="n">
        <v>1</v>
      </c>
      <c r="J11" s="0" t="n">
        <v>0</v>
      </c>
      <c r="K11" s="0" t="n">
        <v>0</v>
      </c>
      <c r="L11" s="0" t="n">
        <v>0</v>
      </c>
      <c r="M11" s="0" t="n">
        <v>0</v>
      </c>
      <c r="N11" s="0" t="n">
        <v>0</v>
      </c>
      <c r="O11" s="0" t="n">
        <v>0</v>
      </c>
      <c r="P11" s="0" t="n">
        <v>0</v>
      </c>
      <c r="Q11" s="0" t="n">
        <v>0</v>
      </c>
      <c r="R11" s="0" t="n">
        <v>1</v>
      </c>
      <c r="S11" s="0" t="n">
        <v>0</v>
      </c>
      <c r="T11" s="0" t="n">
        <v>0</v>
      </c>
      <c r="U11" s="0" t="n">
        <v>0</v>
      </c>
      <c r="V11" s="0" t="n">
        <v>0</v>
      </c>
      <c r="W11" s="0" t="n">
        <v>0</v>
      </c>
      <c r="X11" s="0" t="n">
        <v>1</v>
      </c>
      <c r="Y11" s="0" t="n">
        <v>0</v>
      </c>
      <c r="Z11" s="0" t="n">
        <v>0</v>
      </c>
      <c r="AA11" s="0" t="n">
        <v>1</v>
      </c>
      <c r="AB11" s="0" t="n">
        <v>1</v>
      </c>
      <c r="AC11" s="0" t="n">
        <v>0</v>
      </c>
      <c r="AD11" s="0" t="n">
        <v>0</v>
      </c>
      <c r="AE11" s="0" t="n">
        <v>0</v>
      </c>
      <c r="AF11" s="0" t="n">
        <v>0</v>
      </c>
      <c r="AG11" s="0" t="n">
        <v>0</v>
      </c>
      <c r="AH11" s="0" t="n">
        <v>1</v>
      </c>
      <c r="AI11" s="0" t="n">
        <v>0</v>
      </c>
      <c r="AJ11" s="0" t="n">
        <v>0</v>
      </c>
      <c r="AK11" s="0" t="n">
        <v>0</v>
      </c>
      <c r="AL11" s="0" t="n">
        <v>1</v>
      </c>
      <c r="AM11" s="0" t="n">
        <v>0</v>
      </c>
      <c r="AN11" s="0" t="n">
        <v>1</v>
      </c>
      <c r="AO11" s="0" t="n">
        <v>1</v>
      </c>
      <c r="AP11" s="0" t="n">
        <v>1</v>
      </c>
      <c r="AQ11" s="0" t="n">
        <v>0</v>
      </c>
      <c r="AR11" s="0" t="n">
        <v>1</v>
      </c>
      <c r="AS11" s="0" t="n">
        <v>0</v>
      </c>
      <c r="AT11" s="0" t="n">
        <v>1</v>
      </c>
      <c r="AU11" s="0" t="n">
        <v>1</v>
      </c>
      <c r="AV11" s="0" t="n">
        <v>1</v>
      </c>
      <c r="AW11" s="0" t="n">
        <v>0</v>
      </c>
      <c r="AX11" s="0" t="n">
        <v>0</v>
      </c>
      <c r="AY11" s="0" t="n">
        <v>1</v>
      </c>
      <c r="AZ11" s="0" t="n">
        <v>0</v>
      </c>
      <c r="BA11" s="0" t="n">
        <v>0</v>
      </c>
      <c r="BB11" s="0" t="n">
        <v>0</v>
      </c>
      <c r="BC11" s="0" t="n">
        <v>0</v>
      </c>
      <c r="BD11" s="0" t="n">
        <v>1</v>
      </c>
    </row>
    <row r="12" customFormat="false" ht="14.25" hidden="false" customHeight="false" outlineLevel="0" collapsed="false">
      <c r="A12" s="0" t="s">
        <v>59</v>
      </c>
      <c r="B12" s="2" t="n">
        <v>44753</v>
      </c>
      <c r="C12" s="2" t="n">
        <v>44825</v>
      </c>
      <c r="D12" s="0" t="n">
        <v>1</v>
      </c>
      <c r="E12" s="0" t="n">
        <v>1</v>
      </c>
      <c r="F12" s="0" t="n">
        <v>1</v>
      </c>
      <c r="G12" s="0" t="n">
        <v>0</v>
      </c>
      <c r="H12" s="0" t="n">
        <v>1</v>
      </c>
      <c r="I12" s="0" t="n">
        <v>1</v>
      </c>
      <c r="J12" s="0" t="n">
        <v>0</v>
      </c>
      <c r="K12" s="0" t="n">
        <v>0</v>
      </c>
      <c r="L12" s="0" t="n">
        <v>0</v>
      </c>
      <c r="M12" s="0" t="n">
        <v>0</v>
      </c>
      <c r="N12" s="0" t="n">
        <v>0</v>
      </c>
      <c r="O12" s="0" t="n">
        <v>0</v>
      </c>
      <c r="P12" s="0" t="n">
        <v>0</v>
      </c>
      <c r="Q12" s="0" t="n">
        <v>0</v>
      </c>
      <c r="R12" s="0" t="n">
        <v>1</v>
      </c>
      <c r="S12" s="0" t="n">
        <v>0</v>
      </c>
      <c r="T12" s="0" t="n">
        <v>0</v>
      </c>
      <c r="U12" s="0" t="n">
        <v>0</v>
      </c>
      <c r="V12" s="0" t="n">
        <v>0</v>
      </c>
      <c r="W12" s="0" t="n">
        <v>0</v>
      </c>
      <c r="X12" s="0" t="n">
        <v>1</v>
      </c>
      <c r="Y12" s="0" t="n">
        <v>0</v>
      </c>
      <c r="Z12" s="0" t="n">
        <v>0</v>
      </c>
      <c r="AA12" s="0" t="n">
        <v>1</v>
      </c>
      <c r="AB12" s="0" t="n">
        <v>1</v>
      </c>
      <c r="AC12" s="0" t="n">
        <v>0</v>
      </c>
      <c r="AD12" s="0" t="n">
        <v>0</v>
      </c>
      <c r="AE12" s="0" t="n">
        <v>0</v>
      </c>
      <c r="AF12" s="0" t="n">
        <v>0</v>
      </c>
      <c r="AG12" s="0" t="n">
        <v>0</v>
      </c>
      <c r="AH12" s="0" t="n">
        <v>1</v>
      </c>
      <c r="AI12" s="0" t="n">
        <v>0</v>
      </c>
      <c r="AJ12" s="0" t="n">
        <v>0</v>
      </c>
      <c r="AK12" s="0" t="n">
        <v>0</v>
      </c>
      <c r="AL12" s="0" t="n">
        <v>1</v>
      </c>
      <c r="AM12" s="0" t="n">
        <v>0</v>
      </c>
      <c r="AN12" s="0" t="n">
        <v>1</v>
      </c>
      <c r="AO12" s="0" t="n">
        <v>1</v>
      </c>
      <c r="AP12" s="0" t="n">
        <v>1</v>
      </c>
      <c r="AQ12" s="0" t="n">
        <v>0</v>
      </c>
      <c r="AR12" s="0" t="n">
        <v>1</v>
      </c>
      <c r="AS12" s="0" t="n">
        <v>0</v>
      </c>
      <c r="AT12" s="0" t="n">
        <v>1</v>
      </c>
      <c r="AU12" s="0" t="n">
        <v>1</v>
      </c>
      <c r="AV12" s="0" t="n">
        <v>1</v>
      </c>
      <c r="AW12" s="0" t="n">
        <v>0</v>
      </c>
      <c r="AX12" s="0" t="n">
        <v>0</v>
      </c>
      <c r="AY12" s="0" t="n">
        <v>1</v>
      </c>
      <c r="AZ12" s="0" t="n">
        <v>0</v>
      </c>
      <c r="BA12" s="0" t="n">
        <v>0</v>
      </c>
      <c r="BB12" s="0" t="n">
        <v>0</v>
      </c>
      <c r="BC12" s="0" t="n">
        <v>0</v>
      </c>
      <c r="BD12" s="0" t="n">
        <v>1</v>
      </c>
    </row>
    <row r="13" customFormat="false" ht="14.25" hidden="false" customHeight="false" outlineLevel="0" collapsed="false">
      <c r="A13" s="0" t="s">
        <v>59</v>
      </c>
      <c r="B13" s="2" t="n">
        <v>44826</v>
      </c>
      <c r="C13" s="2" t="n">
        <v>44827</v>
      </c>
      <c r="D13" s="0" t="n">
        <v>1</v>
      </c>
      <c r="E13" s="0" t="n">
        <v>1</v>
      </c>
      <c r="F13" s="0" t="n">
        <v>1</v>
      </c>
      <c r="G13" s="0" t="n">
        <v>0</v>
      </c>
      <c r="H13" s="0" t="n">
        <v>1</v>
      </c>
      <c r="I13" s="0" t="n">
        <v>1</v>
      </c>
      <c r="J13" s="0" t="n">
        <v>0</v>
      </c>
      <c r="K13" s="0" t="n">
        <v>0</v>
      </c>
      <c r="L13" s="0" t="n">
        <v>0</v>
      </c>
      <c r="M13" s="0" t="n">
        <v>0</v>
      </c>
      <c r="N13" s="0" t="n">
        <v>0</v>
      </c>
      <c r="O13" s="0" t="n">
        <v>0</v>
      </c>
      <c r="P13" s="0" t="n">
        <v>0</v>
      </c>
      <c r="Q13" s="0" t="n">
        <v>0</v>
      </c>
      <c r="R13" s="0" t="n">
        <v>1</v>
      </c>
      <c r="S13" s="0" t="n">
        <v>0</v>
      </c>
      <c r="T13" s="0" t="n">
        <v>0</v>
      </c>
      <c r="U13" s="0" t="n">
        <v>0</v>
      </c>
      <c r="V13" s="0" t="n">
        <v>0</v>
      </c>
      <c r="W13" s="0" t="n">
        <v>0</v>
      </c>
      <c r="X13" s="0" t="n">
        <v>1</v>
      </c>
      <c r="Y13" s="0" t="n">
        <v>0</v>
      </c>
      <c r="Z13" s="0" t="n">
        <v>0</v>
      </c>
      <c r="AA13" s="0" t="n">
        <v>1</v>
      </c>
      <c r="AB13" s="0" t="n">
        <v>1</v>
      </c>
      <c r="AC13" s="0" t="n">
        <v>0</v>
      </c>
      <c r="AD13" s="0" t="n">
        <v>0</v>
      </c>
      <c r="AE13" s="0" t="n">
        <v>0</v>
      </c>
      <c r="AF13" s="0" t="n">
        <v>0</v>
      </c>
      <c r="AG13" s="0" t="n">
        <v>0</v>
      </c>
      <c r="AH13" s="0" t="n">
        <v>1</v>
      </c>
      <c r="AI13" s="0" t="n">
        <v>0</v>
      </c>
      <c r="AJ13" s="0" t="n">
        <v>0</v>
      </c>
      <c r="AK13" s="0" t="n">
        <v>0</v>
      </c>
      <c r="AL13" s="0" t="n">
        <v>1</v>
      </c>
      <c r="AM13" s="0" t="n">
        <v>0</v>
      </c>
      <c r="AN13" s="0" t="n">
        <v>1</v>
      </c>
      <c r="AO13" s="0" t="n">
        <v>1</v>
      </c>
      <c r="AP13" s="0" t="n">
        <v>1</v>
      </c>
      <c r="AQ13" s="0" t="n">
        <v>0</v>
      </c>
      <c r="AR13" s="0" t="n">
        <v>1</v>
      </c>
      <c r="AS13" s="0" t="n">
        <v>0</v>
      </c>
      <c r="AT13" s="0" t="n">
        <v>1</v>
      </c>
      <c r="AU13" s="0" t="n">
        <v>1</v>
      </c>
      <c r="AV13" s="0" t="n">
        <v>1</v>
      </c>
      <c r="AW13" s="0" t="n">
        <v>0</v>
      </c>
      <c r="AX13" s="0" t="n">
        <v>0</v>
      </c>
      <c r="AY13" s="0" t="n">
        <v>1</v>
      </c>
      <c r="AZ13" s="0" t="n">
        <v>0</v>
      </c>
      <c r="BA13" s="0" t="n">
        <v>0</v>
      </c>
      <c r="BB13" s="0" t="n">
        <v>0</v>
      </c>
      <c r="BC13" s="0" t="n">
        <v>0</v>
      </c>
      <c r="BD13" s="0" t="n">
        <v>1</v>
      </c>
    </row>
    <row r="14" customFormat="false" ht="14.25" hidden="false" customHeight="false" outlineLevel="0" collapsed="false">
      <c r="A14" s="0" t="s">
        <v>59</v>
      </c>
      <c r="B14" s="2" t="n">
        <v>44828</v>
      </c>
      <c r="C14" s="2" t="n">
        <v>44840</v>
      </c>
      <c r="D14" s="0" t="n">
        <v>1</v>
      </c>
      <c r="E14" s="0" t="n">
        <v>1</v>
      </c>
      <c r="F14" s="0" t="n">
        <v>1</v>
      </c>
      <c r="G14" s="0" t="n">
        <v>0</v>
      </c>
      <c r="H14" s="0" t="n">
        <v>1</v>
      </c>
      <c r="I14" s="0" t="n">
        <v>1</v>
      </c>
      <c r="J14" s="0" t="n">
        <v>0</v>
      </c>
      <c r="K14" s="0" t="n">
        <v>0</v>
      </c>
      <c r="L14" s="0" t="n">
        <v>0</v>
      </c>
      <c r="M14" s="0" t="n">
        <v>0</v>
      </c>
      <c r="N14" s="0" t="n">
        <v>0</v>
      </c>
      <c r="O14" s="0" t="n">
        <v>0</v>
      </c>
      <c r="P14" s="0" t="n">
        <v>1</v>
      </c>
      <c r="Q14" s="0" t="n">
        <v>0</v>
      </c>
      <c r="R14" s="0" t="n">
        <v>1</v>
      </c>
      <c r="S14" s="0" t="n">
        <v>0</v>
      </c>
      <c r="T14" s="0" t="n">
        <v>0</v>
      </c>
      <c r="U14" s="0" t="n">
        <v>0</v>
      </c>
      <c r="V14" s="0" t="n">
        <v>0</v>
      </c>
      <c r="W14" s="0" t="n">
        <v>0</v>
      </c>
      <c r="X14" s="0" t="n">
        <v>1</v>
      </c>
      <c r="Y14" s="0" t="n">
        <v>0</v>
      </c>
      <c r="Z14" s="0" t="n">
        <v>0</v>
      </c>
      <c r="AA14" s="0" t="n">
        <v>1</v>
      </c>
      <c r="AB14" s="0" t="n">
        <v>1</v>
      </c>
      <c r="AC14" s="0" t="n">
        <v>0</v>
      </c>
      <c r="AD14" s="0" t="n">
        <v>0</v>
      </c>
      <c r="AE14" s="0" t="n">
        <v>0</v>
      </c>
      <c r="AF14" s="0" t="n">
        <v>0</v>
      </c>
      <c r="AG14" s="0" t="n">
        <v>0</v>
      </c>
      <c r="AH14" s="0" t="n">
        <v>1</v>
      </c>
      <c r="AI14" s="0" t="n">
        <v>0</v>
      </c>
      <c r="AJ14" s="0" t="n">
        <v>0</v>
      </c>
      <c r="AK14" s="0" t="n">
        <v>0</v>
      </c>
      <c r="AL14" s="0" t="n">
        <v>1</v>
      </c>
      <c r="AM14" s="0" t="n">
        <v>0</v>
      </c>
      <c r="AN14" s="0" t="n">
        <v>1</v>
      </c>
      <c r="AO14" s="0" t="n">
        <v>1</v>
      </c>
      <c r="AP14" s="0" t="n">
        <v>1</v>
      </c>
      <c r="AQ14" s="0" t="n">
        <v>0</v>
      </c>
      <c r="AR14" s="0" t="n">
        <v>1</v>
      </c>
      <c r="AS14" s="0" t="n">
        <v>0</v>
      </c>
      <c r="AT14" s="0" t="n">
        <v>1</v>
      </c>
      <c r="AU14" s="0" t="n">
        <v>1</v>
      </c>
      <c r="AV14" s="0" t="n">
        <v>1</v>
      </c>
      <c r="AW14" s="0" t="n">
        <v>0</v>
      </c>
      <c r="AX14" s="0" t="n">
        <v>0</v>
      </c>
      <c r="AY14" s="0" t="n">
        <v>1</v>
      </c>
      <c r="AZ14" s="0" t="n">
        <v>0</v>
      </c>
      <c r="BA14" s="0" t="n">
        <v>0</v>
      </c>
      <c r="BB14" s="0" t="n">
        <v>0</v>
      </c>
      <c r="BC14" s="0" t="n">
        <v>0</v>
      </c>
      <c r="BD14" s="0" t="n">
        <v>1</v>
      </c>
    </row>
    <row r="15" customFormat="false" ht="14.25" hidden="false" customHeight="false" outlineLevel="0" collapsed="false">
      <c r="A15" s="0" t="s">
        <v>59</v>
      </c>
      <c r="B15" s="2" t="n">
        <v>44841</v>
      </c>
      <c r="C15" s="2" t="n">
        <v>44866</v>
      </c>
      <c r="D15" s="0" t="n">
        <v>1</v>
      </c>
      <c r="E15" s="0" t="n">
        <v>1</v>
      </c>
      <c r="F15" s="0" t="n">
        <v>1</v>
      </c>
      <c r="G15" s="0" t="n">
        <v>0</v>
      </c>
      <c r="H15" s="0" t="n">
        <v>1</v>
      </c>
      <c r="I15" s="0" t="n">
        <v>1</v>
      </c>
      <c r="J15" s="0" t="n">
        <v>0</v>
      </c>
      <c r="K15" s="0" t="n">
        <v>0</v>
      </c>
      <c r="L15" s="0" t="n">
        <v>0</v>
      </c>
      <c r="M15" s="0" t="n">
        <v>0</v>
      </c>
      <c r="N15" s="0" t="n">
        <v>0</v>
      </c>
      <c r="O15" s="0" t="n">
        <v>0</v>
      </c>
      <c r="P15" s="0" t="n">
        <v>1</v>
      </c>
      <c r="Q15" s="0" t="n">
        <v>0</v>
      </c>
      <c r="R15" s="0" t="n">
        <v>1</v>
      </c>
      <c r="S15" s="0" t="n">
        <v>0</v>
      </c>
      <c r="T15" s="0" t="n">
        <v>0</v>
      </c>
      <c r="U15" s="0" t="n">
        <v>0</v>
      </c>
      <c r="V15" s="0" t="n">
        <v>0</v>
      </c>
      <c r="W15" s="0" t="n">
        <v>0</v>
      </c>
      <c r="X15" s="0" t="n">
        <v>1</v>
      </c>
      <c r="Y15" s="0" t="n">
        <v>0</v>
      </c>
      <c r="Z15" s="0" t="n">
        <v>0</v>
      </c>
      <c r="AA15" s="0" t="n">
        <v>1</v>
      </c>
      <c r="AB15" s="0" t="n">
        <v>1</v>
      </c>
      <c r="AC15" s="0" t="n">
        <v>0</v>
      </c>
      <c r="AD15" s="0" t="n">
        <v>0</v>
      </c>
      <c r="AE15" s="0" t="n">
        <v>0</v>
      </c>
      <c r="AF15" s="0" t="n">
        <v>0</v>
      </c>
      <c r="AG15" s="0" t="n">
        <v>0</v>
      </c>
      <c r="AH15" s="0" t="n">
        <v>1</v>
      </c>
      <c r="AI15" s="0" t="n">
        <v>0</v>
      </c>
      <c r="AJ15" s="0" t="n">
        <v>0</v>
      </c>
      <c r="AK15" s="0" t="n">
        <v>0</v>
      </c>
      <c r="AL15" s="0" t="n">
        <v>1</v>
      </c>
      <c r="AM15" s="0" t="n">
        <v>0</v>
      </c>
      <c r="AN15" s="0" t="n">
        <v>1</v>
      </c>
      <c r="AO15" s="0" t="n">
        <v>1</v>
      </c>
      <c r="AP15" s="0" t="n">
        <v>1</v>
      </c>
      <c r="AQ15" s="0" t="n">
        <v>0</v>
      </c>
      <c r="AR15" s="0" t="n">
        <v>1</v>
      </c>
      <c r="AS15" s="0" t="n">
        <v>0</v>
      </c>
      <c r="AT15" s="0" t="n">
        <v>1</v>
      </c>
      <c r="AU15" s="0" t="n">
        <v>1</v>
      </c>
      <c r="AV15" s="0" t="n">
        <v>1</v>
      </c>
      <c r="AW15" s="0" t="n">
        <v>0</v>
      </c>
      <c r="AX15" s="0" t="n">
        <v>0</v>
      </c>
      <c r="AY15" s="0" t="n">
        <v>1</v>
      </c>
      <c r="AZ15" s="0" t="n">
        <v>0</v>
      </c>
      <c r="BA15" s="0" t="n">
        <v>0</v>
      </c>
      <c r="BB15" s="0" t="n">
        <v>0</v>
      </c>
      <c r="BC15" s="0" t="n">
        <v>0</v>
      </c>
      <c r="BD15" s="0" t="n">
        <v>1</v>
      </c>
    </row>
    <row r="16" customFormat="false" ht="14.25" hidden="false" customHeight="false" outlineLevel="0" collapsed="false">
      <c r="A16" s="0" t="s">
        <v>60</v>
      </c>
      <c r="B16" s="2" t="n">
        <v>43435</v>
      </c>
      <c r="C16" s="2" t="n">
        <v>43668</v>
      </c>
      <c r="D16" s="0" t="n">
        <v>1</v>
      </c>
      <c r="E16" s="0" t="n">
        <v>1</v>
      </c>
      <c r="F16" s="0" t="n">
        <v>1</v>
      </c>
      <c r="G16" s="0" t="n">
        <v>0</v>
      </c>
      <c r="H16" s="0" t="n">
        <v>1</v>
      </c>
      <c r="I16" s="0" t="n">
        <v>0</v>
      </c>
      <c r="J16" s="0" t="n">
        <v>1</v>
      </c>
      <c r="K16" s="0" t="n">
        <v>0</v>
      </c>
      <c r="L16" s="0" t="n">
        <v>0</v>
      </c>
      <c r="M16" s="0" t="n">
        <v>0</v>
      </c>
      <c r="N16" s="0" t="n">
        <v>0</v>
      </c>
      <c r="O16" s="0" t="n">
        <v>0</v>
      </c>
      <c r="P16" s="0" t="n">
        <v>0</v>
      </c>
      <c r="Q16" s="0" t="n">
        <v>0</v>
      </c>
      <c r="R16" s="0" t="n">
        <v>0</v>
      </c>
      <c r="S16" s="0" t="n">
        <v>0</v>
      </c>
      <c r="T16" s="0" t="n">
        <v>1</v>
      </c>
      <c r="U16" s="0" t="n">
        <v>0</v>
      </c>
      <c r="V16" s="0" t="n">
        <v>0</v>
      </c>
      <c r="W16" s="0" t="n">
        <v>0</v>
      </c>
      <c r="X16" s="0" t="n">
        <v>1</v>
      </c>
      <c r="Y16" s="0" t="n">
        <v>0</v>
      </c>
      <c r="Z16" s="0" t="n">
        <v>0</v>
      </c>
      <c r="AA16" s="0" t="n">
        <v>1</v>
      </c>
      <c r="AB16" s="0" t="n">
        <v>1</v>
      </c>
      <c r="AC16" s="0" t="n">
        <v>1</v>
      </c>
      <c r="AD16" s="0" t="n">
        <v>1</v>
      </c>
      <c r="AE16" s="0" t="n">
        <v>1</v>
      </c>
      <c r="AF16" s="0" t="n">
        <v>1</v>
      </c>
      <c r="AG16" s="0" t="n">
        <v>0</v>
      </c>
      <c r="AH16" s="0" t="n">
        <v>1</v>
      </c>
      <c r="AI16" s="0" t="n">
        <v>0</v>
      </c>
      <c r="AJ16" s="0" t="n">
        <v>0</v>
      </c>
      <c r="AK16" s="0" t="n">
        <v>0</v>
      </c>
      <c r="AL16" s="0" t="n">
        <v>1</v>
      </c>
      <c r="AM16" s="0" t="n">
        <v>0</v>
      </c>
      <c r="AN16" s="0" t="n">
        <v>1</v>
      </c>
      <c r="AO16" s="0" t="n">
        <v>0</v>
      </c>
      <c r="AP16" s="0" t="n">
        <v>1</v>
      </c>
      <c r="AQ16" s="0" t="n">
        <v>0</v>
      </c>
      <c r="AR16" s="0" t="n">
        <v>0</v>
      </c>
      <c r="AS16" s="0" t="n">
        <v>0</v>
      </c>
      <c r="AT16" s="0" t="n">
        <v>0</v>
      </c>
      <c r="AU16" s="0" t="n">
        <v>1</v>
      </c>
      <c r="AV16" s="0" t="n">
        <v>1</v>
      </c>
      <c r="AW16" s="0" t="n">
        <v>1</v>
      </c>
      <c r="AX16" s="0" t="n">
        <v>0</v>
      </c>
      <c r="AY16" s="0" t="n">
        <v>1</v>
      </c>
      <c r="AZ16" s="0" t="n">
        <v>0</v>
      </c>
      <c r="BA16" s="0" t="n">
        <v>0</v>
      </c>
      <c r="BB16" s="0" t="n">
        <v>0</v>
      </c>
      <c r="BC16" s="0" t="n">
        <v>0</v>
      </c>
      <c r="BD16" s="0" t="n">
        <v>1</v>
      </c>
    </row>
    <row r="17" customFormat="false" ht="14.25" hidden="false" customHeight="false" outlineLevel="0" collapsed="false">
      <c r="A17" s="0" t="s">
        <v>60</v>
      </c>
      <c r="B17" s="2" t="n">
        <v>43669</v>
      </c>
      <c r="C17" s="2" t="n">
        <v>43669</v>
      </c>
      <c r="D17" s="0" t="n">
        <v>1</v>
      </c>
      <c r="E17" s="0" t="n">
        <v>1</v>
      </c>
      <c r="F17" s="0" t="n">
        <v>1</v>
      </c>
      <c r="G17" s="0" t="n">
        <v>0</v>
      </c>
      <c r="H17" s="0" t="n">
        <v>1</v>
      </c>
      <c r="I17" s="0" t="n">
        <v>0</v>
      </c>
      <c r="J17" s="0" t="n">
        <v>1</v>
      </c>
      <c r="K17" s="0" t="n">
        <v>0</v>
      </c>
      <c r="L17" s="0" t="n">
        <v>0</v>
      </c>
      <c r="M17" s="0" t="n">
        <v>0</v>
      </c>
      <c r="N17" s="0" t="n">
        <v>0</v>
      </c>
      <c r="O17" s="0" t="n">
        <v>0</v>
      </c>
      <c r="P17" s="0" t="n">
        <v>0</v>
      </c>
      <c r="Q17" s="0" t="n">
        <v>0</v>
      </c>
      <c r="R17" s="0" t="n">
        <v>0</v>
      </c>
      <c r="S17" s="0" t="n">
        <v>0</v>
      </c>
      <c r="T17" s="0" t="n">
        <v>1</v>
      </c>
      <c r="U17" s="0" t="n">
        <v>0</v>
      </c>
      <c r="V17" s="0" t="n">
        <v>0</v>
      </c>
      <c r="W17" s="0" t="n">
        <v>0</v>
      </c>
      <c r="X17" s="0" t="n">
        <v>1</v>
      </c>
      <c r="Y17" s="0" t="n">
        <v>0</v>
      </c>
      <c r="Z17" s="0" t="n">
        <v>0</v>
      </c>
      <c r="AA17" s="0" t="n">
        <v>1</v>
      </c>
      <c r="AB17" s="0" t="n">
        <v>1</v>
      </c>
      <c r="AC17" s="0" t="n">
        <v>1</v>
      </c>
      <c r="AD17" s="0" t="n">
        <v>1</v>
      </c>
      <c r="AE17" s="0" t="n">
        <v>1</v>
      </c>
      <c r="AF17" s="0" t="n">
        <v>1</v>
      </c>
      <c r="AG17" s="0" t="n">
        <v>0</v>
      </c>
      <c r="AH17" s="0" t="n">
        <v>1</v>
      </c>
      <c r="AI17" s="0" t="n">
        <v>0</v>
      </c>
      <c r="AJ17" s="0" t="n">
        <v>0</v>
      </c>
      <c r="AK17" s="0" t="n">
        <v>0</v>
      </c>
      <c r="AL17" s="0" t="n">
        <v>1</v>
      </c>
      <c r="AM17" s="0" t="n">
        <v>0</v>
      </c>
      <c r="AN17" s="0" t="n">
        <v>1</v>
      </c>
      <c r="AO17" s="0" t="n">
        <v>0</v>
      </c>
      <c r="AP17" s="0" t="n">
        <v>1</v>
      </c>
      <c r="AQ17" s="0" t="n">
        <v>0</v>
      </c>
      <c r="AR17" s="0" t="n">
        <v>0</v>
      </c>
      <c r="AS17" s="0" t="n">
        <v>0</v>
      </c>
      <c r="AT17" s="0" t="n">
        <v>0</v>
      </c>
      <c r="AU17" s="0" t="n">
        <v>1</v>
      </c>
      <c r="AV17" s="0" t="n">
        <v>1</v>
      </c>
      <c r="AW17" s="0" t="n">
        <v>1</v>
      </c>
      <c r="AX17" s="0" t="n">
        <v>0</v>
      </c>
      <c r="AY17" s="0" t="n">
        <v>1</v>
      </c>
      <c r="AZ17" s="0" t="n">
        <v>0</v>
      </c>
      <c r="BA17" s="0" t="n">
        <v>0</v>
      </c>
      <c r="BB17" s="0" t="n">
        <v>0</v>
      </c>
      <c r="BC17" s="0" t="n">
        <v>0</v>
      </c>
      <c r="BD17" s="0" t="n">
        <v>1</v>
      </c>
    </row>
    <row r="18" customFormat="false" ht="14.25" hidden="false" customHeight="false" outlineLevel="0" collapsed="false">
      <c r="A18" s="0" t="s">
        <v>60</v>
      </c>
      <c r="B18" s="2" t="n">
        <v>43670</v>
      </c>
      <c r="C18" s="2" t="n">
        <v>43682</v>
      </c>
      <c r="D18" s="0" t="n">
        <v>1</v>
      </c>
      <c r="E18" s="0" t="n">
        <v>1</v>
      </c>
      <c r="F18" s="0" t="n">
        <v>1</v>
      </c>
      <c r="G18" s="0" t="n">
        <v>0</v>
      </c>
      <c r="H18" s="0" t="n">
        <v>1</v>
      </c>
      <c r="I18" s="0" t="n">
        <v>0</v>
      </c>
      <c r="J18" s="0" t="n">
        <v>1</v>
      </c>
      <c r="K18" s="0" t="n">
        <v>0</v>
      </c>
      <c r="L18" s="0" t="n">
        <v>0</v>
      </c>
      <c r="M18" s="0" t="n">
        <v>0</v>
      </c>
      <c r="N18" s="0" t="n">
        <v>0</v>
      </c>
      <c r="O18" s="0" t="n">
        <v>0</v>
      </c>
      <c r="P18" s="0" t="n">
        <v>0</v>
      </c>
      <c r="Q18" s="0" t="n">
        <v>1</v>
      </c>
      <c r="R18" s="0" t="n">
        <v>0</v>
      </c>
      <c r="S18" s="0" t="n">
        <v>0</v>
      </c>
      <c r="T18" s="0" t="n">
        <v>1</v>
      </c>
      <c r="U18" s="0" t="n">
        <v>0</v>
      </c>
      <c r="V18" s="0" t="n">
        <v>0</v>
      </c>
      <c r="W18" s="0" t="n">
        <v>0</v>
      </c>
      <c r="X18" s="0" t="n">
        <v>1</v>
      </c>
      <c r="Y18" s="0" t="n">
        <v>0</v>
      </c>
      <c r="Z18" s="0" t="n">
        <v>0</v>
      </c>
      <c r="AA18" s="0" t="n">
        <v>1</v>
      </c>
      <c r="AB18" s="0" t="n">
        <v>1</v>
      </c>
      <c r="AC18" s="0" t="n">
        <v>1</v>
      </c>
      <c r="AD18" s="0" t="n">
        <v>1</v>
      </c>
      <c r="AE18" s="0" t="n">
        <v>1</v>
      </c>
      <c r="AF18" s="0" t="n">
        <v>1</v>
      </c>
      <c r="AG18" s="0" t="n">
        <v>0</v>
      </c>
      <c r="AH18" s="0" t="n">
        <v>1</v>
      </c>
      <c r="AI18" s="0" t="n">
        <v>0</v>
      </c>
      <c r="AJ18" s="0" t="n">
        <v>0</v>
      </c>
      <c r="AK18" s="0" t="n">
        <v>0</v>
      </c>
      <c r="AL18" s="0" t="n">
        <v>1</v>
      </c>
      <c r="AM18" s="0" t="n">
        <v>0</v>
      </c>
      <c r="AN18" s="0" t="n">
        <v>1</v>
      </c>
      <c r="AO18" s="0" t="n">
        <v>0</v>
      </c>
      <c r="AP18" s="0" t="n">
        <v>1</v>
      </c>
      <c r="AQ18" s="0" t="n">
        <v>1</v>
      </c>
      <c r="AR18" s="0" t="n">
        <v>0</v>
      </c>
      <c r="AS18" s="0" t="n">
        <v>0</v>
      </c>
      <c r="AT18" s="0" t="n">
        <v>0</v>
      </c>
      <c r="AU18" s="0" t="n">
        <v>1</v>
      </c>
      <c r="AV18" s="0" t="n">
        <v>1</v>
      </c>
      <c r="AW18" s="0" t="n">
        <v>1</v>
      </c>
      <c r="AX18" s="0" t="n">
        <v>0</v>
      </c>
      <c r="AY18" s="0" t="n">
        <v>1</v>
      </c>
      <c r="AZ18" s="0" t="n">
        <v>1</v>
      </c>
      <c r="BA18" s="0" t="n">
        <v>0</v>
      </c>
      <c r="BB18" s="0" t="n">
        <v>0</v>
      </c>
      <c r="BC18" s="0" t="n">
        <v>1</v>
      </c>
      <c r="BD18" s="0" t="n">
        <v>1</v>
      </c>
    </row>
    <row r="19" customFormat="false" ht="14.25" hidden="false" customHeight="false" outlineLevel="0" collapsed="false">
      <c r="A19" s="0" t="s">
        <v>60</v>
      </c>
      <c r="B19" s="2" t="n">
        <v>43683</v>
      </c>
      <c r="C19" s="2" t="n">
        <v>44049</v>
      </c>
      <c r="D19" s="0" t="n">
        <v>1</v>
      </c>
      <c r="E19" s="0" t="n">
        <v>1</v>
      </c>
      <c r="F19" s="0" t="n">
        <v>1</v>
      </c>
      <c r="G19" s="0" t="n">
        <v>0</v>
      </c>
      <c r="H19" s="0" t="n">
        <v>1</v>
      </c>
      <c r="I19" s="0" t="n">
        <v>0</v>
      </c>
      <c r="J19" s="0" t="n">
        <v>1</v>
      </c>
      <c r="K19" s="0" t="n">
        <v>0</v>
      </c>
      <c r="L19" s="0" t="n">
        <v>0</v>
      </c>
      <c r="M19" s="0" t="n">
        <v>0</v>
      </c>
      <c r="N19" s="0" t="n">
        <v>0</v>
      </c>
      <c r="O19" s="0" t="n">
        <v>0</v>
      </c>
      <c r="P19" s="0" t="n">
        <v>0</v>
      </c>
      <c r="Q19" s="0" t="n">
        <v>1</v>
      </c>
      <c r="R19" s="0" t="n">
        <v>0</v>
      </c>
      <c r="S19" s="0" t="n">
        <v>0</v>
      </c>
      <c r="T19" s="0" t="n">
        <v>1</v>
      </c>
      <c r="U19" s="0" t="n">
        <v>0</v>
      </c>
      <c r="V19" s="0" t="n">
        <v>0</v>
      </c>
      <c r="W19" s="0" t="n">
        <v>0</v>
      </c>
      <c r="X19" s="0" t="n">
        <v>1</v>
      </c>
      <c r="Y19" s="0" t="n">
        <v>0</v>
      </c>
      <c r="Z19" s="0" t="n">
        <v>0</v>
      </c>
      <c r="AA19" s="0" t="n">
        <v>1</v>
      </c>
      <c r="AB19" s="0" t="n">
        <v>1</v>
      </c>
      <c r="AC19" s="0" t="n">
        <v>1</v>
      </c>
      <c r="AD19" s="0" t="n">
        <v>1</v>
      </c>
      <c r="AE19" s="0" t="n">
        <v>1</v>
      </c>
      <c r="AF19" s="0" t="n">
        <v>1</v>
      </c>
      <c r="AG19" s="0" t="n">
        <v>0</v>
      </c>
      <c r="AH19" s="0" t="n">
        <v>1</v>
      </c>
      <c r="AI19" s="0" t="n">
        <v>0</v>
      </c>
      <c r="AJ19" s="0" t="n">
        <v>0</v>
      </c>
      <c r="AK19" s="0" t="n">
        <v>0</v>
      </c>
      <c r="AL19" s="0" t="n">
        <v>1</v>
      </c>
      <c r="AM19" s="0" t="n">
        <v>0</v>
      </c>
      <c r="AN19" s="0" t="n">
        <v>1</v>
      </c>
      <c r="AO19" s="0" t="n">
        <v>0</v>
      </c>
      <c r="AP19" s="0" t="n">
        <v>1</v>
      </c>
      <c r="AQ19" s="0" t="n">
        <v>1</v>
      </c>
      <c r="AR19" s="0" t="n">
        <v>0</v>
      </c>
      <c r="AS19" s="0" t="n">
        <v>0</v>
      </c>
      <c r="AT19" s="0" t="n">
        <v>0</v>
      </c>
      <c r="AU19" s="0" t="n">
        <v>1</v>
      </c>
      <c r="AV19" s="0" t="n">
        <v>1</v>
      </c>
      <c r="AW19" s="0" t="n">
        <v>1</v>
      </c>
      <c r="AX19" s="0" t="n">
        <v>0</v>
      </c>
      <c r="AY19" s="0" t="n">
        <v>1</v>
      </c>
      <c r="AZ19" s="0" t="n">
        <v>1</v>
      </c>
      <c r="BA19" s="0" t="n">
        <v>0</v>
      </c>
      <c r="BB19" s="0" t="n">
        <v>0</v>
      </c>
      <c r="BC19" s="0" t="n">
        <v>1</v>
      </c>
      <c r="BD19" s="0" t="n">
        <v>1</v>
      </c>
    </row>
    <row r="20" customFormat="false" ht="14.25" hidden="false" customHeight="false" outlineLevel="0" collapsed="false">
      <c r="A20" s="0" t="s">
        <v>60</v>
      </c>
      <c r="B20" s="2" t="n">
        <v>44050</v>
      </c>
      <c r="C20" s="2" t="n">
        <v>44200</v>
      </c>
      <c r="D20" s="0" t="n">
        <v>1</v>
      </c>
      <c r="E20" s="0" t="n">
        <v>1</v>
      </c>
      <c r="F20" s="0" t="n">
        <v>1</v>
      </c>
      <c r="G20" s="0" t="n">
        <v>0</v>
      </c>
      <c r="H20" s="0" t="n">
        <v>1</v>
      </c>
      <c r="I20" s="0" t="n">
        <v>0</v>
      </c>
      <c r="J20" s="0" t="n">
        <v>1</v>
      </c>
      <c r="K20" s="0" t="n">
        <v>0</v>
      </c>
      <c r="L20" s="0" t="n">
        <v>0</v>
      </c>
      <c r="M20" s="0" t="n">
        <v>0</v>
      </c>
      <c r="N20" s="0" t="n">
        <v>0</v>
      </c>
      <c r="O20" s="0" t="n">
        <v>0</v>
      </c>
      <c r="P20" s="0" t="n">
        <v>0</v>
      </c>
      <c r="Q20" s="0" t="n">
        <v>1</v>
      </c>
      <c r="R20" s="0" t="n">
        <v>0</v>
      </c>
      <c r="S20" s="0" t="n">
        <v>0</v>
      </c>
      <c r="T20" s="0" t="n">
        <v>1</v>
      </c>
      <c r="U20" s="0" t="n">
        <v>0</v>
      </c>
      <c r="V20" s="0" t="n">
        <v>0</v>
      </c>
      <c r="W20" s="0" t="n">
        <v>0</v>
      </c>
      <c r="X20" s="0" t="n">
        <v>1</v>
      </c>
      <c r="Y20" s="0" t="n">
        <v>0</v>
      </c>
      <c r="Z20" s="0" t="n">
        <v>0</v>
      </c>
      <c r="AA20" s="0" t="n">
        <v>1</v>
      </c>
      <c r="AB20" s="0" t="n">
        <v>1</v>
      </c>
      <c r="AC20" s="0" t="n">
        <v>1</v>
      </c>
      <c r="AD20" s="0" t="n">
        <v>1</v>
      </c>
      <c r="AE20" s="0" t="n">
        <v>1</v>
      </c>
      <c r="AF20" s="0" t="n">
        <v>1</v>
      </c>
      <c r="AG20" s="0" t="n">
        <v>0</v>
      </c>
      <c r="AH20" s="0" t="n">
        <v>1</v>
      </c>
      <c r="AI20" s="0" t="n">
        <v>0</v>
      </c>
      <c r="AJ20" s="0" t="n">
        <v>0</v>
      </c>
      <c r="AK20" s="0" t="n">
        <v>0</v>
      </c>
      <c r="AL20" s="0" t="n">
        <v>1</v>
      </c>
      <c r="AM20" s="0" t="n">
        <v>0</v>
      </c>
      <c r="AN20" s="0" t="n">
        <v>1</v>
      </c>
      <c r="AO20" s="0" t="n">
        <v>0</v>
      </c>
      <c r="AP20" s="0" t="n">
        <v>1</v>
      </c>
      <c r="AQ20" s="0" t="n">
        <v>1</v>
      </c>
      <c r="AR20" s="0" t="n">
        <v>0</v>
      </c>
      <c r="AS20" s="0" t="n">
        <v>0</v>
      </c>
      <c r="AT20" s="0" t="n">
        <v>0</v>
      </c>
      <c r="AU20" s="0" t="n">
        <v>1</v>
      </c>
      <c r="AV20" s="0" t="n">
        <v>1</v>
      </c>
      <c r="AW20" s="0" t="n">
        <v>1</v>
      </c>
      <c r="AX20" s="0" t="n">
        <v>0</v>
      </c>
      <c r="AY20" s="0" t="n">
        <v>1</v>
      </c>
      <c r="AZ20" s="0" t="n">
        <v>1</v>
      </c>
      <c r="BA20" s="0" t="n">
        <v>0</v>
      </c>
      <c r="BB20" s="0" t="n">
        <v>0</v>
      </c>
      <c r="BC20" s="0" t="n">
        <v>1</v>
      </c>
      <c r="BD20" s="0" t="n">
        <v>1</v>
      </c>
    </row>
    <row r="21" customFormat="false" ht="14.25" hidden="false" customHeight="false" outlineLevel="0" collapsed="false">
      <c r="A21" s="0" t="s">
        <v>60</v>
      </c>
      <c r="B21" s="2" t="n">
        <v>44201</v>
      </c>
      <c r="C21" s="2" t="n">
        <v>44396</v>
      </c>
      <c r="D21" s="0" t="n">
        <v>1</v>
      </c>
      <c r="E21" s="0" t="n">
        <v>1</v>
      </c>
      <c r="F21" s="0" t="n">
        <v>1</v>
      </c>
      <c r="G21" s="0" t="n">
        <v>0</v>
      </c>
      <c r="H21" s="0" t="n">
        <v>1</v>
      </c>
      <c r="I21" s="0" t="n">
        <v>0</v>
      </c>
      <c r="J21" s="0" t="n">
        <v>1</v>
      </c>
      <c r="K21" s="0" t="n">
        <v>0</v>
      </c>
      <c r="L21" s="0" t="n">
        <v>0</v>
      </c>
      <c r="M21" s="0" t="n">
        <v>0</v>
      </c>
      <c r="N21" s="0" t="n">
        <v>0</v>
      </c>
      <c r="O21" s="0" t="n">
        <v>0</v>
      </c>
      <c r="P21" s="0" t="n">
        <v>0</v>
      </c>
      <c r="Q21" s="0" t="n">
        <v>1</v>
      </c>
      <c r="R21" s="0" t="n">
        <v>0</v>
      </c>
      <c r="S21" s="0" t="n">
        <v>0</v>
      </c>
      <c r="T21" s="0" t="n">
        <v>1</v>
      </c>
      <c r="U21" s="0" t="n">
        <v>0</v>
      </c>
      <c r="V21" s="0" t="n">
        <v>0</v>
      </c>
      <c r="W21" s="0" t="n">
        <v>0</v>
      </c>
      <c r="X21" s="0" t="n">
        <v>1</v>
      </c>
      <c r="Y21" s="0" t="n">
        <v>0</v>
      </c>
      <c r="Z21" s="0" t="n">
        <v>0</v>
      </c>
      <c r="AA21" s="0" t="n">
        <v>1</v>
      </c>
      <c r="AB21" s="0" t="n">
        <v>1</v>
      </c>
      <c r="AC21" s="0" t="n">
        <v>1</v>
      </c>
      <c r="AD21" s="0" t="n">
        <v>1</v>
      </c>
      <c r="AE21" s="0" t="n">
        <v>1</v>
      </c>
      <c r="AF21" s="0" t="n">
        <v>1</v>
      </c>
      <c r="AG21" s="0" t="n">
        <v>0</v>
      </c>
      <c r="AH21" s="0" t="n">
        <v>1</v>
      </c>
      <c r="AI21" s="0" t="n">
        <v>0</v>
      </c>
      <c r="AJ21" s="0" t="n">
        <v>0</v>
      </c>
      <c r="AK21" s="0" t="n">
        <v>0</v>
      </c>
      <c r="AL21" s="0" t="n">
        <v>1</v>
      </c>
      <c r="AM21" s="0" t="n">
        <v>0</v>
      </c>
      <c r="AN21" s="0" t="n">
        <v>1</v>
      </c>
      <c r="AO21" s="0" t="n">
        <v>0</v>
      </c>
      <c r="AP21" s="0" t="n">
        <v>1</v>
      </c>
      <c r="AQ21" s="0" t="n">
        <v>1</v>
      </c>
      <c r="AR21" s="0" t="n">
        <v>0</v>
      </c>
      <c r="AS21" s="0" t="n">
        <v>0</v>
      </c>
      <c r="AT21" s="0" t="n">
        <v>0</v>
      </c>
      <c r="AU21" s="0" t="n">
        <v>1</v>
      </c>
      <c r="AV21" s="0" t="n">
        <v>1</v>
      </c>
      <c r="AW21" s="0" t="n">
        <v>1</v>
      </c>
      <c r="AX21" s="0" t="n">
        <v>0</v>
      </c>
      <c r="AY21" s="0" t="n">
        <v>1</v>
      </c>
      <c r="AZ21" s="0" t="n">
        <v>1</v>
      </c>
      <c r="BA21" s="0" t="n">
        <v>0</v>
      </c>
      <c r="BB21" s="0" t="n">
        <v>0</v>
      </c>
      <c r="BC21" s="0" t="n">
        <v>1</v>
      </c>
      <c r="BD21" s="0" t="n">
        <v>1</v>
      </c>
    </row>
    <row r="22" customFormat="false" ht="14.25" hidden="false" customHeight="false" outlineLevel="0" collapsed="false">
      <c r="A22" s="0" t="s">
        <v>60</v>
      </c>
      <c r="B22" s="2" t="n">
        <v>44397</v>
      </c>
      <c r="C22" s="2" t="n">
        <v>44404</v>
      </c>
      <c r="D22" s="0" t="n">
        <v>1</v>
      </c>
      <c r="E22" s="0" t="n">
        <v>1</v>
      </c>
      <c r="F22" s="0" t="n">
        <v>1</v>
      </c>
      <c r="G22" s="0" t="n">
        <v>0</v>
      </c>
      <c r="H22" s="0" t="n">
        <v>1</v>
      </c>
      <c r="I22" s="0" t="n">
        <v>0</v>
      </c>
      <c r="J22" s="0" t="n">
        <v>1</v>
      </c>
      <c r="K22" s="0" t="n">
        <v>0</v>
      </c>
      <c r="L22" s="0" t="n">
        <v>0</v>
      </c>
      <c r="M22" s="0" t="n">
        <v>0</v>
      </c>
      <c r="N22" s="0" t="n">
        <v>0</v>
      </c>
      <c r="O22" s="0" t="n">
        <v>0</v>
      </c>
      <c r="P22" s="0" t="n">
        <v>0</v>
      </c>
      <c r="Q22" s="0" t="n">
        <v>1</v>
      </c>
      <c r="R22" s="0" t="n">
        <v>0</v>
      </c>
      <c r="S22" s="0" t="n">
        <v>0</v>
      </c>
      <c r="T22" s="0" t="n">
        <v>1</v>
      </c>
      <c r="U22" s="0" t="n">
        <v>0</v>
      </c>
      <c r="V22" s="0" t="n">
        <v>0</v>
      </c>
      <c r="W22" s="0" t="n">
        <v>0</v>
      </c>
      <c r="X22" s="0" t="n">
        <v>1</v>
      </c>
      <c r="Y22" s="0" t="n">
        <v>0</v>
      </c>
      <c r="Z22" s="0" t="n">
        <v>0</v>
      </c>
      <c r="AA22" s="0" t="n">
        <v>1</v>
      </c>
      <c r="AB22" s="0" t="n">
        <v>1</v>
      </c>
      <c r="AC22" s="0" t="n">
        <v>1</v>
      </c>
      <c r="AD22" s="0" t="n">
        <v>1</v>
      </c>
      <c r="AE22" s="0" t="n">
        <v>1</v>
      </c>
      <c r="AF22" s="0" t="n">
        <v>1</v>
      </c>
      <c r="AG22" s="0" t="n">
        <v>0</v>
      </c>
      <c r="AH22" s="0" t="n">
        <v>1</v>
      </c>
      <c r="AI22" s="0" t="n">
        <v>0</v>
      </c>
      <c r="AJ22" s="0" t="n">
        <v>0</v>
      </c>
      <c r="AK22" s="0" t="n">
        <v>0</v>
      </c>
      <c r="AL22" s="0" t="n">
        <v>1</v>
      </c>
      <c r="AM22" s="0" t="n">
        <v>0</v>
      </c>
      <c r="AN22" s="0" t="n">
        <v>1</v>
      </c>
      <c r="AO22" s="0" t="n">
        <v>0</v>
      </c>
      <c r="AP22" s="0" t="n">
        <v>1</v>
      </c>
      <c r="AQ22" s="0" t="n">
        <v>1</v>
      </c>
      <c r="AR22" s="0" t="n">
        <v>0</v>
      </c>
      <c r="AS22" s="0" t="n">
        <v>0</v>
      </c>
      <c r="AT22" s="0" t="n">
        <v>0</v>
      </c>
      <c r="AU22" s="0" t="n">
        <v>1</v>
      </c>
      <c r="AV22" s="0" t="n">
        <v>1</v>
      </c>
      <c r="AW22" s="0" t="n">
        <v>1</v>
      </c>
      <c r="AX22" s="0" t="n">
        <v>0</v>
      </c>
      <c r="AY22" s="0" t="n">
        <v>1</v>
      </c>
      <c r="AZ22" s="0" t="n">
        <v>1</v>
      </c>
      <c r="BA22" s="0" t="n">
        <v>0</v>
      </c>
      <c r="BB22" s="0" t="n">
        <v>0</v>
      </c>
      <c r="BC22" s="0" t="n">
        <v>1</v>
      </c>
      <c r="BD22" s="0" t="n">
        <v>1</v>
      </c>
    </row>
    <row r="23" customFormat="false" ht="14.25" hidden="false" customHeight="false" outlineLevel="0" collapsed="false">
      <c r="A23" s="0" t="s">
        <v>60</v>
      </c>
      <c r="B23" s="2" t="n">
        <v>44405</v>
      </c>
      <c r="C23" s="2" t="n">
        <v>44735</v>
      </c>
      <c r="D23" s="0" t="n">
        <v>1</v>
      </c>
      <c r="E23" s="0" t="n">
        <v>1</v>
      </c>
      <c r="F23" s="0" t="n">
        <v>1</v>
      </c>
      <c r="G23" s="0" t="n">
        <v>0</v>
      </c>
      <c r="H23" s="0" t="n">
        <v>1</v>
      </c>
      <c r="I23" s="0" t="n">
        <v>1</v>
      </c>
      <c r="J23" s="0" t="n">
        <v>1</v>
      </c>
      <c r="K23" s="0" t="n">
        <v>0</v>
      </c>
      <c r="L23" s="0" t="n">
        <v>0</v>
      </c>
      <c r="M23" s="0" t="n">
        <v>0</v>
      </c>
      <c r="N23" s="0" t="n">
        <v>0</v>
      </c>
      <c r="O23" s="0" t="n">
        <v>0</v>
      </c>
      <c r="P23" s="0" t="n">
        <v>0</v>
      </c>
      <c r="Q23" s="0" t="n">
        <v>1</v>
      </c>
      <c r="R23" s="0" t="n">
        <v>0</v>
      </c>
      <c r="S23" s="0" t="n">
        <v>0</v>
      </c>
      <c r="T23" s="0" t="n">
        <v>1</v>
      </c>
      <c r="U23" s="0" t="n">
        <v>0</v>
      </c>
      <c r="V23" s="0" t="n">
        <v>0</v>
      </c>
      <c r="W23" s="0" t="n">
        <v>0</v>
      </c>
      <c r="X23" s="0" t="n">
        <v>1</v>
      </c>
      <c r="Y23" s="0" t="n">
        <v>0</v>
      </c>
      <c r="Z23" s="0" t="n">
        <v>0</v>
      </c>
      <c r="AA23" s="0" t="n">
        <v>1</v>
      </c>
      <c r="AB23" s="0" t="n">
        <v>1</v>
      </c>
      <c r="AC23" s="0" t="n">
        <v>1</v>
      </c>
      <c r="AD23" s="0" t="n">
        <v>1</v>
      </c>
      <c r="AE23" s="0" t="n">
        <v>1</v>
      </c>
      <c r="AF23" s="0" t="n">
        <v>1</v>
      </c>
      <c r="AG23" s="0" t="n">
        <v>0</v>
      </c>
      <c r="AH23" s="0" t="n">
        <v>1</v>
      </c>
      <c r="AI23" s="0" t="n">
        <v>0</v>
      </c>
      <c r="AJ23" s="0" t="n">
        <v>0</v>
      </c>
      <c r="AK23" s="0" t="n">
        <v>0</v>
      </c>
      <c r="AL23" s="0" t="n">
        <v>1</v>
      </c>
      <c r="AM23" s="0" t="n">
        <v>0</v>
      </c>
      <c r="AN23" s="0" t="n">
        <v>1</v>
      </c>
      <c r="AO23" s="0" t="n">
        <v>0</v>
      </c>
      <c r="AP23" s="0" t="n">
        <v>1</v>
      </c>
      <c r="AQ23" s="0" t="n">
        <v>1</v>
      </c>
      <c r="AR23" s="0" t="n">
        <v>0</v>
      </c>
      <c r="AS23" s="0" t="n">
        <v>0</v>
      </c>
      <c r="AT23" s="0" t="n">
        <v>0</v>
      </c>
      <c r="AU23" s="0" t="n">
        <v>1</v>
      </c>
      <c r="AV23" s="0" t="n">
        <v>1</v>
      </c>
      <c r="AW23" s="0" t="n">
        <v>1</v>
      </c>
      <c r="AX23" s="0" t="n">
        <v>0</v>
      </c>
      <c r="AY23" s="0" t="n">
        <v>1</v>
      </c>
      <c r="AZ23" s="0" t="n">
        <v>1</v>
      </c>
      <c r="BA23" s="0" t="n">
        <v>0</v>
      </c>
      <c r="BB23" s="0" t="n">
        <v>0</v>
      </c>
      <c r="BC23" s="0" t="n">
        <v>1</v>
      </c>
      <c r="BD23" s="0" t="n">
        <v>1</v>
      </c>
    </row>
    <row r="24" customFormat="false" ht="14.25" hidden="false" customHeight="false" outlineLevel="0" collapsed="false">
      <c r="A24" s="0" t="s">
        <v>60</v>
      </c>
      <c r="B24" s="2" t="n">
        <v>44736</v>
      </c>
      <c r="C24" s="2" t="n">
        <v>44741</v>
      </c>
      <c r="D24" s="0" t="n">
        <v>1</v>
      </c>
      <c r="E24" s="0" t="n">
        <v>1</v>
      </c>
      <c r="F24" s="0" t="n">
        <v>1</v>
      </c>
      <c r="G24" s="0" t="n">
        <v>0</v>
      </c>
      <c r="H24" s="0" t="n">
        <v>1</v>
      </c>
      <c r="I24" s="0" t="n">
        <v>1</v>
      </c>
      <c r="J24" s="0" t="n">
        <v>1</v>
      </c>
      <c r="K24" s="0" t="n">
        <v>0</v>
      </c>
      <c r="L24" s="0" t="n">
        <v>0</v>
      </c>
      <c r="M24" s="0" t="n">
        <v>0</v>
      </c>
      <c r="N24" s="0" t="n">
        <v>0</v>
      </c>
      <c r="O24" s="0" t="n">
        <v>0</v>
      </c>
      <c r="P24" s="0" t="n">
        <v>0</v>
      </c>
      <c r="Q24" s="0" t="n">
        <v>1</v>
      </c>
      <c r="R24" s="0" t="n">
        <v>0</v>
      </c>
      <c r="S24" s="0" t="n">
        <v>0</v>
      </c>
      <c r="T24" s="0" t="n">
        <v>1</v>
      </c>
      <c r="U24" s="0" t="n">
        <v>0</v>
      </c>
      <c r="V24" s="0" t="n">
        <v>0</v>
      </c>
      <c r="W24" s="0" t="n">
        <v>0</v>
      </c>
      <c r="X24" s="0" t="n">
        <v>1</v>
      </c>
      <c r="Y24" s="0" t="n">
        <v>0</v>
      </c>
      <c r="Z24" s="0" t="n">
        <v>0</v>
      </c>
      <c r="AA24" s="0" t="n">
        <v>1</v>
      </c>
      <c r="AB24" s="0" t="n">
        <v>1</v>
      </c>
      <c r="AC24" s="0" t="n">
        <v>1</v>
      </c>
      <c r="AD24" s="0" t="n">
        <v>1</v>
      </c>
      <c r="AE24" s="0" t="n">
        <v>1</v>
      </c>
      <c r="AF24" s="0" t="n">
        <v>1</v>
      </c>
      <c r="AG24" s="0" t="n">
        <v>0</v>
      </c>
      <c r="AH24" s="0" t="n">
        <v>1</v>
      </c>
      <c r="AI24" s="0" t="n">
        <v>0</v>
      </c>
      <c r="AJ24" s="0" t="n">
        <v>0</v>
      </c>
      <c r="AK24" s="0" t="n">
        <v>0</v>
      </c>
      <c r="AL24" s="0" t="n">
        <v>1</v>
      </c>
      <c r="AM24" s="0" t="n">
        <v>0</v>
      </c>
      <c r="AN24" s="0" t="n">
        <v>1</v>
      </c>
      <c r="AO24" s="0" t="n">
        <v>0</v>
      </c>
      <c r="AP24" s="0" t="n">
        <v>1</v>
      </c>
      <c r="AQ24" s="0" t="n">
        <v>1</v>
      </c>
      <c r="AR24" s="0" t="n">
        <v>0</v>
      </c>
      <c r="AS24" s="0" t="n">
        <v>0</v>
      </c>
      <c r="AT24" s="0" t="n">
        <v>0</v>
      </c>
      <c r="AU24" s="0" t="n">
        <v>1</v>
      </c>
      <c r="AV24" s="0" t="n">
        <v>1</v>
      </c>
      <c r="AW24" s="0" t="n">
        <v>1</v>
      </c>
      <c r="AX24" s="0" t="n">
        <v>0</v>
      </c>
      <c r="AY24" s="0" t="n">
        <v>1</v>
      </c>
      <c r="AZ24" s="0" t="n">
        <v>1</v>
      </c>
      <c r="BA24" s="0" t="n">
        <v>0</v>
      </c>
      <c r="BB24" s="0" t="n">
        <v>0</v>
      </c>
      <c r="BC24" s="0" t="n">
        <v>1</v>
      </c>
      <c r="BD24" s="0" t="n">
        <v>1</v>
      </c>
    </row>
    <row r="25" customFormat="false" ht="14.25" hidden="false" customHeight="false" outlineLevel="0" collapsed="false">
      <c r="A25" s="0" t="s">
        <v>60</v>
      </c>
      <c r="B25" s="2" t="n">
        <v>44742</v>
      </c>
      <c r="C25" s="2" t="n">
        <v>44753</v>
      </c>
      <c r="D25" s="0" t="n">
        <v>1</v>
      </c>
      <c r="E25" s="0" t="n">
        <v>1</v>
      </c>
      <c r="F25" s="0" t="n">
        <v>1</v>
      </c>
      <c r="G25" s="0" t="n">
        <v>0</v>
      </c>
      <c r="H25" s="0" t="n">
        <v>1</v>
      </c>
      <c r="I25" s="0" t="n">
        <v>1</v>
      </c>
      <c r="J25" s="0" t="n">
        <v>1</v>
      </c>
      <c r="K25" s="0" t="n">
        <v>0</v>
      </c>
      <c r="L25" s="0" t="n">
        <v>0</v>
      </c>
      <c r="M25" s="0" t="n">
        <v>0</v>
      </c>
      <c r="N25" s="0" t="n">
        <v>0</v>
      </c>
      <c r="O25" s="0" t="n">
        <v>0</v>
      </c>
      <c r="P25" s="0" t="n">
        <v>0</v>
      </c>
      <c r="Q25" s="0" t="n">
        <v>1</v>
      </c>
      <c r="R25" s="0" t="n">
        <v>0</v>
      </c>
      <c r="S25" s="0" t="n">
        <v>0</v>
      </c>
      <c r="T25" s="0" t="n">
        <v>1</v>
      </c>
      <c r="U25" s="0" t="n">
        <v>0</v>
      </c>
      <c r="V25" s="0" t="n">
        <v>0</v>
      </c>
      <c r="W25" s="0" t="n">
        <v>0</v>
      </c>
      <c r="X25" s="0" t="n">
        <v>1</v>
      </c>
      <c r="Y25" s="0" t="n">
        <v>0</v>
      </c>
      <c r="Z25" s="0" t="n">
        <v>0</v>
      </c>
      <c r="AA25" s="0" t="n">
        <v>1</v>
      </c>
      <c r="AB25" s="0" t="n">
        <v>1</v>
      </c>
      <c r="AC25" s="0" t="n">
        <v>1</v>
      </c>
      <c r="AD25" s="0" t="n">
        <v>1</v>
      </c>
      <c r="AE25" s="0" t="n">
        <v>1</v>
      </c>
      <c r="AF25" s="0" t="n">
        <v>1</v>
      </c>
      <c r="AG25" s="0" t="n">
        <v>0</v>
      </c>
      <c r="AH25" s="0" t="n">
        <v>1</v>
      </c>
      <c r="AI25" s="0" t="n">
        <v>0</v>
      </c>
      <c r="AJ25" s="0" t="n">
        <v>0</v>
      </c>
      <c r="AK25" s="0" t="n">
        <v>0</v>
      </c>
      <c r="AL25" s="0" t="n">
        <v>1</v>
      </c>
      <c r="AM25" s="0" t="n">
        <v>0</v>
      </c>
      <c r="AN25" s="0" t="n">
        <v>1</v>
      </c>
      <c r="AO25" s="0" t="n">
        <v>0</v>
      </c>
      <c r="AP25" s="0" t="n">
        <v>1</v>
      </c>
      <c r="AQ25" s="0" t="n">
        <v>1</v>
      </c>
      <c r="AR25" s="0" t="n">
        <v>0</v>
      </c>
      <c r="AS25" s="0" t="n">
        <v>0</v>
      </c>
      <c r="AT25" s="0" t="n">
        <v>0</v>
      </c>
      <c r="AU25" s="0" t="n">
        <v>1</v>
      </c>
      <c r="AV25" s="0" t="n">
        <v>1</v>
      </c>
      <c r="AW25" s="0" t="n">
        <v>1</v>
      </c>
      <c r="AX25" s="0" t="n">
        <v>0</v>
      </c>
      <c r="AY25" s="0" t="n">
        <v>1</v>
      </c>
      <c r="AZ25" s="0" t="n">
        <v>1</v>
      </c>
      <c r="BA25" s="0" t="n">
        <v>0</v>
      </c>
      <c r="BB25" s="0" t="n">
        <v>0</v>
      </c>
      <c r="BC25" s="0" t="n">
        <v>1</v>
      </c>
      <c r="BD25" s="0" t="n">
        <v>1</v>
      </c>
    </row>
    <row r="26" customFormat="false" ht="14.25" hidden="false" customHeight="false" outlineLevel="0" collapsed="false">
      <c r="A26" s="0" t="s">
        <v>60</v>
      </c>
      <c r="B26" s="2" t="n">
        <v>44754</v>
      </c>
      <c r="C26" s="2" t="n">
        <v>44754</v>
      </c>
      <c r="D26" s="0" t="n">
        <v>1</v>
      </c>
      <c r="E26" s="0" t="n">
        <v>1</v>
      </c>
      <c r="F26" s="0" t="n">
        <v>1</v>
      </c>
      <c r="G26" s="0" t="n">
        <v>0</v>
      </c>
      <c r="H26" s="0" t="n">
        <v>1</v>
      </c>
      <c r="I26" s="0" t="n">
        <v>1</v>
      </c>
      <c r="J26" s="0" t="n">
        <v>1</v>
      </c>
      <c r="K26" s="0" t="n">
        <v>0</v>
      </c>
      <c r="L26" s="0" t="n">
        <v>0</v>
      </c>
      <c r="M26" s="0" t="n">
        <v>0</v>
      </c>
      <c r="N26" s="0" t="n">
        <v>0</v>
      </c>
      <c r="O26" s="0" t="n">
        <v>0</v>
      </c>
      <c r="P26" s="0" t="n">
        <v>0</v>
      </c>
      <c r="Q26" s="0" t="n">
        <v>1</v>
      </c>
      <c r="R26" s="0" t="n">
        <v>0</v>
      </c>
      <c r="S26" s="0" t="n">
        <v>0</v>
      </c>
      <c r="T26" s="0" t="n">
        <v>1</v>
      </c>
      <c r="U26" s="0" t="n">
        <v>0</v>
      </c>
      <c r="V26" s="0" t="n">
        <v>0</v>
      </c>
      <c r="W26" s="0" t="n">
        <v>0</v>
      </c>
      <c r="X26" s="0" t="n">
        <v>1</v>
      </c>
      <c r="Y26" s="0" t="n">
        <v>0</v>
      </c>
      <c r="Z26" s="0" t="n">
        <v>0</v>
      </c>
      <c r="AA26" s="0" t="n">
        <v>1</v>
      </c>
      <c r="AB26" s="0" t="n">
        <v>1</v>
      </c>
      <c r="AC26" s="0" t="n">
        <v>1</v>
      </c>
      <c r="AD26" s="0" t="n">
        <v>1</v>
      </c>
      <c r="AE26" s="0" t="n">
        <v>1</v>
      </c>
      <c r="AF26" s="0" t="n">
        <v>1</v>
      </c>
      <c r="AG26" s="0" t="n">
        <v>0</v>
      </c>
      <c r="AH26" s="0" t="n">
        <v>1</v>
      </c>
      <c r="AI26" s="0" t="n">
        <v>0</v>
      </c>
      <c r="AJ26" s="0" t="n">
        <v>0</v>
      </c>
      <c r="AK26" s="0" t="n">
        <v>0</v>
      </c>
      <c r="AL26" s="0" t="n">
        <v>1</v>
      </c>
      <c r="AM26" s="0" t="n">
        <v>0</v>
      </c>
      <c r="AN26" s="0" t="n">
        <v>1</v>
      </c>
      <c r="AO26" s="0" t="n">
        <v>0</v>
      </c>
      <c r="AP26" s="0" t="n">
        <v>1</v>
      </c>
      <c r="AQ26" s="0" t="n">
        <v>1</v>
      </c>
      <c r="AR26" s="0" t="n">
        <v>0</v>
      </c>
      <c r="AS26" s="0" t="n">
        <v>0</v>
      </c>
      <c r="AT26" s="0" t="n">
        <v>0</v>
      </c>
      <c r="AU26" s="0" t="n">
        <v>1</v>
      </c>
      <c r="AV26" s="0" t="n">
        <v>1</v>
      </c>
      <c r="AW26" s="0" t="n">
        <v>1</v>
      </c>
      <c r="AX26" s="0" t="n">
        <v>0</v>
      </c>
      <c r="AY26" s="0" t="n">
        <v>1</v>
      </c>
      <c r="AZ26" s="0" t="n">
        <v>1</v>
      </c>
      <c r="BA26" s="0" t="n">
        <v>0</v>
      </c>
      <c r="BB26" s="0" t="n">
        <v>0</v>
      </c>
      <c r="BC26" s="0" t="n">
        <v>1</v>
      </c>
      <c r="BD26" s="0" t="n">
        <v>1</v>
      </c>
    </row>
    <row r="27" customFormat="false" ht="14.25" hidden="false" customHeight="false" outlineLevel="0" collapsed="false">
      <c r="A27" s="0" t="s">
        <v>60</v>
      </c>
      <c r="B27" s="2" t="n">
        <v>44755</v>
      </c>
      <c r="C27" s="2" t="n">
        <v>44767</v>
      </c>
      <c r="D27" s="0" t="n">
        <v>1</v>
      </c>
      <c r="E27" s="0" t="n">
        <v>1</v>
      </c>
      <c r="F27" s="0" t="n">
        <v>1</v>
      </c>
      <c r="G27" s="0" t="n">
        <v>0</v>
      </c>
      <c r="H27" s="0" t="n">
        <v>1</v>
      </c>
      <c r="I27" s="0" t="n">
        <v>1</v>
      </c>
      <c r="J27" s="0" t="n">
        <v>1</v>
      </c>
      <c r="K27" s="0" t="n">
        <v>0</v>
      </c>
      <c r="L27" s="0" t="n">
        <v>0</v>
      </c>
      <c r="M27" s="0" t="n">
        <v>0</v>
      </c>
      <c r="N27" s="0" t="n">
        <v>0</v>
      </c>
      <c r="O27" s="0" t="n">
        <v>0</v>
      </c>
      <c r="P27" s="0" t="n">
        <v>0</v>
      </c>
      <c r="Q27" s="0" t="n">
        <v>1</v>
      </c>
      <c r="R27" s="0" t="n">
        <v>0</v>
      </c>
      <c r="S27" s="0" t="n">
        <v>0</v>
      </c>
      <c r="T27" s="0" t="n">
        <v>1</v>
      </c>
      <c r="U27" s="0" t="n">
        <v>0</v>
      </c>
      <c r="V27" s="0" t="n">
        <v>0</v>
      </c>
      <c r="W27" s="0" t="n">
        <v>0</v>
      </c>
      <c r="X27" s="0" t="n">
        <v>1</v>
      </c>
      <c r="Y27" s="0" t="n">
        <v>0</v>
      </c>
      <c r="Z27" s="0" t="n">
        <v>0</v>
      </c>
      <c r="AA27" s="0" t="n">
        <v>1</v>
      </c>
      <c r="AB27" s="0" t="n">
        <v>1</v>
      </c>
      <c r="AC27" s="0" t="n">
        <v>1</v>
      </c>
      <c r="AD27" s="0" t="n">
        <v>1</v>
      </c>
      <c r="AE27" s="0" t="n">
        <v>1</v>
      </c>
      <c r="AF27" s="0" t="n">
        <v>1</v>
      </c>
      <c r="AG27" s="0" t="n">
        <v>0</v>
      </c>
      <c r="AH27" s="0" t="n">
        <v>1</v>
      </c>
      <c r="AI27" s="0" t="n">
        <v>0</v>
      </c>
      <c r="AJ27" s="0" t="n">
        <v>0</v>
      </c>
      <c r="AK27" s="0" t="n">
        <v>0</v>
      </c>
      <c r="AL27" s="0" t="n">
        <v>1</v>
      </c>
      <c r="AM27" s="0" t="n">
        <v>0</v>
      </c>
      <c r="AN27" s="0" t="n">
        <v>1</v>
      </c>
      <c r="AO27" s="0" t="n">
        <v>0</v>
      </c>
      <c r="AP27" s="0" t="n">
        <v>1</v>
      </c>
      <c r="AQ27" s="0" t="n">
        <v>1</v>
      </c>
      <c r="AR27" s="0" t="n">
        <v>0</v>
      </c>
      <c r="AS27" s="0" t="n">
        <v>0</v>
      </c>
      <c r="AT27" s="0" t="n">
        <v>0</v>
      </c>
      <c r="AU27" s="0" t="n">
        <v>1</v>
      </c>
      <c r="AV27" s="0" t="n">
        <v>1</v>
      </c>
      <c r="AW27" s="0" t="n">
        <v>1</v>
      </c>
      <c r="AX27" s="0" t="n">
        <v>0</v>
      </c>
      <c r="AY27" s="0" t="n">
        <v>1</v>
      </c>
      <c r="AZ27" s="0" t="n">
        <v>1</v>
      </c>
      <c r="BA27" s="0" t="n">
        <v>0</v>
      </c>
      <c r="BB27" s="0" t="n">
        <v>0</v>
      </c>
      <c r="BC27" s="0" t="n">
        <v>1</v>
      </c>
      <c r="BD27" s="0" t="n">
        <v>1</v>
      </c>
    </row>
    <row r="28" customFormat="false" ht="14.25" hidden="false" customHeight="false" outlineLevel="0" collapsed="false">
      <c r="A28" s="0" t="s">
        <v>60</v>
      </c>
      <c r="B28" s="2" t="n">
        <v>44768</v>
      </c>
      <c r="C28" s="2" t="n">
        <v>44822</v>
      </c>
      <c r="D28" s="0" t="n">
        <v>1</v>
      </c>
      <c r="E28" s="0" t="n">
        <v>1</v>
      </c>
      <c r="F28" s="0" t="n">
        <v>1</v>
      </c>
      <c r="G28" s="0" t="n">
        <v>0</v>
      </c>
      <c r="H28" s="0" t="n">
        <v>1</v>
      </c>
      <c r="I28" s="0" t="n">
        <v>1</v>
      </c>
      <c r="J28" s="0" t="n">
        <v>1</v>
      </c>
      <c r="K28" s="0" t="n">
        <v>0</v>
      </c>
      <c r="L28" s="0" t="n">
        <v>0</v>
      </c>
      <c r="M28" s="0" t="n">
        <v>0</v>
      </c>
      <c r="N28" s="0" t="n">
        <v>0</v>
      </c>
      <c r="O28" s="0" t="n">
        <v>0</v>
      </c>
      <c r="P28" s="0" t="n">
        <v>0</v>
      </c>
      <c r="Q28" s="0" t="n">
        <v>1</v>
      </c>
      <c r="R28" s="0" t="n">
        <v>0</v>
      </c>
      <c r="S28" s="0" t="n">
        <v>0</v>
      </c>
      <c r="T28" s="0" t="n">
        <v>1</v>
      </c>
      <c r="U28" s="0" t="n">
        <v>0</v>
      </c>
      <c r="V28" s="0" t="n">
        <v>0</v>
      </c>
      <c r="W28" s="0" t="n">
        <v>0</v>
      </c>
      <c r="X28" s="0" t="n">
        <v>1</v>
      </c>
      <c r="Y28" s="0" t="n">
        <v>0</v>
      </c>
      <c r="Z28" s="0" t="n">
        <v>0</v>
      </c>
      <c r="AA28" s="0" t="n">
        <v>1</v>
      </c>
      <c r="AB28" s="0" t="n">
        <v>1</v>
      </c>
      <c r="AC28" s="0" t="n">
        <v>1</v>
      </c>
      <c r="AD28" s="0" t="n">
        <v>1</v>
      </c>
      <c r="AE28" s="0" t="n">
        <v>1</v>
      </c>
      <c r="AF28" s="0" t="n">
        <v>1</v>
      </c>
      <c r="AG28" s="0" t="n">
        <v>0</v>
      </c>
      <c r="AH28" s="0" t="n">
        <v>1</v>
      </c>
      <c r="AI28" s="0" t="n">
        <v>0</v>
      </c>
      <c r="AJ28" s="0" t="n">
        <v>0</v>
      </c>
      <c r="AK28" s="0" t="n">
        <v>0</v>
      </c>
      <c r="AL28" s="0" t="n">
        <v>1</v>
      </c>
      <c r="AM28" s="0" t="n">
        <v>0</v>
      </c>
      <c r="AN28" s="0" t="n">
        <v>1</v>
      </c>
      <c r="AO28" s="0" t="n">
        <v>0</v>
      </c>
      <c r="AP28" s="0" t="n">
        <v>1</v>
      </c>
      <c r="AQ28" s="0" t="n">
        <v>1</v>
      </c>
      <c r="AR28" s="0" t="n">
        <v>0</v>
      </c>
      <c r="AS28" s="0" t="n">
        <v>0</v>
      </c>
      <c r="AT28" s="0" t="n">
        <v>0</v>
      </c>
      <c r="AU28" s="0" t="n">
        <v>1</v>
      </c>
      <c r="AV28" s="0" t="n">
        <v>1</v>
      </c>
      <c r="AW28" s="0" t="n">
        <v>1</v>
      </c>
      <c r="AX28" s="0" t="n">
        <v>0</v>
      </c>
      <c r="AY28" s="0" t="n">
        <v>1</v>
      </c>
      <c r="AZ28" s="0" t="n">
        <v>1</v>
      </c>
      <c r="BA28" s="0" t="n">
        <v>0</v>
      </c>
      <c r="BB28" s="0" t="n">
        <v>0</v>
      </c>
      <c r="BC28" s="0" t="n">
        <v>1</v>
      </c>
      <c r="BD28" s="0" t="n">
        <v>1</v>
      </c>
    </row>
    <row r="29" customFormat="false" ht="14.25" hidden="false" customHeight="false" outlineLevel="0" collapsed="false">
      <c r="A29" s="0" t="s">
        <v>60</v>
      </c>
      <c r="B29" s="2" t="n">
        <v>44823</v>
      </c>
      <c r="C29" s="2" t="n">
        <v>44866</v>
      </c>
      <c r="D29" s="0" t="n">
        <v>1</v>
      </c>
      <c r="E29" s="0" t="n">
        <v>1</v>
      </c>
      <c r="F29" s="0" t="n">
        <v>1</v>
      </c>
      <c r="G29" s="0" t="n">
        <v>0</v>
      </c>
      <c r="H29" s="0" t="n">
        <v>1</v>
      </c>
      <c r="I29" s="0" t="n">
        <v>1</v>
      </c>
      <c r="J29" s="0" t="n">
        <v>1</v>
      </c>
      <c r="K29" s="0" t="n">
        <v>0</v>
      </c>
      <c r="L29" s="0" t="n">
        <v>0</v>
      </c>
      <c r="M29" s="0" t="n">
        <v>0</v>
      </c>
      <c r="N29" s="0" t="n">
        <v>0</v>
      </c>
      <c r="O29" s="0" t="n">
        <v>0</v>
      </c>
      <c r="P29" s="0" t="n">
        <v>0</v>
      </c>
      <c r="Q29" s="0" t="n">
        <v>1</v>
      </c>
      <c r="R29" s="0" t="n">
        <v>0</v>
      </c>
      <c r="S29" s="0" t="n">
        <v>0</v>
      </c>
      <c r="T29" s="0" t="n">
        <v>1</v>
      </c>
      <c r="U29" s="0" t="n">
        <v>0</v>
      </c>
      <c r="V29" s="0" t="n">
        <v>0</v>
      </c>
      <c r="W29" s="0" t="n">
        <v>0</v>
      </c>
      <c r="X29" s="0" t="n">
        <v>1</v>
      </c>
      <c r="Y29" s="0" t="n">
        <v>0</v>
      </c>
      <c r="Z29" s="0" t="n">
        <v>0</v>
      </c>
      <c r="AA29" s="0" t="n">
        <v>1</v>
      </c>
      <c r="AB29" s="0" t="n">
        <v>1</v>
      </c>
      <c r="AC29" s="0" t="n">
        <v>1</v>
      </c>
      <c r="AD29" s="0" t="n">
        <v>1</v>
      </c>
      <c r="AE29" s="0" t="n">
        <v>1</v>
      </c>
      <c r="AF29" s="0" t="n">
        <v>1</v>
      </c>
      <c r="AG29" s="0" t="n">
        <v>0</v>
      </c>
      <c r="AH29" s="0" t="n">
        <v>1</v>
      </c>
      <c r="AI29" s="0" t="n">
        <v>0</v>
      </c>
      <c r="AJ29" s="0" t="n">
        <v>0</v>
      </c>
      <c r="AK29" s="0" t="n">
        <v>0</v>
      </c>
      <c r="AL29" s="0" t="n">
        <v>1</v>
      </c>
      <c r="AM29" s="0" t="n">
        <v>0</v>
      </c>
      <c r="AN29" s="0" t="n">
        <v>1</v>
      </c>
      <c r="AO29" s="0" t="n">
        <v>0</v>
      </c>
      <c r="AP29" s="0" t="n">
        <v>1</v>
      </c>
      <c r="AQ29" s="0" t="n">
        <v>1</v>
      </c>
      <c r="AR29" s="0" t="n">
        <v>0</v>
      </c>
      <c r="AS29" s="0" t="n">
        <v>0</v>
      </c>
      <c r="AT29" s="0" t="n">
        <v>0</v>
      </c>
      <c r="AU29" s="0" t="n">
        <v>1</v>
      </c>
      <c r="AV29" s="0" t="n">
        <v>1</v>
      </c>
      <c r="AW29" s="0" t="n">
        <v>1</v>
      </c>
      <c r="AX29" s="0" t="n">
        <v>0</v>
      </c>
      <c r="AY29" s="0" t="n">
        <v>1</v>
      </c>
      <c r="AZ29" s="0" t="n">
        <v>1</v>
      </c>
      <c r="BA29" s="0" t="n">
        <v>0</v>
      </c>
      <c r="BB29" s="0" t="n">
        <v>0</v>
      </c>
      <c r="BC29" s="0" t="n">
        <v>1</v>
      </c>
      <c r="BD29" s="0" t="n">
        <v>1</v>
      </c>
    </row>
    <row r="30" customFormat="false" ht="14.25" hidden="false" customHeight="false" outlineLevel="0" collapsed="false">
      <c r="A30" s="0" t="s">
        <v>61</v>
      </c>
      <c r="B30" s="2" t="n">
        <v>43435</v>
      </c>
      <c r="C30" s="2" t="n">
        <v>44866</v>
      </c>
      <c r="D30" s="0" t="n">
        <v>1</v>
      </c>
      <c r="E30" s="0" t="n">
        <v>0</v>
      </c>
      <c r="F30" s="0" t="s">
        <v>57</v>
      </c>
      <c r="G30" s="0" t="s">
        <v>57</v>
      </c>
      <c r="H30" s="0" t="n">
        <v>1</v>
      </c>
      <c r="I30" s="0" t="n">
        <v>0</v>
      </c>
      <c r="J30" s="0" t="n">
        <v>0</v>
      </c>
      <c r="K30" s="0" t="n">
        <v>0</v>
      </c>
      <c r="L30" s="0" t="n">
        <v>0</v>
      </c>
      <c r="M30" s="0" t="n">
        <v>0</v>
      </c>
      <c r="N30" s="0" t="n">
        <v>0</v>
      </c>
      <c r="O30" s="0" t="n">
        <v>0</v>
      </c>
      <c r="P30" s="0" t="n">
        <v>0</v>
      </c>
      <c r="Q30" s="0" t="n">
        <v>0</v>
      </c>
      <c r="R30" s="0" t="n">
        <v>0</v>
      </c>
      <c r="S30" s="0" t="n">
        <v>0</v>
      </c>
      <c r="T30" s="0" t="n">
        <v>0</v>
      </c>
      <c r="U30" s="0" t="n">
        <v>0</v>
      </c>
      <c r="V30" s="0" t="n">
        <v>0</v>
      </c>
      <c r="W30" s="0" t="n">
        <v>0</v>
      </c>
      <c r="X30" s="0" t="n">
        <v>1</v>
      </c>
      <c r="Y30" s="0" t="n">
        <v>0</v>
      </c>
      <c r="Z30" s="0" t="n">
        <v>0</v>
      </c>
      <c r="AA30" s="0" t="n">
        <v>1</v>
      </c>
      <c r="AB30" s="0" t="n">
        <v>1</v>
      </c>
      <c r="AC30" s="0" t="n">
        <v>0</v>
      </c>
      <c r="AD30" s="0" t="n">
        <v>0</v>
      </c>
      <c r="AE30" s="0" t="n">
        <v>0</v>
      </c>
      <c r="AF30" s="0" t="n">
        <v>0</v>
      </c>
      <c r="AG30" s="0" t="n">
        <v>0</v>
      </c>
      <c r="AH30" s="0" t="n">
        <v>0</v>
      </c>
      <c r="AI30" s="0" t="n">
        <v>0</v>
      </c>
      <c r="AJ30" s="0" t="n">
        <v>0</v>
      </c>
      <c r="AK30" s="0" t="n">
        <v>0</v>
      </c>
      <c r="AL30" s="0" t="n">
        <v>0</v>
      </c>
      <c r="AM30" s="0" t="n">
        <v>1</v>
      </c>
      <c r="AN30" s="0" t="n">
        <v>0</v>
      </c>
      <c r="AO30" s="0" t="s">
        <v>57</v>
      </c>
      <c r="AP30" s="0" t="s">
        <v>57</v>
      </c>
      <c r="AQ30" s="0" t="s">
        <v>57</v>
      </c>
      <c r="AR30" s="0" t="s">
        <v>57</v>
      </c>
      <c r="AS30" s="0" t="s">
        <v>57</v>
      </c>
      <c r="AT30" s="0" t="s">
        <v>57</v>
      </c>
      <c r="AU30" s="0" t="n">
        <v>0</v>
      </c>
      <c r="AV30" s="0" t="s">
        <v>57</v>
      </c>
      <c r="AW30" s="0" t="s">
        <v>57</v>
      </c>
      <c r="AX30" s="0" t="s">
        <v>57</v>
      </c>
      <c r="AY30" s="0" t="s">
        <v>57</v>
      </c>
      <c r="AZ30" s="0" t="s">
        <v>57</v>
      </c>
      <c r="BA30" s="0" t="s">
        <v>57</v>
      </c>
      <c r="BB30" s="0" t="s">
        <v>57</v>
      </c>
      <c r="BC30" s="0" t="n">
        <v>0</v>
      </c>
      <c r="BD30" s="0" t="n">
        <v>0</v>
      </c>
    </row>
    <row r="31" customFormat="false" ht="14.25" hidden="false" customHeight="false" outlineLevel="0" collapsed="false">
      <c r="A31" s="0" t="s">
        <v>62</v>
      </c>
      <c r="B31" s="2" t="n">
        <v>43435</v>
      </c>
      <c r="C31" s="2" t="n">
        <v>44866</v>
      </c>
      <c r="D31" s="0" t="n">
        <v>0</v>
      </c>
      <c r="E31" s="0" t="s">
        <v>57</v>
      </c>
      <c r="F31" s="0" t="s">
        <v>57</v>
      </c>
      <c r="G31" s="0" t="s">
        <v>57</v>
      </c>
      <c r="H31" s="0" t="s">
        <v>57</v>
      </c>
      <c r="I31" s="0" t="s">
        <v>57</v>
      </c>
      <c r="J31" s="0" t="s">
        <v>57</v>
      </c>
      <c r="K31" s="0" t="s">
        <v>57</v>
      </c>
      <c r="L31" s="0" t="s">
        <v>57</v>
      </c>
      <c r="M31" s="0" t="s">
        <v>57</v>
      </c>
      <c r="N31" s="0" t="s">
        <v>57</v>
      </c>
      <c r="O31" s="0" t="s">
        <v>57</v>
      </c>
      <c r="P31" s="0" t="s">
        <v>57</v>
      </c>
      <c r="Q31" s="0" t="s">
        <v>57</v>
      </c>
      <c r="R31" s="0" t="s">
        <v>57</v>
      </c>
      <c r="S31" s="0" t="s">
        <v>57</v>
      </c>
      <c r="T31" s="0" t="s">
        <v>57</v>
      </c>
      <c r="U31" s="0" t="s">
        <v>57</v>
      </c>
      <c r="V31" s="0" t="s">
        <v>57</v>
      </c>
      <c r="W31" s="0" t="s">
        <v>57</v>
      </c>
      <c r="X31" s="0" t="s">
        <v>57</v>
      </c>
      <c r="Y31" s="0" t="s">
        <v>57</v>
      </c>
      <c r="Z31" s="0" t="s">
        <v>57</v>
      </c>
      <c r="AA31" s="0" t="s">
        <v>57</v>
      </c>
      <c r="AB31" s="0" t="s">
        <v>57</v>
      </c>
      <c r="AC31" s="0" t="s">
        <v>57</v>
      </c>
      <c r="AD31" s="0" t="s">
        <v>57</v>
      </c>
      <c r="AE31" s="0" t="s">
        <v>57</v>
      </c>
      <c r="AF31" s="0" t="s">
        <v>57</v>
      </c>
      <c r="AG31" s="0" t="s">
        <v>57</v>
      </c>
      <c r="AH31" s="0" t="s">
        <v>57</v>
      </c>
      <c r="AI31" s="0" t="s">
        <v>57</v>
      </c>
      <c r="AJ31" s="0" t="s">
        <v>57</v>
      </c>
      <c r="AK31" s="0" t="s">
        <v>57</v>
      </c>
      <c r="AL31" s="0" t="s">
        <v>57</v>
      </c>
      <c r="AM31" s="0" t="s">
        <v>57</v>
      </c>
      <c r="AN31" s="0" t="s">
        <v>57</v>
      </c>
      <c r="AO31" s="0" t="s">
        <v>57</v>
      </c>
      <c r="AP31" s="0" t="s">
        <v>57</v>
      </c>
      <c r="AQ31" s="0" t="s">
        <v>57</v>
      </c>
      <c r="AR31" s="0" t="s">
        <v>57</v>
      </c>
      <c r="AS31" s="0" t="s">
        <v>57</v>
      </c>
      <c r="AT31" s="0" t="s">
        <v>57</v>
      </c>
      <c r="AU31" s="0" t="s">
        <v>57</v>
      </c>
      <c r="AV31" s="0" t="s">
        <v>57</v>
      </c>
      <c r="AW31" s="0" t="s">
        <v>57</v>
      </c>
      <c r="AX31" s="0" t="s">
        <v>57</v>
      </c>
      <c r="AY31" s="0" t="s">
        <v>57</v>
      </c>
      <c r="AZ31" s="0" t="s">
        <v>57</v>
      </c>
      <c r="BA31" s="0" t="s">
        <v>57</v>
      </c>
      <c r="BB31" s="0" t="s">
        <v>57</v>
      </c>
      <c r="BC31" s="0" t="s">
        <v>57</v>
      </c>
      <c r="BD31" s="0" t="s">
        <v>57</v>
      </c>
    </row>
    <row r="32" customFormat="false" ht="14.25" hidden="false" customHeight="false" outlineLevel="0" collapsed="false">
      <c r="A32" s="0" t="s">
        <v>63</v>
      </c>
      <c r="B32" s="2" t="n">
        <v>43435</v>
      </c>
      <c r="C32" s="2" t="n">
        <v>44742</v>
      </c>
      <c r="D32" s="0" t="n">
        <v>1</v>
      </c>
      <c r="E32" s="0" t="n">
        <v>0</v>
      </c>
      <c r="F32" s="0" t="s">
        <v>57</v>
      </c>
      <c r="G32" s="0" t="s">
        <v>57</v>
      </c>
      <c r="H32" s="0" t="n">
        <v>1</v>
      </c>
      <c r="I32" s="0" t="n">
        <v>0</v>
      </c>
      <c r="J32" s="0" t="n">
        <v>0</v>
      </c>
      <c r="K32" s="0" t="n">
        <v>0</v>
      </c>
      <c r="L32" s="0" t="n">
        <v>0</v>
      </c>
      <c r="M32" s="0" t="n">
        <v>0</v>
      </c>
      <c r="N32" s="0" t="n">
        <v>0</v>
      </c>
      <c r="O32" s="0" t="n">
        <v>0</v>
      </c>
      <c r="P32" s="0" t="n">
        <v>0</v>
      </c>
      <c r="Q32" s="0" t="n">
        <v>0</v>
      </c>
      <c r="R32" s="0" t="n">
        <v>0</v>
      </c>
      <c r="S32" s="0" t="n">
        <v>0</v>
      </c>
      <c r="T32" s="0" t="n">
        <v>0</v>
      </c>
      <c r="U32" s="0" t="n">
        <v>0</v>
      </c>
      <c r="V32" s="0" t="n">
        <v>0</v>
      </c>
      <c r="W32" s="0" t="n">
        <v>0</v>
      </c>
      <c r="X32" s="0" t="n">
        <v>1</v>
      </c>
      <c r="Y32" s="0" t="n">
        <v>0</v>
      </c>
      <c r="Z32" s="0" t="n">
        <v>1</v>
      </c>
      <c r="AA32" s="0" t="n">
        <v>1</v>
      </c>
      <c r="AB32" s="0" t="n">
        <v>0</v>
      </c>
      <c r="AC32" s="0" t="n">
        <v>0</v>
      </c>
      <c r="AD32" s="0" t="n">
        <v>0</v>
      </c>
      <c r="AE32" s="0" t="n">
        <v>0</v>
      </c>
      <c r="AF32" s="0" t="n">
        <v>1</v>
      </c>
      <c r="AG32" s="0" t="n">
        <v>1</v>
      </c>
      <c r="AH32" s="0" t="n">
        <v>0</v>
      </c>
      <c r="AI32" s="0" t="n">
        <v>0</v>
      </c>
      <c r="AJ32" s="0" t="n">
        <v>0</v>
      </c>
      <c r="AK32" s="0" t="n">
        <v>0</v>
      </c>
      <c r="AL32" s="0" t="n">
        <v>0</v>
      </c>
      <c r="AM32" s="0" t="n">
        <v>0</v>
      </c>
      <c r="AN32" s="0" t="n">
        <v>0</v>
      </c>
      <c r="AO32" s="0" t="s">
        <v>57</v>
      </c>
      <c r="AP32" s="0" t="s">
        <v>57</v>
      </c>
      <c r="AQ32" s="0" t="s">
        <v>57</v>
      </c>
      <c r="AR32" s="0" t="s">
        <v>57</v>
      </c>
      <c r="AS32" s="0" t="s">
        <v>57</v>
      </c>
      <c r="AT32" s="0" t="s">
        <v>57</v>
      </c>
      <c r="AU32" s="0" t="n">
        <v>0</v>
      </c>
      <c r="AV32" s="0" t="s">
        <v>57</v>
      </c>
      <c r="AW32" s="0" t="s">
        <v>57</v>
      </c>
      <c r="AX32" s="0" t="s">
        <v>57</v>
      </c>
      <c r="AY32" s="0" t="s">
        <v>57</v>
      </c>
      <c r="AZ32" s="0" t="s">
        <v>57</v>
      </c>
      <c r="BA32" s="0" t="s">
        <v>57</v>
      </c>
      <c r="BB32" s="0" t="s">
        <v>57</v>
      </c>
      <c r="BC32" s="0" t="n">
        <v>0</v>
      </c>
      <c r="BD32" s="0" t="n">
        <v>0</v>
      </c>
    </row>
    <row r="33" customFormat="false" ht="14.25" hidden="false" customHeight="false" outlineLevel="0" collapsed="false">
      <c r="A33" s="0" t="s">
        <v>63</v>
      </c>
      <c r="B33" s="2" t="n">
        <v>44743</v>
      </c>
      <c r="C33" s="2" t="n">
        <v>44866</v>
      </c>
      <c r="D33" s="0" t="n">
        <v>1</v>
      </c>
      <c r="E33" s="0" t="n">
        <v>0</v>
      </c>
      <c r="F33" s="0" t="s">
        <v>57</v>
      </c>
      <c r="G33" s="0" t="s">
        <v>57</v>
      </c>
      <c r="H33" s="0" t="n">
        <v>1</v>
      </c>
      <c r="I33" s="0" t="n">
        <v>0</v>
      </c>
      <c r="J33" s="0" t="n">
        <v>0</v>
      </c>
      <c r="K33" s="0" t="n">
        <v>0</v>
      </c>
      <c r="L33" s="0" t="n">
        <v>0</v>
      </c>
      <c r="M33" s="0" t="n">
        <v>0</v>
      </c>
      <c r="N33" s="0" t="n">
        <v>0</v>
      </c>
      <c r="O33" s="0" t="n">
        <v>0</v>
      </c>
      <c r="P33" s="0" t="n">
        <v>0</v>
      </c>
      <c r="Q33" s="0" t="n">
        <v>0</v>
      </c>
      <c r="R33" s="0" t="n">
        <v>0</v>
      </c>
      <c r="S33" s="0" t="n">
        <v>0</v>
      </c>
      <c r="T33" s="0" t="n">
        <v>0</v>
      </c>
      <c r="U33" s="0" t="n">
        <v>0</v>
      </c>
      <c r="V33" s="0" t="n">
        <v>0</v>
      </c>
      <c r="W33" s="0" t="n">
        <v>0</v>
      </c>
      <c r="X33" s="0" t="n">
        <v>1</v>
      </c>
      <c r="Y33" s="0" t="n">
        <v>0</v>
      </c>
      <c r="Z33" s="0" t="n">
        <v>1</v>
      </c>
      <c r="AA33" s="0" t="n">
        <v>1</v>
      </c>
      <c r="AB33" s="0" t="n">
        <v>0</v>
      </c>
      <c r="AC33" s="0" t="n">
        <v>0</v>
      </c>
      <c r="AD33" s="0" t="n">
        <v>0</v>
      </c>
      <c r="AE33" s="0" t="n">
        <v>0</v>
      </c>
      <c r="AF33" s="0" t="n">
        <v>1</v>
      </c>
      <c r="AG33" s="0" t="n">
        <v>1</v>
      </c>
      <c r="AH33" s="0" t="n">
        <v>0</v>
      </c>
      <c r="AI33" s="0" t="n">
        <v>0</v>
      </c>
      <c r="AJ33" s="0" t="n">
        <v>0</v>
      </c>
      <c r="AK33" s="0" t="n">
        <v>0</v>
      </c>
      <c r="AL33" s="0" t="n">
        <v>0</v>
      </c>
      <c r="AM33" s="0" t="n">
        <v>0</v>
      </c>
      <c r="AN33" s="0" t="n">
        <v>0</v>
      </c>
      <c r="AO33" s="0" t="s">
        <v>57</v>
      </c>
      <c r="AP33" s="0" t="s">
        <v>57</v>
      </c>
      <c r="AQ33" s="0" t="s">
        <v>57</v>
      </c>
      <c r="AR33" s="0" t="s">
        <v>57</v>
      </c>
      <c r="AS33" s="0" t="s">
        <v>57</v>
      </c>
      <c r="AT33" s="0" t="s">
        <v>57</v>
      </c>
      <c r="AU33" s="0" t="n">
        <v>0</v>
      </c>
      <c r="AV33" s="0" t="s">
        <v>57</v>
      </c>
      <c r="AW33" s="0" t="s">
        <v>57</v>
      </c>
      <c r="AX33" s="0" t="s">
        <v>57</v>
      </c>
      <c r="AY33" s="0" t="s">
        <v>57</v>
      </c>
      <c r="AZ33" s="0" t="s">
        <v>57</v>
      </c>
      <c r="BA33" s="0" t="s">
        <v>57</v>
      </c>
      <c r="BB33" s="0" t="s">
        <v>57</v>
      </c>
      <c r="BC33" s="0" t="n">
        <v>0</v>
      </c>
      <c r="BD33" s="0" t="n">
        <v>0</v>
      </c>
    </row>
    <row r="34" customFormat="false" ht="14.25" hidden="false" customHeight="false" outlineLevel="0" collapsed="false">
      <c r="A34" s="0" t="s">
        <v>64</v>
      </c>
      <c r="B34" s="2" t="n">
        <v>43435</v>
      </c>
      <c r="C34" s="2" t="n">
        <v>44455</v>
      </c>
      <c r="D34" s="0" t="n">
        <v>1</v>
      </c>
      <c r="E34" s="0" t="n">
        <v>1</v>
      </c>
      <c r="F34" s="0" t="n">
        <v>0</v>
      </c>
      <c r="G34" s="0" t="n">
        <v>1</v>
      </c>
      <c r="H34" s="0" t="n">
        <v>1</v>
      </c>
      <c r="I34" s="0" t="n">
        <v>0</v>
      </c>
      <c r="J34" s="0" t="n">
        <v>0</v>
      </c>
      <c r="K34" s="0" t="n">
        <v>0</v>
      </c>
      <c r="L34" s="0" t="n">
        <v>0</v>
      </c>
      <c r="M34" s="0" t="n">
        <v>0</v>
      </c>
      <c r="N34" s="0" t="n">
        <v>0</v>
      </c>
      <c r="O34" s="0" t="n">
        <v>0</v>
      </c>
      <c r="P34" s="0" t="n">
        <v>0</v>
      </c>
      <c r="Q34" s="0" t="n">
        <v>0</v>
      </c>
      <c r="R34" s="0" t="n">
        <v>0</v>
      </c>
      <c r="S34" s="0" t="n">
        <v>0</v>
      </c>
      <c r="T34" s="0" t="n">
        <v>0</v>
      </c>
      <c r="U34" s="0" t="n">
        <v>0</v>
      </c>
      <c r="V34" s="0" t="n">
        <v>0</v>
      </c>
      <c r="W34" s="0" t="n">
        <v>0</v>
      </c>
      <c r="X34" s="0" t="n">
        <v>1</v>
      </c>
      <c r="Y34" s="0" t="n">
        <v>0</v>
      </c>
      <c r="Z34" s="0" t="n">
        <v>0</v>
      </c>
      <c r="AA34" s="0" t="n">
        <v>1</v>
      </c>
      <c r="AB34" s="0" t="n">
        <v>0</v>
      </c>
      <c r="AC34" s="0" t="n">
        <v>1</v>
      </c>
      <c r="AD34" s="0" t="n">
        <v>0</v>
      </c>
      <c r="AE34" s="0" t="n">
        <v>0</v>
      </c>
      <c r="AF34" s="0" t="n">
        <v>1</v>
      </c>
      <c r="AG34" s="0" t="n">
        <v>0</v>
      </c>
      <c r="AH34" s="0" t="n">
        <v>0</v>
      </c>
      <c r="AI34" s="0" t="n">
        <v>0</v>
      </c>
      <c r="AJ34" s="0" t="n">
        <v>0</v>
      </c>
      <c r="AK34" s="0" t="n">
        <v>0</v>
      </c>
      <c r="AL34" s="0" t="n">
        <v>0</v>
      </c>
      <c r="AM34" s="0" t="n">
        <v>1</v>
      </c>
      <c r="AN34" s="0" t="n">
        <v>0</v>
      </c>
      <c r="AO34" s="0" t="s">
        <v>57</v>
      </c>
      <c r="AP34" s="0" t="s">
        <v>57</v>
      </c>
      <c r="AQ34" s="0" t="s">
        <v>57</v>
      </c>
      <c r="AR34" s="0" t="s">
        <v>57</v>
      </c>
      <c r="AS34" s="0" t="s">
        <v>57</v>
      </c>
      <c r="AT34" s="0" t="s">
        <v>57</v>
      </c>
      <c r="AU34" s="0" t="n">
        <v>0</v>
      </c>
      <c r="AV34" s="0" t="s">
        <v>57</v>
      </c>
      <c r="AW34" s="0" t="s">
        <v>57</v>
      </c>
      <c r="AX34" s="0" t="s">
        <v>57</v>
      </c>
      <c r="AY34" s="0" t="s">
        <v>57</v>
      </c>
      <c r="AZ34" s="0" t="s">
        <v>57</v>
      </c>
      <c r="BA34" s="0" t="s">
        <v>57</v>
      </c>
      <c r="BB34" s="0" t="s">
        <v>57</v>
      </c>
      <c r="BC34" s="0" t="n">
        <v>0</v>
      </c>
      <c r="BD34" s="0" t="n">
        <v>1</v>
      </c>
    </row>
    <row r="35" customFormat="false" ht="14.25" hidden="false" customHeight="false" outlineLevel="0" collapsed="false">
      <c r="A35" s="0" t="s">
        <v>64</v>
      </c>
      <c r="B35" s="2" t="n">
        <v>44456</v>
      </c>
      <c r="C35" s="2" t="n">
        <v>44488</v>
      </c>
      <c r="D35" s="0" t="n">
        <v>1</v>
      </c>
      <c r="E35" s="0" t="n">
        <v>0</v>
      </c>
      <c r="F35" s="0" t="s">
        <v>57</v>
      </c>
      <c r="G35" s="0" t="s">
        <v>57</v>
      </c>
      <c r="H35" s="0" t="n">
        <v>1</v>
      </c>
      <c r="I35" s="0" t="n">
        <v>0</v>
      </c>
      <c r="J35" s="0" t="n">
        <v>0</v>
      </c>
      <c r="K35" s="0" t="n">
        <v>0</v>
      </c>
      <c r="L35" s="0" t="n">
        <v>0</v>
      </c>
      <c r="M35" s="0" t="n">
        <v>0</v>
      </c>
      <c r="N35" s="0" t="n">
        <v>0</v>
      </c>
      <c r="O35" s="0" t="n">
        <v>0</v>
      </c>
      <c r="P35" s="0" t="n">
        <v>0</v>
      </c>
      <c r="Q35" s="0" t="n">
        <v>0</v>
      </c>
      <c r="R35" s="0" t="n">
        <v>0</v>
      </c>
      <c r="S35" s="0" t="n">
        <v>0</v>
      </c>
      <c r="T35" s="0" t="n">
        <v>0</v>
      </c>
      <c r="U35" s="0" t="n">
        <v>0</v>
      </c>
      <c r="V35" s="0" t="n">
        <v>0</v>
      </c>
      <c r="W35" s="0" t="n">
        <v>0</v>
      </c>
      <c r="X35" s="0" t="n">
        <v>1</v>
      </c>
      <c r="Y35" s="0" t="n">
        <v>0</v>
      </c>
      <c r="Z35" s="0" t="n">
        <v>0</v>
      </c>
      <c r="AA35" s="0" t="n">
        <v>1</v>
      </c>
      <c r="AB35" s="0" t="n">
        <v>0</v>
      </c>
      <c r="AC35" s="0" t="n">
        <v>1</v>
      </c>
      <c r="AD35" s="0" t="n">
        <v>0</v>
      </c>
      <c r="AE35" s="0" t="n">
        <v>0</v>
      </c>
      <c r="AF35" s="0" t="n">
        <v>1</v>
      </c>
      <c r="AG35" s="0" t="n">
        <v>0</v>
      </c>
      <c r="AH35" s="0" t="n">
        <v>0</v>
      </c>
      <c r="AI35" s="0" t="n">
        <v>0</v>
      </c>
      <c r="AJ35" s="0" t="n">
        <v>0</v>
      </c>
      <c r="AK35" s="0" t="n">
        <v>0</v>
      </c>
      <c r="AL35" s="0" t="n">
        <v>0</v>
      </c>
      <c r="AM35" s="0" t="n">
        <v>1</v>
      </c>
      <c r="AN35" s="0" t="n">
        <v>0</v>
      </c>
      <c r="AO35" s="0" t="s">
        <v>57</v>
      </c>
      <c r="AP35" s="0" t="s">
        <v>57</v>
      </c>
      <c r="AQ35" s="0" t="s">
        <v>57</v>
      </c>
      <c r="AR35" s="0" t="s">
        <v>57</v>
      </c>
      <c r="AS35" s="0" t="s">
        <v>57</v>
      </c>
      <c r="AT35" s="0" t="s">
        <v>57</v>
      </c>
      <c r="AU35" s="0" t="n">
        <v>0</v>
      </c>
      <c r="AV35" s="0" t="s">
        <v>57</v>
      </c>
      <c r="AW35" s="0" t="s">
        <v>57</v>
      </c>
      <c r="AX35" s="0" t="s">
        <v>57</v>
      </c>
      <c r="AY35" s="0" t="s">
        <v>57</v>
      </c>
      <c r="AZ35" s="0" t="s">
        <v>57</v>
      </c>
      <c r="BA35" s="0" t="s">
        <v>57</v>
      </c>
      <c r="BB35" s="0" t="s">
        <v>57</v>
      </c>
      <c r="BC35" s="0" t="n">
        <v>0</v>
      </c>
      <c r="BD35" s="0" t="n">
        <v>0</v>
      </c>
    </row>
    <row r="36" customFormat="false" ht="14.25" hidden="false" customHeight="false" outlineLevel="0" collapsed="false">
      <c r="A36" s="0" t="s">
        <v>64</v>
      </c>
      <c r="B36" s="2" t="n">
        <v>44489</v>
      </c>
      <c r="C36" s="2" t="n">
        <v>44678</v>
      </c>
      <c r="D36" s="0" t="n">
        <v>1</v>
      </c>
      <c r="E36" s="0" t="n">
        <v>0</v>
      </c>
      <c r="F36" s="0" t="s">
        <v>57</v>
      </c>
      <c r="G36" s="0" t="s">
        <v>57</v>
      </c>
      <c r="H36" s="0" t="n">
        <v>1</v>
      </c>
      <c r="I36" s="0" t="n">
        <v>0</v>
      </c>
      <c r="J36" s="0" t="n">
        <v>0</v>
      </c>
      <c r="K36" s="0" t="n">
        <v>0</v>
      </c>
      <c r="L36" s="0" t="n">
        <v>0</v>
      </c>
      <c r="M36" s="0" t="n">
        <v>0</v>
      </c>
      <c r="N36" s="0" t="n">
        <v>0</v>
      </c>
      <c r="O36" s="0" t="n">
        <v>0</v>
      </c>
      <c r="P36" s="0" t="n">
        <v>0</v>
      </c>
      <c r="Q36" s="0" t="n">
        <v>0</v>
      </c>
      <c r="R36" s="0" t="n">
        <v>0</v>
      </c>
      <c r="S36" s="0" t="n">
        <v>0</v>
      </c>
      <c r="T36" s="0" t="n">
        <v>0</v>
      </c>
      <c r="U36" s="0" t="n">
        <v>0</v>
      </c>
      <c r="V36" s="0" t="n">
        <v>0</v>
      </c>
      <c r="W36" s="0" t="n">
        <v>0</v>
      </c>
      <c r="X36" s="0" t="n">
        <v>1</v>
      </c>
      <c r="Y36" s="0" t="n">
        <v>0</v>
      </c>
      <c r="Z36" s="0" t="n">
        <v>0</v>
      </c>
      <c r="AA36" s="0" t="n">
        <v>1</v>
      </c>
      <c r="AB36" s="0" t="n">
        <v>0</v>
      </c>
      <c r="AC36" s="0" t="n">
        <v>1</v>
      </c>
      <c r="AD36" s="0" t="n">
        <v>0</v>
      </c>
      <c r="AE36" s="0" t="n">
        <v>0</v>
      </c>
      <c r="AF36" s="0" t="n">
        <v>1</v>
      </c>
      <c r="AG36" s="0" t="n">
        <v>0</v>
      </c>
      <c r="AH36" s="0" t="n">
        <v>0</v>
      </c>
      <c r="AI36" s="0" t="n">
        <v>0</v>
      </c>
      <c r="AJ36" s="0" t="n">
        <v>0</v>
      </c>
      <c r="AK36" s="0" t="n">
        <v>0</v>
      </c>
      <c r="AL36" s="0" t="n">
        <v>0</v>
      </c>
      <c r="AM36" s="0" t="n">
        <v>1</v>
      </c>
      <c r="AN36" s="0" t="n">
        <v>0</v>
      </c>
      <c r="AO36" s="0" t="s">
        <v>57</v>
      </c>
      <c r="AP36" s="0" t="s">
        <v>57</v>
      </c>
      <c r="AQ36" s="0" t="s">
        <v>57</v>
      </c>
      <c r="AR36" s="0" t="s">
        <v>57</v>
      </c>
      <c r="AS36" s="0" t="s">
        <v>57</v>
      </c>
      <c r="AT36" s="0" t="s">
        <v>57</v>
      </c>
      <c r="AU36" s="0" t="n">
        <v>0</v>
      </c>
      <c r="AV36" s="0" t="s">
        <v>57</v>
      </c>
      <c r="AW36" s="0" t="s">
        <v>57</v>
      </c>
      <c r="AX36" s="0" t="s">
        <v>57</v>
      </c>
      <c r="AY36" s="0" t="s">
        <v>57</v>
      </c>
      <c r="AZ36" s="0" t="s">
        <v>57</v>
      </c>
      <c r="BA36" s="0" t="s">
        <v>57</v>
      </c>
      <c r="BB36" s="0" t="s">
        <v>57</v>
      </c>
      <c r="BC36" s="0" t="n">
        <v>0</v>
      </c>
      <c r="BD36" s="0" t="n">
        <v>0</v>
      </c>
    </row>
    <row r="37" customFormat="false" ht="14.25" hidden="false" customHeight="false" outlineLevel="0" collapsed="false">
      <c r="A37" s="0" t="s">
        <v>64</v>
      </c>
      <c r="B37" s="2" t="n">
        <v>44679</v>
      </c>
      <c r="C37" s="2" t="n">
        <v>44740</v>
      </c>
      <c r="D37" s="0" t="n">
        <v>1</v>
      </c>
      <c r="E37" s="0" t="n">
        <v>0</v>
      </c>
      <c r="F37" s="0" t="s">
        <v>57</v>
      </c>
      <c r="G37" s="0" t="s">
        <v>57</v>
      </c>
      <c r="H37" s="0" t="n">
        <v>1</v>
      </c>
      <c r="I37" s="0" t="n">
        <v>0</v>
      </c>
      <c r="J37" s="0" t="n">
        <v>0</v>
      </c>
      <c r="K37" s="0" t="n">
        <v>0</v>
      </c>
      <c r="L37" s="0" t="n">
        <v>0</v>
      </c>
      <c r="M37" s="0" t="n">
        <v>0</v>
      </c>
      <c r="N37" s="0" t="n">
        <v>0</v>
      </c>
      <c r="O37" s="0" t="n">
        <v>0</v>
      </c>
      <c r="P37" s="0" t="n">
        <v>0</v>
      </c>
      <c r="Q37" s="0" t="n">
        <v>0</v>
      </c>
      <c r="R37" s="0" t="n">
        <v>0</v>
      </c>
      <c r="S37" s="0" t="n">
        <v>0</v>
      </c>
      <c r="T37" s="0" t="n">
        <v>0</v>
      </c>
      <c r="U37" s="0" t="n">
        <v>0</v>
      </c>
      <c r="V37" s="0" t="n">
        <v>0</v>
      </c>
      <c r="W37" s="0" t="n">
        <v>0</v>
      </c>
      <c r="X37" s="0" t="n">
        <v>1</v>
      </c>
      <c r="Y37" s="0" t="n">
        <v>0</v>
      </c>
      <c r="Z37" s="0" t="n">
        <v>0</v>
      </c>
      <c r="AA37" s="0" t="n">
        <v>1</v>
      </c>
      <c r="AB37" s="0" t="n">
        <v>0</v>
      </c>
      <c r="AC37" s="0" t="n">
        <v>1</v>
      </c>
      <c r="AD37" s="0" t="n">
        <v>0</v>
      </c>
      <c r="AE37" s="0" t="n">
        <v>0</v>
      </c>
      <c r="AF37" s="0" t="n">
        <v>1</v>
      </c>
      <c r="AG37" s="0" t="n">
        <v>0</v>
      </c>
      <c r="AH37" s="0" t="n">
        <v>0</v>
      </c>
      <c r="AI37" s="0" t="n">
        <v>0</v>
      </c>
      <c r="AJ37" s="0" t="n">
        <v>0</v>
      </c>
      <c r="AK37" s="0" t="n">
        <v>0</v>
      </c>
      <c r="AL37" s="0" t="n">
        <v>0</v>
      </c>
      <c r="AM37" s="0" t="n">
        <v>1</v>
      </c>
      <c r="AN37" s="0" t="n">
        <v>0</v>
      </c>
      <c r="AO37" s="0" t="s">
        <v>57</v>
      </c>
      <c r="AP37" s="0" t="s">
        <v>57</v>
      </c>
      <c r="AQ37" s="0" t="s">
        <v>57</v>
      </c>
      <c r="AR37" s="0" t="s">
        <v>57</v>
      </c>
      <c r="AS37" s="0" t="s">
        <v>57</v>
      </c>
      <c r="AT37" s="0" t="s">
        <v>57</v>
      </c>
      <c r="AU37" s="0" t="n">
        <v>0</v>
      </c>
      <c r="AV37" s="0" t="s">
        <v>57</v>
      </c>
      <c r="AW37" s="0" t="s">
        <v>57</v>
      </c>
      <c r="AX37" s="0" t="s">
        <v>57</v>
      </c>
      <c r="AY37" s="0" t="s">
        <v>57</v>
      </c>
      <c r="AZ37" s="0" t="s">
        <v>57</v>
      </c>
      <c r="BA37" s="0" t="s">
        <v>57</v>
      </c>
      <c r="BB37" s="0" t="s">
        <v>57</v>
      </c>
      <c r="BC37" s="0" t="n">
        <v>0</v>
      </c>
      <c r="BD37" s="0" t="n">
        <v>0</v>
      </c>
    </row>
    <row r="38" customFormat="false" ht="14.25" hidden="false" customHeight="false" outlineLevel="0" collapsed="false">
      <c r="A38" s="0" t="s">
        <v>64</v>
      </c>
      <c r="B38" s="2" t="n">
        <v>44741</v>
      </c>
      <c r="C38" s="2" t="n">
        <v>44866</v>
      </c>
      <c r="D38" s="0" t="n">
        <v>1</v>
      </c>
      <c r="E38" s="0" t="n">
        <v>0</v>
      </c>
      <c r="F38" s="0" t="s">
        <v>57</v>
      </c>
      <c r="G38" s="0" t="s">
        <v>57</v>
      </c>
      <c r="H38" s="0" t="n">
        <v>1</v>
      </c>
      <c r="I38" s="0" t="n">
        <v>0</v>
      </c>
      <c r="J38" s="0" t="n">
        <v>0</v>
      </c>
      <c r="K38" s="0" t="n">
        <v>0</v>
      </c>
      <c r="L38" s="0" t="n">
        <v>0</v>
      </c>
      <c r="M38" s="0" t="n">
        <v>0</v>
      </c>
      <c r="N38" s="0" t="n">
        <v>0</v>
      </c>
      <c r="O38" s="0" t="n">
        <v>0</v>
      </c>
      <c r="P38" s="0" t="n">
        <v>0</v>
      </c>
      <c r="Q38" s="0" t="n">
        <v>0</v>
      </c>
      <c r="R38" s="0" t="n">
        <v>0</v>
      </c>
      <c r="S38" s="0" t="n">
        <v>0</v>
      </c>
      <c r="T38" s="0" t="n">
        <v>0</v>
      </c>
      <c r="U38" s="0" t="n">
        <v>0</v>
      </c>
      <c r="V38" s="0" t="n">
        <v>0</v>
      </c>
      <c r="W38" s="0" t="n">
        <v>0</v>
      </c>
      <c r="X38" s="0" t="n">
        <v>1</v>
      </c>
      <c r="Y38" s="0" t="n">
        <v>0</v>
      </c>
      <c r="Z38" s="0" t="n">
        <v>0</v>
      </c>
      <c r="AA38" s="0" t="n">
        <v>1</v>
      </c>
      <c r="AB38" s="0" t="n">
        <v>0</v>
      </c>
      <c r="AC38" s="0" t="n">
        <v>1</v>
      </c>
      <c r="AD38" s="0" t="n">
        <v>0</v>
      </c>
      <c r="AE38" s="0" t="n">
        <v>0</v>
      </c>
      <c r="AF38" s="0" t="n">
        <v>1</v>
      </c>
      <c r="AG38" s="0" t="n">
        <v>0</v>
      </c>
      <c r="AH38" s="0" t="n">
        <v>0</v>
      </c>
      <c r="AI38" s="0" t="n">
        <v>0</v>
      </c>
      <c r="AJ38" s="0" t="n">
        <v>0</v>
      </c>
      <c r="AK38" s="0" t="n">
        <v>0</v>
      </c>
      <c r="AL38" s="0" t="n">
        <v>0</v>
      </c>
      <c r="AM38" s="0" t="n">
        <v>1</v>
      </c>
      <c r="AN38" s="0" t="n">
        <v>0</v>
      </c>
      <c r="AO38" s="0" t="s">
        <v>57</v>
      </c>
      <c r="AP38" s="0" t="s">
        <v>57</v>
      </c>
      <c r="AQ38" s="0" t="s">
        <v>57</v>
      </c>
      <c r="AR38" s="0" t="s">
        <v>57</v>
      </c>
      <c r="AS38" s="0" t="s">
        <v>57</v>
      </c>
      <c r="AT38" s="0" t="s">
        <v>57</v>
      </c>
      <c r="AU38" s="0" t="n">
        <v>0</v>
      </c>
      <c r="AV38" s="0" t="s">
        <v>57</v>
      </c>
      <c r="AW38" s="0" t="s">
        <v>57</v>
      </c>
      <c r="AX38" s="0" t="s">
        <v>57</v>
      </c>
      <c r="AY38" s="0" t="s">
        <v>57</v>
      </c>
      <c r="AZ38" s="0" t="s">
        <v>57</v>
      </c>
      <c r="BA38" s="0" t="s">
        <v>57</v>
      </c>
      <c r="BB38" s="0" t="s">
        <v>57</v>
      </c>
      <c r="BC38" s="0" t="n">
        <v>0</v>
      </c>
      <c r="BD38" s="0" t="n">
        <v>0</v>
      </c>
    </row>
    <row r="39" customFormat="false" ht="14.25" hidden="false" customHeight="false" outlineLevel="0" collapsed="false">
      <c r="A39" s="0" t="s">
        <v>65</v>
      </c>
      <c r="B39" s="2" t="n">
        <v>43435</v>
      </c>
      <c r="C39" s="2" t="n">
        <v>44866</v>
      </c>
      <c r="D39" s="0" t="n">
        <v>0</v>
      </c>
      <c r="E39" s="0" t="s">
        <v>57</v>
      </c>
      <c r="F39" s="0" t="s">
        <v>57</v>
      </c>
      <c r="G39" s="0" t="s">
        <v>57</v>
      </c>
      <c r="H39" s="0" t="s">
        <v>57</v>
      </c>
      <c r="I39" s="0" t="s">
        <v>57</v>
      </c>
      <c r="J39" s="0" t="s">
        <v>57</v>
      </c>
      <c r="K39" s="0" t="s">
        <v>57</v>
      </c>
      <c r="L39" s="0" t="s">
        <v>57</v>
      </c>
      <c r="M39" s="0" t="s">
        <v>57</v>
      </c>
      <c r="N39" s="0" t="s">
        <v>57</v>
      </c>
      <c r="O39" s="0" t="s">
        <v>57</v>
      </c>
      <c r="P39" s="0" t="s">
        <v>57</v>
      </c>
      <c r="Q39" s="0" t="s">
        <v>57</v>
      </c>
      <c r="R39" s="0" t="s">
        <v>57</v>
      </c>
      <c r="S39" s="0" t="s">
        <v>57</v>
      </c>
      <c r="T39" s="0" t="s">
        <v>57</v>
      </c>
      <c r="U39" s="0" t="s">
        <v>57</v>
      </c>
      <c r="V39" s="0" t="s">
        <v>57</v>
      </c>
      <c r="W39" s="0" t="s">
        <v>57</v>
      </c>
      <c r="X39" s="0" t="s">
        <v>57</v>
      </c>
      <c r="Y39" s="0" t="s">
        <v>57</v>
      </c>
      <c r="Z39" s="0" t="s">
        <v>57</v>
      </c>
      <c r="AA39" s="0" t="s">
        <v>57</v>
      </c>
      <c r="AB39" s="0" t="s">
        <v>57</v>
      </c>
      <c r="AC39" s="0" t="s">
        <v>57</v>
      </c>
      <c r="AD39" s="0" t="s">
        <v>57</v>
      </c>
      <c r="AE39" s="0" t="s">
        <v>57</v>
      </c>
      <c r="AF39" s="0" t="s">
        <v>57</v>
      </c>
      <c r="AG39" s="0" t="s">
        <v>57</v>
      </c>
      <c r="AH39" s="0" t="s">
        <v>57</v>
      </c>
      <c r="AI39" s="0" t="s">
        <v>57</v>
      </c>
      <c r="AJ39" s="0" t="s">
        <v>57</v>
      </c>
      <c r="AK39" s="0" t="s">
        <v>57</v>
      </c>
      <c r="AL39" s="0" t="s">
        <v>57</v>
      </c>
      <c r="AM39" s="0" t="s">
        <v>57</v>
      </c>
      <c r="AN39" s="0" t="s">
        <v>57</v>
      </c>
      <c r="AO39" s="0" t="s">
        <v>57</v>
      </c>
      <c r="AP39" s="0" t="s">
        <v>57</v>
      </c>
      <c r="AQ39" s="0" t="s">
        <v>57</v>
      </c>
      <c r="AR39" s="0" t="s">
        <v>57</v>
      </c>
      <c r="AS39" s="0" t="s">
        <v>57</v>
      </c>
      <c r="AT39" s="0" t="s">
        <v>57</v>
      </c>
      <c r="AU39" s="0" t="s">
        <v>57</v>
      </c>
      <c r="AV39" s="0" t="s">
        <v>57</v>
      </c>
      <c r="AW39" s="0" t="s">
        <v>57</v>
      </c>
      <c r="AX39" s="0" t="s">
        <v>57</v>
      </c>
      <c r="AY39" s="0" t="s">
        <v>57</v>
      </c>
      <c r="AZ39" s="0" t="s">
        <v>57</v>
      </c>
      <c r="BA39" s="0" t="s">
        <v>57</v>
      </c>
      <c r="BB39" s="0" t="s">
        <v>57</v>
      </c>
      <c r="BC39" s="0" t="s">
        <v>57</v>
      </c>
      <c r="BD39" s="0" t="s">
        <v>57</v>
      </c>
    </row>
    <row r="40" customFormat="false" ht="14.25" hidden="false" customHeight="false" outlineLevel="0" collapsed="false">
      <c r="A40" s="0" t="s">
        <v>66</v>
      </c>
      <c r="B40" s="2" t="n">
        <v>43435</v>
      </c>
      <c r="C40" s="2" t="n">
        <v>44012</v>
      </c>
      <c r="D40" s="0" t="n">
        <v>1</v>
      </c>
      <c r="E40" s="0" t="n">
        <v>1</v>
      </c>
      <c r="F40" s="0" t="n">
        <v>1</v>
      </c>
      <c r="G40" s="0" t="n">
        <v>0</v>
      </c>
      <c r="H40" s="0" t="n">
        <v>1</v>
      </c>
      <c r="I40" s="0" t="n">
        <v>0</v>
      </c>
      <c r="J40" s="0" t="n">
        <v>0</v>
      </c>
      <c r="K40" s="0" t="n">
        <v>0</v>
      </c>
      <c r="L40" s="0" t="n">
        <v>0</v>
      </c>
      <c r="M40" s="0" t="n">
        <v>0</v>
      </c>
      <c r="N40" s="0" t="n">
        <v>0</v>
      </c>
      <c r="O40" s="0" t="n">
        <v>0</v>
      </c>
      <c r="P40" s="0" t="n">
        <v>0</v>
      </c>
      <c r="Q40" s="0" t="n">
        <v>0</v>
      </c>
      <c r="R40" s="0" t="n">
        <v>0</v>
      </c>
      <c r="S40" s="0" t="n">
        <v>0</v>
      </c>
      <c r="T40" s="0" t="n">
        <v>0</v>
      </c>
      <c r="U40" s="0" t="n">
        <v>0</v>
      </c>
      <c r="V40" s="0" t="n">
        <v>0</v>
      </c>
      <c r="W40" s="0" t="n">
        <v>0</v>
      </c>
      <c r="X40" s="0" t="n">
        <v>1</v>
      </c>
      <c r="Y40" s="0" t="n">
        <v>0</v>
      </c>
      <c r="Z40" s="0" t="n">
        <v>1</v>
      </c>
      <c r="AA40" s="0" t="n">
        <v>1</v>
      </c>
      <c r="AB40" s="0" t="n">
        <v>1</v>
      </c>
      <c r="AC40" s="0" t="n">
        <v>0</v>
      </c>
      <c r="AD40" s="0" t="n">
        <v>0</v>
      </c>
      <c r="AE40" s="0" t="n">
        <v>0</v>
      </c>
      <c r="AF40" s="0" t="n">
        <v>0</v>
      </c>
      <c r="AG40" s="0" t="n">
        <v>1</v>
      </c>
      <c r="AH40" s="0" t="n">
        <v>1</v>
      </c>
      <c r="AI40" s="0" t="n">
        <v>0</v>
      </c>
      <c r="AJ40" s="0" t="n">
        <v>1</v>
      </c>
      <c r="AK40" s="0" t="n">
        <v>0</v>
      </c>
      <c r="AL40" s="0" t="n">
        <v>0</v>
      </c>
      <c r="AM40" s="0" t="n">
        <v>0</v>
      </c>
      <c r="AN40" s="0" t="n">
        <v>0</v>
      </c>
      <c r="AO40" s="0" t="s">
        <v>57</v>
      </c>
      <c r="AP40" s="0" t="s">
        <v>57</v>
      </c>
      <c r="AQ40" s="0" t="s">
        <v>57</v>
      </c>
      <c r="AR40" s="0" t="s">
        <v>57</v>
      </c>
      <c r="AS40" s="0" t="s">
        <v>57</v>
      </c>
      <c r="AT40" s="0" t="s">
        <v>57</v>
      </c>
      <c r="AU40" s="0" t="n">
        <v>1</v>
      </c>
      <c r="AV40" s="0" t="n">
        <v>1</v>
      </c>
      <c r="AW40" s="0" t="n">
        <v>0</v>
      </c>
      <c r="AX40" s="0" t="n">
        <v>0</v>
      </c>
      <c r="AY40" s="0" t="n">
        <v>1</v>
      </c>
      <c r="AZ40" s="0" t="n">
        <v>0</v>
      </c>
      <c r="BA40" s="0" t="n">
        <v>0</v>
      </c>
      <c r="BB40" s="0" t="n">
        <v>0</v>
      </c>
      <c r="BC40" s="0" t="n">
        <v>0</v>
      </c>
      <c r="BD40" s="0" t="n">
        <v>0</v>
      </c>
    </row>
    <row r="41" customFormat="false" ht="14.25" hidden="false" customHeight="false" outlineLevel="0" collapsed="false">
      <c r="A41" s="0" t="s">
        <v>66</v>
      </c>
      <c r="B41" s="2" t="n">
        <v>44013</v>
      </c>
      <c r="C41" s="2" t="n">
        <v>44742</v>
      </c>
      <c r="D41" s="0" t="n">
        <v>1</v>
      </c>
      <c r="E41" s="0" t="n">
        <v>1</v>
      </c>
      <c r="F41" s="0" t="n">
        <v>1</v>
      </c>
      <c r="G41" s="0" t="n">
        <v>0</v>
      </c>
      <c r="H41" s="0" t="n">
        <v>1</v>
      </c>
      <c r="I41" s="0" t="n">
        <v>0</v>
      </c>
      <c r="J41" s="0" t="n">
        <v>0</v>
      </c>
      <c r="K41" s="0" t="n">
        <v>0</v>
      </c>
      <c r="L41" s="0" t="n">
        <v>0</v>
      </c>
      <c r="M41" s="0" t="n">
        <v>0</v>
      </c>
      <c r="N41" s="0" t="n">
        <v>0</v>
      </c>
      <c r="O41" s="0" t="n">
        <v>0</v>
      </c>
      <c r="P41" s="0" t="n">
        <v>0</v>
      </c>
      <c r="Q41" s="0" t="n">
        <v>0</v>
      </c>
      <c r="R41" s="0" t="n">
        <v>0</v>
      </c>
      <c r="S41" s="0" t="n">
        <v>0</v>
      </c>
      <c r="T41" s="0" t="n">
        <v>0</v>
      </c>
      <c r="U41" s="0" t="n">
        <v>0</v>
      </c>
      <c r="V41" s="0" t="n">
        <v>0</v>
      </c>
      <c r="W41" s="0" t="n">
        <v>0</v>
      </c>
      <c r="X41" s="0" t="n">
        <v>1</v>
      </c>
      <c r="Y41" s="0" t="n">
        <v>0</v>
      </c>
      <c r="Z41" s="0" t="n">
        <v>1</v>
      </c>
      <c r="AA41" s="0" t="n">
        <v>1</v>
      </c>
      <c r="AB41" s="0" t="n">
        <v>1</v>
      </c>
      <c r="AC41" s="0" t="n">
        <v>0</v>
      </c>
      <c r="AD41" s="0" t="n">
        <v>0</v>
      </c>
      <c r="AE41" s="0" t="n">
        <v>0</v>
      </c>
      <c r="AF41" s="0" t="n">
        <v>0</v>
      </c>
      <c r="AG41" s="0" t="n">
        <v>1</v>
      </c>
      <c r="AH41" s="0" t="n">
        <v>1</v>
      </c>
      <c r="AI41" s="0" t="n">
        <v>0</v>
      </c>
      <c r="AJ41" s="0" t="n">
        <v>1</v>
      </c>
      <c r="AK41" s="0" t="n">
        <v>0</v>
      </c>
      <c r="AL41" s="0" t="n">
        <v>0</v>
      </c>
      <c r="AM41" s="0" t="n">
        <v>0</v>
      </c>
      <c r="AN41" s="0" t="n">
        <v>0</v>
      </c>
      <c r="AO41" s="0" t="s">
        <v>57</v>
      </c>
      <c r="AP41" s="0" t="s">
        <v>57</v>
      </c>
      <c r="AQ41" s="0" t="s">
        <v>57</v>
      </c>
      <c r="AR41" s="0" t="s">
        <v>57</v>
      </c>
      <c r="AS41" s="0" t="s">
        <v>57</v>
      </c>
      <c r="AT41" s="0" t="s">
        <v>57</v>
      </c>
      <c r="AU41" s="0" t="n">
        <v>1</v>
      </c>
      <c r="AV41" s="0" t="n">
        <v>1</v>
      </c>
      <c r="AW41" s="0" t="n">
        <v>0</v>
      </c>
      <c r="AX41" s="0" t="n">
        <v>0</v>
      </c>
      <c r="AY41" s="0" t="n">
        <v>1</v>
      </c>
      <c r="AZ41" s="0" t="n">
        <v>0</v>
      </c>
      <c r="BA41" s="0" t="n">
        <v>0</v>
      </c>
      <c r="BB41" s="0" t="n">
        <v>0</v>
      </c>
      <c r="BC41" s="0" t="n">
        <v>0</v>
      </c>
      <c r="BD41" s="0" t="n">
        <v>0</v>
      </c>
    </row>
    <row r="42" customFormat="false" ht="14.25" hidden="false" customHeight="false" outlineLevel="0" collapsed="false">
      <c r="A42" s="0" t="s">
        <v>66</v>
      </c>
      <c r="B42" s="2" t="n">
        <v>44743</v>
      </c>
      <c r="C42" s="2" t="n">
        <v>44746</v>
      </c>
      <c r="D42" s="0" t="n">
        <v>1</v>
      </c>
      <c r="E42" s="0" t="n">
        <v>1</v>
      </c>
      <c r="F42" s="0" t="n">
        <v>1</v>
      </c>
      <c r="G42" s="0" t="n">
        <v>0</v>
      </c>
      <c r="H42" s="0" t="n">
        <v>1</v>
      </c>
      <c r="I42" s="0" t="n">
        <v>0</v>
      </c>
      <c r="J42" s="0" t="n">
        <v>0</v>
      </c>
      <c r="K42" s="0" t="n">
        <v>0</v>
      </c>
      <c r="L42" s="0" t="n">
        <v>0</v>
      </c>
      <c r="M42" s="0" t="n">
        <v>0</v>
      </c>
      <c r="N42" s="0" t="n">
        <v>0</v>
      </c>
      <c r="O42" s="0" t="n">
        <v>0</v>
      </c>
      <c r="P42" s="0" t="n">
        <v>1</v>
      </c>
      <c r="Q42" s="0" t="n">
        <v>0</v>
      </c>
      <c r="R42" s="0" t="n">
        <v>0</v>
      </c>
      <c r="S42" s="0" t="n">
        <v>0</v>
      </c>
      <c r="T42" s="0" t="n">
        <v>0</v>
      </c>
      <c r="U42" s="0" t="n">
        <v>0</v>
      </c>
      <c r="V42" s="0" t="n">
        <v>0</v>
      </c>
      <c r="W42" s="0" t="n">
        <v>0</v>
      </c>
      <c r="X42" s="0" t="n">
        <v>1</v>
      </c>
      <c r="Y42" s="0" t="n">
        <v>0</v>
      </c>
      <c r="Z42" s="0" t="n">
        <v>0</v>
      </c>
      <c r="AA42" s="0" t="n">
        <v>1</v>
      </c>
      <c r="AB42" s="0" t="n">
        <v>1</v>
      </c>
      <c r="AC42" s="0" t="n">
        <v>1</v>
      </c>
      <c r="AD42" s="0" t="n">
        <v>0</v>
      </c>
      <c r="AE42" s="0" t="n">
        <v>0</v>
      </c>
      <c r="AF42" s="0" t="n">
        <v>0</v>
      </c>
      <c r="AG42" s="0" t="n">
        <v>1</v>
      </c>
      <c r="AH42" s="0" t="n">
        <v>1</v>
      </c>
      <c r="AI42" s="0" t="n">
        <v>0</v>
      </c>
      <c r="AJ42" s="0" t="n">
        <v>1</v>
      </c>
      <c r="AK42" s="0" t="n">
        <v>0</v>
      </c>
      <c r="AL42" s="0" t="n">
        <v>0</v>
      </c>
      <c r="AM42" s="0" t="n">
        <v>0</v>
      </c>
      <c r="AN42" s="0" t="n">
        <v>0</v>
      </c>
      <c r="AO42" s="0" t="s">
        <v>57</v>
      </c>
      <c r="AP42" s="0" t="s">
        <v>57</v>
      </c>
      <c r="AQ42" s="0" t="s">
        <v>57</v>
      </c>
      <c r="AR42" s="0" t="s">
        <v>57</v>
      </c>
      <c r="AS42" s="0" t="s">
        <v>57</v>
      </c>
      <c r="AT42" s="0" t="s">
        <v>57</v>
      </c>
      <c r="AU42" s="0" t="n">
        <v>1</v>
      </c>
      <c r="AV42" s="0" t="n">
        <v>1</v>
      </c>
      <c r="AW42" s="0" t="n">
        <v>0</v>
      </c>
      <c r="AX42" s="0" t="n">
        <v>0</v>
      </c>
      <c r="AY42" s="0" t="n">
        <v>1</v>
      </c>
      <c r="AZ42" s="0" t="n">
        <v>0</v>
      </c>
      <c r="BA42" s="0" t="n">
        <v>0</v>
      </c>
      <c r="BB42" s="0" t="n">
        <v>0</v>
      </c>
      <c r="BC42" s="0" t="n">
        <v>0</v>
      </c>
      <c r="BD42" s="0" t="n">
        <v>0</v>
      </c>
    </row>
    <row r="43" customFormat="false" ht="14.25" hidden="false" customHeight="false" outlineLevel="0" collapsed="false">
      <c r="A43" s="0" t="s">
        <v>66</v>
      </c>
      <c r="B43" s="2" t="n">
        <v>44747</v>
      </c>
      <c r="C43" s="2" t="n">
        <v>44747</v>
      </c>
      <c r="D43" s="0" t="n">
        <v>1</v>
      </c>
      <c r="E43" s="0" t="n">
        <v>1</v>
      </c>
      <c r="F43" s="0" t="n">
        <v>1</v>
      </c>
      <c r="G43" s="0" t="n">
        <v>0</v>
      </c>
      <c r="H43" s="0" t="n">
        <v>1</v>
      </c>
      <c r="I43" s="0" t="n">
        <v>0</v>
      </c>
      <c r="J43" s="0" t="n">
        <v>0</v>
      </c>
      <c r="K43" s="0" t="n">
        <v>0</v>
      </c>
      <c r="L43" s="0" t="n">
        <v>0</v>
      </c>
      <c r="M43" s="0" t="n">
        <v>0</v>
      </c>
      <c r="N43" s="0" t="n">
        <v>0</v>
      </c>
      <c r="O43" s="0" t="n">
        <v>0</v>
      </c>
      <c r="P43" s="0" t="n">
        <v>1</v>
      </c>
      <c r="Q43" s="0" t="n">
        <v>0</v>
      </c>
      <c r="R43" s="0" t="n">
        <v>0</v>
      </c>
      <c r="S43" s="0" t="n">
        <v>0</v>
      </c>
      <c r="T43" s="0" t="n">
        <v>0</v>
      </c>
      <c r="U43" s="0" t="n">
        <v>0</v>
      </c>
      <c r="V43" s="0" t="n">
        <v>0</v>
      </c>
      <c r="W43" s="0" t="n">
        <v>0</v>
      </c>
      <c r="X43" s="0" t="n">
        <v>1</v>
      </c>
      <c r="Y43" s="0" t="n">
        <v>0</v>
      </c>
      <c r="Z43" s="0" t="n">
        <v>0</v>
      </c>
      <c r="AA43" s="0" t="n">
        <v>1</v>
      </c>
      <c r="AB43" s="0" t="n">
        <v>1</v>
      </c>
      <c r="AC43" s="0" t="n">
        <v>1</v>
      </c>
      <c r="AD43" s="0" t="n">
        <v>0</v>
      </c>
      <c r="AE43" s="0" t="n">
        <v>0</v>
      </c>
      <c r="AF43" s="0" t="n">
        <v>0</v>
      </c>
      <c r="AG43" s="0" t="n">
        <v>1</v>
      </c>
      <c r="AH43" s="0" t="n">
        <v>1</v>
      </c>
      <c r="AI43" s="0" t="n">
        <v>0</v>
      </c>
      <c r="AJ43" s="0" t="n">
        <v>1</v>
      </c>
      <c r="AK43" s="0" t="n">
        <v>0</v>
      </c>
      <c r="AL43" s="0" t="n">
        <v>0</v>
      </c>
      <c r="AM43" s="0" t="n">
        <v>0</v>
      </c>
      <c r="AN43" s="0" t="n">
        <v>0</v>
      </c>
      <c r="AO43" s="0" t="s">
        <v>57</v>
      </c>
      <c r="AP43" s="0" t="s">
        <v>57</v>
      </c>
      <c r="AQ43" s="0" t="s">
        <v>57</v>
      </c>
      <c r="AR43" s="0" t="s">
        <v>57</v>
      </c>
      <c r="AS43" s="0" t="s">
        <v>57</v>
      </c>
      <c r="AT43" s="0" t="s">
        <v>57</v>
      </c>
      <c r="AU43" s="0" t="n">
        <v>1</v>
      </c>
      <c r="AV43" s="0" t="n">
        <v>1</v>
      </c>
      <c r="AW43" s="0" t="n">
        <v>0</v>
      </c>
      <c r="AX43" s="0" t="n">
        <v>0</v>
      </c>
      <c r="AY43" s="0" t="n">
        <v>1</v>
      </c>
      <c r="AZ43" s="0" t="n">
        <v>0</v>
      </c>
      <c r="BA43" s="0" t="n">
        <v>0</v>
      </c>
      <c r="BB43" s="0" t="n">
        <v>0</v>
      </c>
      <c r="BC43" s="0" t="n">
        <v>0</v>
      </c>
      <c r="BD43" s="0" t="n">
        <v>0</v>
      </c>
    </row>
    <row r="44" customFormat="false" ht="14.25" hidden="false" customHeight="false" outlineLevel="0" collapsed="false">
      <c r="A44" s="0" t="s">
        <v>66</v>
      </c>
      <c r="B44" s="2" t="n">
        <v>44748</v>
      </c>
      <c r="C44" s="2" t="n">
        <v>44866</v>
      </c>
      <c r="D44" s="0" t="n">
        <v>1</v>
      </c>
      <c r="E44" s="0" t="n">
        <v>1</v>
      </c>
      <c r="F44" s="0" t="n">
        <v>1</v>
      </c>
      <c r="G44" s="0" t="n">
        <v>0</v>
      </c>
      <c r="H44" s="0" t="n">
        <v>1</v>
      </c>
      <c r="I44" s="0" t="n">
        <v>0</v>
      </c>
      <c r="J44" s="0" t="n">
        <v>0</v>
      </c>
      <c r="K44" s="0" t="n">
        <v>0</v>
      </c>
      <c r="L44" s="0" t="n">
        <v>0</v>
      </c>
      <c r="M44" s="0" t="n">
        <v>0</v>
      </c>
      <c r="N44" s="0" t="n">
        <v>0</v>
      </c>
      <c r="O44" s="0" t="n">
        <v>0</v>
      </c>
      <c r="P44" s="0" t="n">
        <v>1</v>
      </c>
      <c r="Q44" s="0" t="n">
        <v>0</v>
      </c>
      <c r="R44" s="0" t="n">
        <v>0</v>
      </c>
      <c r="S44" s="0" t="n">
        <v>0</v>
      </c>
      <c r="T44" s="0" t="n">
        <v>0</v>
      </c>
      <c r="U44" s="0" t="n">
        <v>0</v>
      </c>
      <c r="V44" s="0" t="n">
        <v>0</v>
      </c>
      <c r="W44" s="0" t="n">
        <v>0</v>
      </c>
      <c r="X44" s="0" t="n">
        <v>1</v>
      </c>
      <c r="Y44" s="0" t="n">
        <v>0</v>
      </c>
      <c r="Z44" s="0" t="n">
        <v>0</v>
      </c>
      <c r="AA44" s="0" t="n">
        <v>1</v>
      </c>
      <c r="AB44" s="0" t="n">
        <v>1</v>
      </c>
      <c r="AC44" s="0" t="n">
        <v>1</v>
      </c>
      <c r="AD44" s="0" t="n">
        <v>0</v>
      </c>
      <c r="AE44" s="0" t="n">
        <v>0</v>
      </c>
      <c r="AF44" s="0" t="n">
        <v>0</v>
      </c>
      <c r="AG44" s="0" t="n">
        <v>1</v>
      </c>
      <c r="AH44" s="0" t="n">
        <v>1</v>
      </c>
      <c r="AI44" s="0" t="n">
        <v>0</v>
      </c>
      <c r="AJ44" s="0" t="n">
        <v>1</v>
      </c>
      <c r="AK44" s="0" t="n">
        <v>0</v>
      </c>
      <c r="AL44" s="0" t="n">
        <v>0</v>
      </c>
      <c r="AM44" s="0" t="n">
        <v>0</v>
      </c>
      <c r="AN44" s="0" t="n">
        <v>0</v>
      </c>
      <c r="AO44" s="0" t="s">
        <v>57</v>
      </c>
      <c r="AP44" s="0" t="s">
        <v>57</v>
      </c>
      <c r="AQ44" s="0" t="s">
        <v>57</v>
      </c>
      <c r="AR44" s="0" t="s">
        <v>57</v>
      </c>
      <c r="AS44" s="0" t="s">
        <v>57</v>
      </c>
      <c r="AT44" s="0" t="s">
        <v>57</v>
      </c>
      <c r="AU44" s="0" t="n">
        <v>1</v>
      </c>
      <c r="AV44" s="0" t="n">
        <v>1</v>
      </c>
      <c r="AW44" s="0" t="n">
        <v>0</v>
      </c>
      <c r="AX44" s="0" t="n">
        <v>0</v>
      </c>
      <c r="AY44" s="0" t="n">
        <v>1</v>
      </c>
      <c r="AZ44" s="0" t="n">
        <v>0</v>
      </c>
      <c r="BA44" s="0" t="n">
        <v>0</v>
      </c>
      <c r="BB44" s="0" t="n">
        <v>0</v>
      </c>
      <c r="BC44" s="0" t="n">
        <v>0</v>
      </c>
      <c r="BD44" s="0" t="n">
        <v>0</v>
      </c>
    </row>
    <row r="45" customFormat="false" ht="14.25" hidden="false" customHeight="false" outlineLevel="0" collapsed="false">
      <c r="A45" s="0" t="s">
        <v>67</v>
      </c>
      <c r="B45" s="2" t="n">
        <v>43435</v>
      </c>
      <c r="C45" s="2" t="n">
        <v>43738</v>
      </c>
      <c r="D45" s="0" t="n">
        <v>1</v>
      </c>
      <c r="E45" s="0" t="n">
        <v>1</v>
      </c>
      <c r="F45" s="0" t="n">
        <v>1</v>
      </c>
      <c r="G45" s="0" t="s">
        <v>57</v>
      </c>
      <c r="H45" s="0" t="n">
        <v>1</v>
      </c>
      <c r="I45" s="0" t="n">
        <v>0</v>
      </c>
      <c r="J45" s="0" t="n">
        <v>0</v>
      </c>
      <c r="K45" s="0" t="n">
        <v>0</v>
      </c>
      <c r="L45" s="0" t="n">
        <v>0</v>
      </c>
      <c r="M45" s="0" t="n">
        <v>0</v>
      </c>
      <c r="N45" s="0" t="n">
        <v>0</v>
      </c>
      <c r="O45" s="0" t="n">
        <v>0</v>
      </c>
      <c r="P45" s="0" t="n">
        <v>0</v>
      </c>
      <c r="Q45" s="0" t="n">
        <v>0</v>
      </c>
      <c r="R45" s="0" t="n">
        <v>0</v>
      </c>
      <c r="S45" s="0" t="n">
        <v>0</v>
      </c>
      <c r="T45" s="0" t="n">
        <v>1</v>
      </c>
      <c r="U45" s="0" t="n">
        <v>0</v>
      </c>
      <c r="V45" s="0" t="n">
        <v>0</v>
      </c>
      <c r="W45" s="0" t="n">
        <v>0</v>
      </c>
      <c r="X45" s="0" t="n">
        <v>0</v>
      </c>
      <c r="Y45" s="0" t="n">
        <v>0</v>
      </c>
      <c r="Z45" s="0" t="n">
        <v>1</v>
      </c>
      <c r="AA45" s="0" t="n">
        <v>1</v>
      </c>
      <c r="AB45" s="0" t="n">
        <v>1</v>
      </c>
      <c r="AC45" s="0" t="n">
        <v>1</v>
      </c>
      <c r="AD45" s="0" t="n">
        <v>0</v>
      </c>
      <c r="AE45" s="0" t="n">
        <v>0</v>
      </c>
      <c r="AF45" s="0" t="n">
        <v>0</v>
      </c>
      <c r="AG45" s="0" t="n">
        <v>0</v>
      </c>
      <c r="AH45" s="0" t="n">
        <v>1</v>
      </c>
      <c r="AI45" s="0" t="n">
        <v>0</v>
      </c>
      <c r="AJ45" s="0" t="n">
        <v>0</v>
      </c>
      <c r="AK45" s="0" t="n">
        <v>1</v>
      </c>
      <c r="AL45" s="0" t="n">
        <v>0</v>
      </c>
      <c r="AM45" s="0" t="n">
        <v>0</v>
      </c>
      <c r="AN45" s="0" t="n">
        <v>0</v>
      </c>
      <c r="AO45" s="0" t="s">
        <v>57</v>
      </c>
      <c r="AP45" s="0" t="s">
        <v>57</v>
      </c>
      <c r="AQ45" s="0" t="s">
        <v>57</v>
      </c>
      <c r="AR45" s="0" t="s">
        <v>57</v>
      </c>
      <c r="AS45" s="0" t="s">
        <v>57</v>
      </c>
      <c r="AT45" s="0" t="s">
        <v>57</v>
      </c>
      <c r="AU45" s="0" t="n">
        <v>1</v>
      </c>
      <c r="AV45" s="0" t="n">
        <v>1</v>
      </c>
      <c r="AW45" s="0" t="n">
        <v>0</v>
      </c>
      <c r="AX45" s="0" t="n">
        <v>0</v>
      </c>
      <c r="AY45" s="0" t="n">
        <v>1</v>
      </c>
      <c r="AZ45" s="0" t="n">
        <v>0</v>
      </c>
      <c r="BA45" s="0" t="n">
        <v>0</v>
      </c>
      <c r="BB45" s="0" t="n">
        <v>0</v>
      </c>
      <c r="BC45" s="0" t="n">
        <v>0</v>
      </c>
      <c r="BD45" s="0" t="n">
        <v>0</v>
      </c>
    </row>
    <row r="46" customFormat="false" ht="14.25" hidden="false" customHeight="false" outlineLevel="0" collapsed="false">
      <c r="A46" s="0" t="s">
        <v>67</v>
      </c>
      <c r="B46" s="2" t="n">
        <v>43739</v>
      </c>
      <c r="C46" s="2" t="n">
        <v>43830</v>
      </c>
      <c r="D46" s="0" t="n">
        <v>1</v>
      </c>
      <c r="E46" s="0" t="n">
        <v>1</v>
      </c>
      <c r="F46" s="0" t="n">
        <v>1</v>
      </c>
      <c r="G46" s="0" t="n">
        <v>0</v>
      </c>
      <c r="H46" s="0" t="n">
        <v>1</v>
      </c>
      <c r="I46" s="0" t="n">
        <v>0</v>
      </c>
      <c r="J46" s="0" t="n">
        <v>0</v>
      </c>
      <c r="K46" s="0" t="n">
        <v>0</v>
      </c>
      <c r="L46" s="0" t="n">
        <v>0</v>
      </c>
      <c r="M46" s="0" t="n">
        <v>0</v>
      </c>
      <c r="N46" s="0" t="n">
        <v>0</v>
      </c>
      <c r="O46" s="0" t="n">
        <v>0</v>
      </c>
      <c r="P46" s="0" t="n">
        <v>0</v>
      </c>
      <c r="Q46" s="0" t="n">
        <v>0</v>
      </c>
      <c r="R46" s="0" t="n">
        <v>0</v>
      </c>
      <c r="S46" s="0" t="n">
        <v>0</v>
      </c>
      <c r="T46" s="0" t="n">
        <v>1</v>
      </c>
      <c r="U46" s="0" t="n">
        <v>0</v>
      </c>
      <c r="V46" s="0" t="n">
        <v>0</v>
      </c>
      <c r="W46" s="0" t="n">
        <v>0</v>
      </c>
      <c r="X46" s="0" t="n">
        <v>0</v>
      </c>
      <c r="Y46" s="0" t="n">
        <v>0</v>
      </c>
      <c r="Z46" s="0" t="n">
        <v>1</v>
      </c>
      <c r="AA46" s="0" t="n">
        <v>1</v>
      </c>
      <c r="AB46" s="0" t="n">
        <v>1</v>
      </c>
      <c r="AC46" s="0" t="n">
        <v>1</v>
      </c>
      <c r="AD46" s="0" t="n">
        <v>0</v>
      </c>
      <c r="AE46" s="0" t="n">
        <v>0</v>
      </c>
      <c r="AF46" s="0" t="n">
        <v>0</v>
      </c>
      <c r="AG46" s="0" t="n">
        <v>0</v>
      </c>
      <c r="AH46" s="0" t="n">
        <v>1</v>
      </c>
      <c r="AI46" s="0" t="n">
        <v>0</v>
      </c>
      <c r="AJ46" s="0" t="n">
        <v>0</v>
      </c>
      <c r="AK46" s="0" t="n">
        <v>1</v>
      </c>
      <c r="AL46" s="0" t="n">
        <v>0</v>
      </c>
      <c r="AM46" s="0" t="n">
        <v>0</v>
      </c>
      <c r="AN46" s="0" t="n">
        <v>0</v>
      </c>
      <c r="AO46" s="0" t="s">
        <v>57</v>
      </c>
      <c r="AP46" s="0" t="s">
        <v>57</v>
      </c>
      <c r="AQ46" s="0" t="s">
        <v>57</v>
      </c>
      <c r="AR46" s="0" t="s">
        <v>57</v>
      </c>
      <c r="AS46" s="0" t="s">
        <v>57</v>
      </c>
      <c r="AT46" s="0" t="s">
        <v>57</v>
      </c>
      <c r="AU46" s="0" t="n">
        <v>1</v>
      </c>
      <c r="AV46" s="0" t="n">
        <v>1</v>
      </c>
      <c r="AW46" s="0" t="n">
        <v>0</v>
      </c>
      <c r="AX46" s="0" t="n">
        <v>0</v>
      </c>
      <c r="AY46" s="0" t="n">
        <v>1</v>
      </c>
      <c r="AZ46" s="0" t="n">
        <v>0</v>
      </c>
      <c r="BA46" s="0" t="n">
        <v>0</v>
      </c>
      <c r="BB46" s="0" t="n">
        <v>0</v>
      </c>
      <c r="BC46" s="0" t="n">
        <v>0</v>
      </c>
      <c r="BD46" s="0" t="n">
        <v>0</v>
      </c>
    </row>
    <row r="47" customFormat="false" ht="14.25" hidden="false" customHeight="false" outlineLevel="0" collapsed="false">
      <c r="A47" s="0" t="s">
        <v>67</v>
      </c>
      <c r="B47" s="2" t="n">
        <v>43831</v>
      </c>
      <c r="C47" s="2" t="n">
        <v>44024</v>
      </c>
      <c r="D47" s="0" t="n">
        <v>1</v>
      </c>
      <c r="E47" s="0" t="n">
        <v>1</v>
      </c>
      <c r="F47" s="0" t="n">
        <v>1</v>
      </c>
      <c r="G47" s="0" t="n">
        <v>0</v>
      </c>
      <c r="H47" s="0" t="n">
        <v>1</v>
      </c>
      <c r="I47" s="0" t="n">
        <v>0</v>
      </c>
      <c r="J47" s="0" t="n">
        <v>1</v>
      </c>
      <c r="K47" s="0" t="n">
        <v>0</v>
      </c>
      <c r="L47" s="0" t="n">
        <v>0</v>
      </c>
      <c r="M47" s="0" t="n">
        <v>0</v>
      </c>
      <c r="N47" s="0" t="n">
        <v>0</v>
      </c>
      <c r="O47" s="0" t="n">
        <v>0</v>
      </c>
      <c r="P47" s="0" t="n">
        <v>0</v>
      </c>
      <c r="Q47" s="0" t="n">
        <v>0</v>
      </c>
      <c r="R47" s="0" t="n">
        <v>0</v>
      </c>
      <c r="S47" s="0" t="n">
        <v>0</v>
      </c>
      <c r="T47" s="0" t="n">
        <v>0</v>
      </c>
      <c r="U47" s="0" t="n">
        <v>0</v>
      </c>
      <c r="V47" s="0" t="n">
        <v>0</v>
      </c>
      <c r="W47" s="0" t="n">
        <v>0</v>
      </c>
      <c r="X47" s="0" t="n">
        <v>0</v>
      </c>
      <c r="Y47" s="0" t="n">
        <v>0</v>
      </c>
      <c r="Z47" s="0" t="n">
        <v>1</v>
      </c>
      <c r="AA47" s="0" t="n">
        <v>1</v>
      </c>
      <c r="AB47" s="0" t="n">
        <v>1</v>
      </c>
      <c r="AC47" s="0" t="n">
        <v>1</v>
      </c>
      <c r="AD47" s="0" t="n">
        <v>1</v>
      </c>
      <c r="AE47" s="0" t="n">
        <v>1</v>
      </c>
      <c r="AF47" s="0" t="n">
        <v>0</v>
      </c>
      <c r="AG47" s="0" t="n">
        <v>0</v>
      </c>
      <c r="AH47" s="0" t="n">
        <v>1</v>
      </c>
      <c r="AI47" s="0" t="n">
        <v>0</v>
      </c>
      <c r="AJ47" s="0" t="n">
        <v>0</v>
      </c>
      <c r="AK47" s="0" t="n">
        <v>1</v>
      </c>
      <c r="AL47" s="0" t="n">
        <v>0</v>
      </c>
      <c r="AM47" s="0" t="n">
        <v>0</v>
      </c>
      <c r="AN47" s="0" t="n">
        <v>0</v>
      </c>
      <c r="AO47" s="0" t="s">
        <v>57</v>
      </c>
      <c r="AP47" s="0" t="s">
        <v>57</v>
      </c>
      <c r="AQ47" s="0" t="s">
        <v>57</v>
      </c>
      <c r="AR47" s="0" t="s">
        <v>57</v>
      </c>
      <c r="AS47" s="0" t="s">
        <v>57</v>
      </c>
      <c r="AT47" s="0" t="s">
        <v>57</v>
      </c>
      <c r="AU47" s="0" t="n">
        <v>1</v>
      </c>
      <c r="AV47" s="0" t="n">
        <v>1</v>
      </c>
      <c r="AW47" s="0" t="n">
        <v>0</v>
      </c>
      <c r="AX47" s="0" t="n">
        <v>0</v>
      </c>
      <c r="AY47" s="0" t="n">
        <v>1</v>
      </c>
      <c r="AZ47" s="0" t="n">
        <v>0</v>
      </c>
      <c r="BA47" s="0" t="n">
        <v>0</v>
      </c>
      <c r="BB47" s="0" t="n">
        <v>0</v>
      </c>
      <c r="BC47" s="0" t="n">
        <v>0</v>
      </c>
      <c r="BD47" s="0" t="n">
        <v>0</v>
      </c>
    </row>
    <row r="48" customFormat="false" ht="14.25" hidden="false" customHeight="false" outlineLevel="0" collapsed="false">
      <c r="A48" s="0" t="s">
        <v>67</v>
      </c>
      <c r="B48" s="2" t="n">
        <v>44025</v>
      </c>
      <c r="C48" s="2" t="n">
        <v>44761</v>
      </c>
      <c r="D48" s="0" t="n">
        <v>1</v>
      </c>
      <c r="E48" s="0" t="n">
        <v>1</v>
      </c>
      <c r="F48" s="0" t="n">
        <v>1</v>
      </c>
      <c r="G48" s="0" t="n">
        <v>0</v>
      </c>
      <c r="H48" s="0" t="n">
        <v>1</v>
      </c>
      <c r="I48" s="0" t="n">
        <v>0</v>
      </c>
      <c r="J48" s="0" t="n">
        <v>1</v>
      </c>
      <c r="K48" s="0" t="n">
        <v>0</v>
      </c>
      <c r="L48" s="0" t="n">
        <v>0</v>
      </c>
      <c r="M48" s="0" t="n">
        <v>0</v>
      </c>
      <c r="N48" s="0" t="n">
        <v>0</v>
      </c>
      <c r="O48" s="0" t="n">
        <v>0</v>
      </c>
      <c r="P48" s="0" t="n">
        <v>0</v>
      </c>
      <c r="Q48" s="0" t="n">
        <v>0</v>
      </c>
      <c r="R48" s="0" t="n">
        <v>0</v>
      </c>
      <c r="S48" s="0" t="n">
        <v>0</v>
      </c>
      <c r="T48" s="0" t="n">
        <v>0</v>
      </c>
      <c r="U48" s="0" t="n">
        <v>0</v>
      </c>
      <c r="V48" s="0" t="n">
        <v>0</v>
      </c>
      <c r="W48" s="0" t="n">
        <v>0</v>
      </c>
      <c r="X48" s="0" t="n">
        <v>0</v>
      </c>
      <c r="Y48" s="0" t="n">
        <v>0</v>
      </c>
      <c r="Z48" s="0" t="n">
        <v>1</v>
      </c>
      <c r="AA48" s="0" t="n">
        <v>1</v>
      </c>
      <c r="AB48" s="0" t="n">
        <v>1</v>
      </c>
      <c r="AC48" s="0" t="n">
        <v>1</v>
      </c>
      <c r="AD48" s="0" t="n">
        <v>1</v>
      </c>
      <c r="AE48" s="0" t="n">
        <v>1</v>
      </c>
      <c r="AF48" s="0" t="n">
        <v>0</v>
      </c>
      <c r="AG48" s="0" t="n">
        <v>0</v>
      </c>
      <c r="AH48" s="0" t="n">
        <v>1</v>
      </c>
      <c r="AI48" s="0" t="n">
        <v>0</v>
      </c>
      <c r="AJ48" s="0" t="n">
        <v>0</v>
      </c>
      <c r="AK48" s="0" t="n">
        <v>1</v>
      </c>
      <c r="AL48" s="0" t="n">
        <v>0</v>
      </c>
      <c r="AM48" s="0" t="n">
        <v>0</v>
      </c>
      <c r="AN48" s="0" t="n">
        <v>0</v>
      </c>
      <c r="AO48" s="0" t="s">
        <v>57</v>
      </c>
      <c r="AP48" s="0" t="s">
        <v>57</v>
      </c>
      <c r="AQ48" s="0" t="s">
        <v>57</v>
      </c>
      <c r="AR48" s="0" t="s">
        <v>57</v>
      </c>
      <c r="AS48" s="0" t="s">
        <v>57</v>
      </c>
      <c r="AT48" s="0" t="s">
        <v>57</v>
      </c>
      <c r="AU48" s="0" t="n">
        <v>1</v>
      </c>
      <c r="AV48" s="0" t="n">
        <v>1</v>
      </c>
      <c r="AW48" s="0" t="n">
        <v>0</v>
      </c>
      <c r="AX48" s="0" t="n">
        <v>0</v>
      </c>
      <c r="AY48" s="0" t="n">
        <v>1</v>
      </c>
      <c r="AZ48" s="0" t="n">
        <v>0</v>
      </c>
      <c r="BA48" s="0" t="n">
        <v>0</v>
      </c>
      <c r="BB48" s="0" t="n">
        <v>0</v>
      </c>
      <c r="BC48" s="0" t="n">
        <v>0</v>
      </c>
      <c r="BD48" s="0" t="n">
        <v>0</v>
      </c>
    </row>
    <row r="49" customFormat="false" ht="14.25" hidden="false" customHeight="false" outlineLevel="0" collapsed="false">
      <c r="A49" s="0" t="s">
        <v>67</v>
      </c>
      <c r="B49" s="2" t="n">
        <v>44762</v>
      </c>
      <c r="C49" s="2" t="n">
        <v>44866</v>
      </c>
      <c r="D49" s="0" t="n">
        <v>1</v>
      </c>
      <c r="E49" s="0" t="n">
        <v>1</v>
      </c>
      <c r="F49" s="0" t="n">
        <v>1</v>
      </c>
      <c r="G49" s="0" t="n">
        <v>0</v>
      </c>
      <c r="H49" s="0" t="n">
        <v>1</v>
      </c>
      <c r="I49" s="0" t="n">
        <v>0</v>
      </c>
      <c r="J49" s="0" t="n">
        <v>1</v>
      </c>
      <c r="K49" s="0" t="n">
        <v>0</v>
      </c>
      <c r="L49" s="0" t="n">
        <v>0</v>
      </c>
      <c r="M49" s="0" t="n">
        <v>0</v>
      </c>
      <c r="N49" s="0" t="n">
        <v>0</v>
      </c>
      <c r="O49" s="0" t="n">
        <v>0</v>
      </c>
      <c r="P49" s="0" t="n">
        <v>0</v>
      </c>
      <c r="Q49" s="0" t="n">
        <v>0</v>
      </c>
      <c r="R49" s="0" t="n">
        <v>0</v>
      </c>
      <c r="S49" s="0" t="n">
        <v>0</v>
      </c>
      <c r="T49" s="0" t="n">
        <v>0</v>
      </c>
      <c r="U49" s="0" t="n">
        <v>0</v>
      </c>
      <c r="V49" s="0" t="n">
        <v>0</v>
      </c>
      <c r="W49" s="0" t="n">
        <v>0</v>
      </c>
      <c r="X49" s="0" t="n">
        <v>0</v>
      </c>
      <c r="Y49" s="0" t="n">
        <v>0</v>
      </c>
      <c r="Z49" s="0" t="n">
        <v>1</v>
      </c>
      <c r="AA49" s="0" t="n">
        <v>1</v>
      </c>
      <c r="AB49" s="0" t="n">
        <v>1</v>
      </c>
      <c r="AC49" s="0" t="n">
        <v>1</v>
      </c>
      <c r="AD49" s="0" t="n">
        <v>1</v>
      </c>
      <c r="AE49" s="0" t="n">
        <v>1</v>
      </c>
      <c r="AF49" s="0" t="n">
        <v>0</v>
      </c>
      <c r="AG49" s="0" t="n">
        <v>0</v>
      </c>
      <c r="AH49" s="0" t="n">
        <v>1</v>
      </c>
      <c r="AI49" s="0" t="n">
        <v>0</v>
      </c>
      <c r="AJ49" s="0" t="n">
        <v>0</v>
      </c>
      <c r="AK49" s="0" t="n">
        <v>1</v>
      </c>
      <c r="AL49" s="0" t="n">
        <v>0</v>
      </c>
      <c r="AM49" s="0" t="n">
        <v>0</v>
      </c>
      <c r="AN49" s="0" t="n">
        <v>0</v>
      </c>
      <c r="AO49" s="0" t="s">
        <v>57</v>
      </c>
      <c r="AP49" s="0" t="s">
        <v>57</v>
      </c>
      <c r="AQ49" s="0" t="s">
        <v>57</v>
      </c>
      <c r="AR49" s="0" t="s">
        <v>57</v>
      </c>
      <c r="AS49" s="0" t="s">
        <v>57</v>
      </c>
      <c r="AT49" s="0" t="s">
        <v>57</v>
      </c>
      <c r="AU49" s="0" t="n">
        <v>1</v>
      </c>
      <c r="AV49" s="0" t="n">
        <v>1</v>
      </c>
      <c r="AW49" s="0" t="n">
        <v>0</v>
      </c>
      <c r="AX49" s="0" t="n">
        <v>0</v>
      </c>
      <c r="AY49" s="0" t="n">
        <v>1</v>
      </c>
      <c r="AZ49" s="0" t="n">
        <v>0</v>
      </c>
      <c r="BA49" s="0" t="n">
        <v>0</v>
      </c>
      <c r="BB49" s="0" t="n">
        <v>0</v>
      </c>
      <c r="BC49" s="0" t="n">
        <v>0</v>
      </c>
      <c r="BD49" s="0" t="n">
        <v>0</v>
      </c>
    </row>
    <row r="50" customFormat="false" ht="14.25" hidden="false" customHeight="false" outlineLevel="0" collapsed="false">
      <c r="A50" s="0" t="s">
        <v>68</v>
      </c>
      <c r="B50" s="2" t="n">
        <v>43435</v>
      </c>
      <c r="C50" s="2" t="n">
        <v>44866</v>
      </c>
      <c r="D50" s="0" t="n">
        <v>0</v>
      </c>
      <c r="E50" s="0" t="s">
        <v>57</v>
      </c>
      <c r="F50" s="0" t="s">
        <v>57</v>
      </c>
      <c r="G50" s="0" t="s">
        <v>57</v>
      </c>
      <c r="H50" s="0" t="s">
        <v>57</v>
      </c>
      <c r="I50" s="0" t="s">
        <v>57</v>
      </c>
      <c r="J50" s="0" t="s">
        <v>57</v>
      </c>
      <c r="K50" s="0" t="s">
        <v>57</v>
      </c>
      <c r="L50" s="0" t="s">
        <v>57</v>
      </c>
      <c r="M50" s="0" t="s">
        <v>57</v>
      </c>
      <c r="N50" s="0" t="s">
        <v>57</v>
      </c>
      <c r="O50" s="0" t="s">
        <v>57</v>
      </c>
      <c r="P50" s="0" t="s">
        <v>57</v>
      </c>
      <c r="Q50" s="0" t="s">
        <v>57</v>
      </c>
      <c r="R50" s="0" t="s">
        <v>57</v>
      </c>
      <c r="S50" s="0" t="s">
        <v>57</v>
      </c>
      <c r="T50" s="0" t="s">
        <v>57</v>
      </c>
      <c r="U50" s="0" t="s">
        <v>57</v>
      </c>
      <c r="V50" s="0" t="s">
        <v>57</v>
      </c>
      <c r="W50" s="0" t="s">
        <v>57</v>
      </c>
      <c r="X50" s="0" t="s">
        <v>57</v>
      </c>
      <c r="Y50" s="0" t="s">
        <v>57</v>
      </c>
      <c r="Z50" s="0" t="s">
        <v>57</v>
      </c>
      <c r="AA50" s="0" t="s">
        <v>57</v>
      </c>
      <c r="AB50" s="0" t="s">
        <v>57</v>
      </c>
      <c r="AC50" s="0" t="s">
        <v>57</v>
      </c>
      <c r="AD50" s="0" t="s">
        <v>57</v>
      </c>
      <c r="AE50" s="0" t="s">
        <v>57</v>
      </c>
      <c r="AF50" s="0" t="s">
        <v>57</v>
      </c>
      <c r="AG50" s="0" t="s">
        <v>57</v>
      </c>
      <c r="AH50" s="0" t="s">
        <v>57</v>
      </c>
      <c r="AI50" s="0" t="s">
        <v>57</v>
      </c>
      <c r="AJ50" s="0" t="s">
        <v>57</v>
      </c>
      <c r="AK50" s="0" t="s">
        <v>57</v>
      </c>
      <c r="AL50" s="0" t="s">
        <v>57</v>
      </c>
      <c r="AM50" s="0" t="s">
        <v>57</v>
      </c>
      <c r="AN50" s="0" t="s">
        <v>57</v>
      </c>
      <c r="AO50" s="0" t="s">
        <v>57</v>
      </c>
      <c r="AP50" s="0" t="s">
        <v>57</v>
      </c>
      <c r="AQ50" s="0" t="s">
        <v>57</v>
      </c>
      <c r="AR50" s="0" t="s">
        <v>57</v>
      </c>
      <c r="AS50" s="0" t="s">
        <v>57</v>
      </c>
      <c r="AT50" s="0" t="s">
        <v>57</v>
      </c>
      <c r="AU50" s="0" t="s">
        <v>57</v>
      </c>
      <c r="AV50" s="0" t="s">
        <v>57</v>
      </c>
      <c r="AW50" s="0" t="s">
        <v>57</v>
      </c>
      <c r="AX50" s="0" t="s">
        <v>57</v>
      </c>
      <c r="AY50" s="0" t="s">
        <v>57</v>
      </c>
      <c r="AZ50" s="0" t="s">
        <v>57</v>
      </c>
      <c r="BA50" s="0" t="s">
        <v>57</v>
      </c>
      <c r="BB50" s="0" t="s">
        <v>57</v>
      </c>
      <c r="BC50" s="0" t="s">
        <v>57</v>
      </c>
      <c r="BD50" s="0" t="s">
        <v>57</v>
      </c>
    </row>
    <row r="51" customFormat="false" ht="14.25" hidden="false" customHeight="false" outlineLevel="0" collapsed="false">
      <c r="A51" s="0" t="s">
        <v>69</v>
      </c>
      <c r="B51" s="2" t="n">
        <v>43435</v>
      </c>
      <c r="C51" s="2" t="n">
        <v>43646</v>
      </c>
      <c r="D51" s="0" t="n">
        <v>1</v>
      </c>
      <c r="E51" s="0" t="n">
        <v>1</v>
      </c>
      <c r="F51" s="0" t="n">
        <v>1</v>
      </c>
      <c r="G51" s="0" t="n">
        <v>0</v>
      </c>
      <c r="H51" s="0" t="n">
        <v>1</v>
      </c>
      <c r="I51" s="0" t="n">
        <v>0</v>
      </c>
      <c r="J51" s="0" t="n">
        <v>0</v>
      </c>
      <c r="K51" s="0" t="n">
        <v>0</v>
      </c>
      <c r="L51" s="0" t="n">
        <v>0</v>
      </c>
      <c r="M51" s="0" t="n">
        <v>0</v>
      </c>
      <c r="N51" s="0" t="n">
        <v>0</v>
      </c>
      <c r="O51" s="0" t="n">
        <v>0</v>
      </c>
      <c r="P51" s="0" t="n">
        <v>0</v>
      </c>
      <c r="Q51" s="0" t="n">
        <v>0</v>
      </c>
      <c r="R51" s="0" t="n">
        <v>0</v>
      </c>
      <c r="S51" s="0" t="n">
        <v>0</v>
      </c>
      <c r="T51" s="0" t="n">
        <v>1</v>
      </c>
      <c r="U51" s="0" t="n">
        <v>0</v>
      </c>
      <c r="V51" s="0" t="n">
        <v>0</v>
      </c>
      <c r="W51" s="0" t="n">
        <v>0</v>
      </c>
      <c r="X51" s="0" t="n">
        <v>0</v>
      </c>
      <c r="Y51" s="0" t="n">
        <v>0</v>
      </c>
      <c r="Z51" s="0" t="n">
        <v>0</v>
      </c>
      <c r="AA51" s="0" t="n">
        <v>1</v>
      </c>
      <c r="AB51" s="0" t="n">
        <v>1</v>
      </c>
      <c r="AC51" s="0" t="n">
        <v>0</v>
      </c>
      <c r="AD51" s="0" t="n">
        <v>0</v>
      </c>
      <c r="AE51" s="0" t="n">
        <v>0</v>
      </c>
      <c r="AF51" s="0" t="n">
        <v>0</v>
      </c>
      <c r="AG51" s="0" t="n">
        <v>0</v>
      </c>
      <c r="AH51" s="0" t="n">
        <v>0</v>
      </c>
      <c r="AI51" s="0" t="n">
        <v>0</v>
      </c>
      <c r="AJ51" s="0" t="n">
        <v>0</v>
      </c>
      <c r="AK51" s="0" t="n">
        <v>0</v>
      </c>
      <c r="AL51" s="0" t="n">
        <v>0</v>
      </c>
      <c r="AM51" s="0" t="n">
        <v>1</v>
      </c>
      <c r="AN51" s="0" t="n">
        <v>0</v>
      </c>
      <c r="AO51" s="0" t="s">
        <v>57</v>
      </c>
      <c r="AP51" s="0" t="s">
        <v>57</v>
      </c>
      <c r="AQ51" s="0" t="s">
        <v>57</v>
      </c>
      <c r="AR51" s="0" t="s">
        <v>57</v>
      </c>
      <c r="AS51" s="0" t="s">
        <v>57</v>
      </c>
      <c r="AT51" s="0" t="s">
        <v>57</v>
      </c>
      <c r="AU51" s="0" t="n">
        <v>1</v>
      </c>
      <c r="AV51" s="0" t="n">
        <v>1</v>
      </c>
      <c r="AW51" s="0" t="n">
        <v>0</v>
      </c>
      <c r="AX51" s="0" t="n">
        <v>0</v>
      </c>
      <c r="AY51" s="0" t="n">
        <v>1</v>
      </c>
      <c r="AZ51" s="0" t="n">
        <v>0</v>
      </c>
      <c r="BA51" s="0" t="n">
        <v>0</v>
      </c>
      <c r="BB51" s="0" t="n">
        <v>0</v>
      </c>
      <c r="BC51" s="0" t="n">
        <v>0</v>
      </c>
      <c r="BD51" s="0" t="n">
        <v>0</v>
      </c>
    </row>
    <row r="52" customFormat="false" ht="14.25" hidden="false" customHeight="false" outlineLevel="0" collapsed="false">
      <c r="A52" s="0" t="s">
        <v>69</v>
      </c>
      <c r="B52" s="2" t="n">
        <v>43647</v>
      </c>
      <c r="C52" s="2" t="n">
        <v>44012</v>
      </c>
      <c r="D52" s="0" t="n">
        <v>1</v>
      </c>
      <c r="E52" s="0" t="n">
        <v>1</v>
      </c>
      <c r="F52" s="0" t="n">
        <v>1</v>
      </c>
      <c r="G52" s="0" t="n">
        <v>0</v>
      </c>
      <c r="H52" s="0" t="n">
        <v>1</v>
      </c>
      <c r="I52" s="0" t="n">
        <v>0</v>
      </c>
      <c r="J52" s="0" t="n">
        <v>0</v>
      </c>
      <c r="K52" s="0" t="n">
        <v>0</v>
      </c>
      <c r="L52" s="0" t="n">
        <v>0</v>
      </c>
      <c r="M52" s="0" t="n">
        <v>0</v>
      </c>
      <c r="N52" s="0" t="n">
        <v>0</v>
      </c>
      <c r="O52" s="0" t="n">
        <v>0</v>
      </c>
      <c r="P52" s="0" t="n">
        <v>0</v>
      </c>
      <c r="Q52" s="0" t="n">
        <v>0</v>
      </c>
      <c r="R52" s="0" t="n">
        <v>0</v>
      </c>
      <c r="S52" s="0" t="n">
        <v>0</v>
      </c>
      <c r="T52" s="0" t="n">
        <v>1</v>
      </c>
      <c r="U52" s="0" t="n">
        <v>0</v>
      </c>
      <c r="V52" s="0" t="n">
        <v>0</v>
      </c>
      <c r="W52" s="0" t="n">
        <v>0</v>
      </c>
      <c r="X52" s="0" t="n">
        <v>0</v>
      </c>
      <c r="Y52" s="0" t="n">
        <v>0</v>
      </c>
      <c r="Z52" s="0" t="n">
        <v>0</v>
      </c>
      <c r="AA52" s="0" t="n">
        <v>1</v>
      </c>
      <c r="AB52" s="0" t="n">
        <v>1</v>
      </c>
      <c r="AC52" s="0" t="n">
        <v>0</v>
      </c>
      <c r="AD52" s="0" t="n">
        <v>0</v>
      </c>
      <c r="AE52" s="0" t="n">
        <v>0</v>
      </c>
      <c r="AF52" s="0" t="n">
        <v>0</v>
      </c>
      <c r="AG52" s="0" t="n">
        <v>0</v>
      </c>
      <c r="AH52" s="0" t="n">
        <v>0</v>
      </c>
      <c r="AI52" s="0" t="n">
        <v>0</v>
      </c>
      <c r="AJ52" s="0" t="n">
        <v>0</v>
      </c>
      <c r="AK52" s="0" t="n">
        <v>0</v>
      </c>
      <c r="AL52" s="0" t="n">
        <v>0</v>
      </c>
      <c r="AM52" s="0" t="n">
        <v>1</v>
      </c>
      <c r="AN52" s="0" t="n">
        <v>0</v>
      </c>
      <c r="AO52" s="0" t="s">
        <v>57</v>
      </c>
      <c r="AP52" s="0" t="s">
        <v>57</v>
      </c>
      <c r="AQ52" s="0" t="s">
        <v>57</v>
      </c>
      <c r="AR52" s="0" t="s">
        <v>57</v>
      </c>
      <c r="AS52" s="0" t="s">
        <v>57</v>
      </c>
      <c r="AT52" s="0" t="s">
        <v>57</v>
      </c>
      <c r="AU52" s="0" t="n">
        <v>1</v>
      </c>
      <c r="AV52" s="0" t="n">
        <v>1</v>
      </c>
      <c r="AW52" s="0" t="n">
        <v>0</v>
      </c>
      <c r="AX52" s="0" t="n">
        <v>0</v>
      </c>
      <c r="AY52" s="0" t="n">
        <v>1</v>
      </c>
      <c r="AZ52" s="0" t="n">
        <v>0</v>
      </c>
      <c r="BA52" s="0" t="n">
        <v>0</v>
      </c>
      <c r="BB52" s="0" t="n">
        <v>0</v>
      </c>
      <c r="BC52" s="0" t="n">
        <v>0</v>
      </c>
      <c r="BD52" s="0" t="n">
        <v>0</v>
      </c>
    </row>
    <row r="53" customFormat="false" ht="14.25" hidden="false" customHeight="false" outlineLevel="0" collapsed="false">
      <c r="A53" s="0" t="s">
        <v>69</v>
      </c>
      <c r="B53" s="2" t="n">
        <v>44013</v>
      </c>
      <c r="C53" s="2" t="n">
        <v>44377</v>
      </c>
      <c r="D53" s="0" t="n">
        <v>1</v>
      </c>
      <c r="E53" s="0" t="n">
        <v>1</v>
      </c>
      <c r="F53" s="0" t="n">
        <v>1</v>
      </c>
      <c r="G53" s="0" t="n">
        <v>0</v>
      </c>
      <c r="H53" s="0" t="n">
        <v>1</v>
      </c>
      <c r="I53" s="0" t="n">
        <v>0</v>
      </c>
      <c r="J53" s="0" t="n">
        <v>0</v>
      </c>
      <c r="K53" s="0" t="n">
        <v>0</v>
      </c>
      <c r="L53" s="0" t="n">
        <v>0</v>
      </c>
      <c r="M53" s="0" t="n">
        <v>0</v>
      </c>
      <c r="N53" s="0" t="n">
        <v>0</v>
      </c>
      <c r="O53" s="0" t="n">
        <v>0</v>
      </c>
      <c r="P53" s="0" t="n">
        <v>0</v>
      </c>
      <c r="Q53" s="0" t="n">
        <v>0</v>
      </c>
      <c r="R53" s="0" t="n">
        <v>0</v>
      </c>
      <c r="S53" s="0" t="n">
        <v>0</v>
      </c>
      <c r="T53" s="0" t="n">
        <v>1</v>
      </c>
      <c r="U53" s="0" t="n">
        <v>0</v>
      </c>
      <c r="V53" s="0" t="n">
        <v>0</v>
      </c>
      <c r="W53" s="0" t="n">
        <v>0</v>
      </c>
      <c r="X53" s="0" t="n">
        <v>0</v>
      </c>
      <c r="Y53" s="0" t="n">
        <v>0</v>
      </c>
      <c r="Z53" s="0" t="n">
        <v>0</v>
      </c>
      <c r="AA53" s="0" t="n">
        <v>1</v>
      </c>
      <c r="AB53" s="0" t="n">
        <v>1</v>
      </c>
      <c r="AC53" s="0" t="n">
        <v>0</v>
      </c>
      <c r="AD53" s="0" t="n">
        <v>0</v>
      </c>
      <c r="AE53" s="0" t="n">
        <v>0</v>
      </c>
      <c r="AF53" s="0" t="n">
        <v>0</v>
      </c>
      <c r="AG53" s="0" t="n">
        <v>0</v>
      </c>
      <c r="AH53" s="0" t="n">
        <v>0</v>
      </c>
      <c r="AI53" s="0" t="n">
        <v>0</v>
      </c>
      <c r="AJ53" s="0" t="n">
        <v>0</v>
      </c>
      <c r="AK53" s="0" t="n">
        <v>0</v>
      </c>
      <c r="AL53" s="0" t="n">
        <v>0</v>
      </c>
      <c r="AM53" s="0" t="n">
        <v>1</v>
      </c>
      <c r="AN53" s="0" t="n">
        <v>0</v>
      </c>
      <c r="AO53" s="0" t="s">
        <v>57</v>
      </c>
      <c r="AP53" s="0" t="s">
        <v>57</v>
      </c>
      <c r="AQ53" s="0" t="s">
        <v>57</v>
      </c>
      <c r="AR53" s="0" t="s">
        <v>57</v>
      </c>
      <c r="AS53" s="0" t="s">
        <v>57</v>
      </c>
      <c r="AT53" s="0" t="s">
        <v>57</v>
      </c>
      <c r="AU53" s="0" t="n">
        <v>1</v>
      </c>
      <c r="AV53" s="0" t="n">
        <v>1</v>
      </c>
      <c r="AW53" s="0" t="n">
        <v>0</v>
      </c>
      <c r="AX53" s="0" t="n">
        <v>0</v>
      </c>
      <c r="AY53" s="0" t="n">
        <v>1</v>
      </c>
      <c r="AZ53" s="0" t="n">
        <v>0</v>
      </c>
      <c r="BA53" s="0" t="n">
        <v>0</v>
      </c>
      <c r="BB53" s="0" t="n">
        <v>0</v>
      </c>
      <c r="BC53" s="0" t="n">
        <v>1</v>
      </c>
      <c r="BD53" s="0" t="n">
        <v>0</v>
      </c>
    </row>
    <row r="54" customFormat="false" ht="14.25" hidden="false" customHeight="false" outlineLevel="0" collapsed="false">
      <c r="A54" s="0" t="s">
        <v>69</v>
      </c>
      <c r="B54" s="2" t="n">
        <v>44378</v>
      </c>
      <c r="C54" s="2" t="n">
        <v>44658</v>
      </c>
      <c r="D54" s="0" t="n">
        <v>1</v>
      </c>
      <c r="E54" s="0" t="n">
        <v>1</v>
      </c>
      <c r="F54" s="0" t="n">
        <v>1</v>
      </c>
      <c r="G54" s="0" t="n">
        <v>0</v>
      </c>
      <c r="H54" s="0" t="n">
        <v>1</v>
      </c>
      <c r="I54" s="0" t="n">
        <v>0</v>
      </c>
      <c r="J54" s="0" t="n">
        <v>0</v>
      </c>
      <c r="K54" s="0" t="n">
        <v>0</v>
      </c>
      <c r="L54" s="0" t="n">
        <v>0</v>
      </c>
      <c r="M54" s="0" t="n">
        <v>0</v>
      </c>
      <c r="N54" s="0" t="n">
        <v>0</v>
      </c>
      <c r="O54" s="0" t="n">
        <v>0</v>
      </c>
      <c r="P54" s="0" t="n">
        <v>0</v>
      </c>
      <c r="Q54" s="0" t="n">
        <v>0</v>
      </c>
      <c r="R54" s="0" t="n">
        <v>0</v>
      </c>
      <c r="S54" s="0" t="n">
        <v>0</v>
      </c>
      <c r="T54" s="0" t="n">
        <v>1</v>
      </c>
      <c r="U54" s="0" t="n">
        <v>0</v>
      </c>
      <c r="V54" s="0" t="n">
        <v>0</v>
      </c>
      <c r="W54" s="0" t="n">
        <v>0</v>
      </c>
      <c r="X54" s="0" t="n">
        <v>0</v>
      </c>
      <c r="Y54" s="0" t="n">
        <v>0</v>
      </c>
      <c r="Z54" s="0" t="n">
        <v>0</v>
      </c>
      <c r="AA54" s="0" t="n">
        <v>1</v>
      </c>
      <c r="AB54" s="0" t="n">
        <v>1</v>
      </c>
      <c r="AC54" s="0" t="n">
        <v>0</v>
      </c>
      <c r="AD54" s="0" t="n">
        <v>0</v>
      </c>
      <c r="AE54" s="0" t="n">
        <v>0</v>
      </c>
      <c r="AF54" s="0" t="n">
        <v>0</v>
      </c>
      <c r="AG54" s="0" t="n">
        <v>0</v>
      </c>
      <c r="AH54" s="0" t="n">
        <v>0</v>
      </c>
      <c r="AI54" s="0" t="n">
        <v>0</v>
      </c>
      <c r="AJ54" s="0" t="n">
        <v>0</v>
      </c>
      <c r="AK54" s="0" t="n">
        <v>0</v>
      </c>
      <c r="AL54" s="0" t="n">
        <v>0</v>
      </c>
      <c r="AM54" s="0" t="n">
        <v>1</v>
      </c>
      <c r="AN54" s="0" t="n">
        <v>0</v>
      </c>
      <c r="AO54" s="0" t="s">
        <v>57</v>
      </c>
      <c r="AP54" s="0" t="s">
        <v>57</v>
      </c>
      <c r="AQ54" s="0" t="s">
        <v>57</v>
      </c>
      <c r="AR54" s="0" t="s">
        <v>57</v>
      </c>
      <c r="AS54" s="0" t="s">
        <v>57</v>
      </c>
      <c r="AT54" s="0" t="s">
        <v>57</v>
      </c>
      <c r="AU54" s="0" t="n">
        <v>1</v>
      </c>
      <c r="AV54" s="0" t="n">
        <v>1</v>
      </c>
      <c r="AW54" s="0" t="n">
        <v>0</v>
      </c>
      <c r="AX54" s="0" t="n">
        <v>0</v>
      </c>
      <c r="AY54" s="0" t="n">
        <v>1</v>
      </c>
      <c r="AZ54" s="0" t="n">
        <v>0</v>
      </c>
      <c r="BA54" s="0" t="n">
        <v>0</v>
      </c>
      <c r="BB54" s="0" t="n">
        <v>0</v>
      </c>
      <c r="BC54" s="0" t="n">
        <v>1</v>
      </c>
      <c r="BD54" s="0" t="n">
        <v>0</v>
      </c>
    </row>
    <row r="55" customFormat="false" ht="14.25" hidden="false" customHeight="false" outlineLevel="0" collapsed="false">
      <c r="A55" s="0" t="s">
        <v>69</v>
      </c>
      <c r="B55" s="2" t="n">
        <v>44659</v>
      </c>
      <c r="C55" s="2" t="n">
        <v>44672</v>
      </c>
      <c r="D55" s="0" t="n">
        <v>1</v>
      </c>
      <c r="E55" s="0" t="n">
        <v>1</v>
      </c>
      <c r="F55" s="0" t="n">
        <v>1</v>
      </c>
      <c r="G55" s="0" t="n">
        <v>0</v>
      </c>
      <c r="H55" s="0" t="n">
        <v>1</v>
      </c>
      <c r="I55" s="0" t="n">
        <v>0</v>
      </c>
      <c r="J55" s="0" t="n">
        <v>0</v>
      </c>
      <c r="K55" s="0" t="n">
        <v>0</v>
      </c>
      <c r="L55" s="0" t="n">
        <v>0</v>
      </c>
      <c r="M55" s="0" t="n">
        <v>0</v>
      </c>
      <c r="N55" s="0" t="n">
        <v>0</v>
      </c>
      <c r="O55" s="0" t="n">
        <v>0</v>
      </c>
      <c r="P55" s="0" t="n">
        <v>0</v>
      </c>
      <c r="Q55" s="0" t="n">
        <v>0</v>
      </c>
      <c r="R55" s="0" t="n">
        <v>0</v>
      </c>
      <c r="S55" s="0" t="n">
        <v>0</v>
      </c>
      <c r="T55" s="0" t="n">
        <v>1</v>
      </c>
      <c r="U55" s="0" t="n">
        <v>0</v>
      </c>
      <c r="V55" s="0" t="n">
        <v>0</v>
      </c>
      <c r="W55" s="0" t="n">
        <v>0</v>
      </c>
      <c r="X55" s="0" t="n">
        <v>0</v>
      </c>
      <c r="Y55" s="0" t="n">
        <v>0</v>
      </c>
      <c r="Z55" s="0" t="n">
        <v>0</v>
      </c>
      <c r="AA55" s="0" t="n">
        <v>1</v>
      </c>
      <c r="AB55" s="0" t="n">
        <v>1</v>
      </c>
      <c r="AC55" s="0" t="n">
        <v>0</v>
      </c>
      <c r="AD55" s="0" t="n">
        <v>0</v>
      </c>
      <c r="AE55" s="0" t="n">
        <v>0</v>
      </c>
      <c r="AF55" s="0" t="n">
        <v>0</v>
      </c>
      <c r="AG55" s="0" t="n">
        <v>0</v>
      </c>
      <c r="AH55" s="0" t="n">
        <v>0</v>
      </c>
      <c r="AI55" s="0" t="n">
        <v>0</v>
      </c>
      <c r="AJ55" s="0" t="n">
        <v>0</v>
      </c>
      <c r="AK55" s="0" t="n">
        <v>0</v>
      </c>
      <c r="AL55" s="0" t="n">
        <v>0</v>
      </c>
      <c r="AM55" s="0" t="n">
        <v>1</v>
      </c>
      <c r="AN55" s="0" t="n">
        <v>0</v>
      </c>
      <c r="AO55" s="0" t="s">
        <v>57</v>
      </c>
      <c r="AP55" s="0" t="s">
        <v>57</v>
      </c>
      <c r="AQ55" s="0" t="s">
        <v>57</v>
      </c>
      <c r="AR55" s="0" t="s">
        <v>57</v>
      </c>
      <c r="AS55" s="0" t="s">
        <v>57</v>
      </c>
      <c r="AT55" s="0" t="s">
        <v>57</v>
      </c>
      <c r="AU55" s="0" t="n">
        <v>1</v>
      </c>
      <c r="AV55" s="0" t="n">
        <v>1</v>
      </c>
      <c r="AW55" s="0" t="n">
        <v>0</v>
      </c>
      <c r="AX55" s="0" t="n">
        <v>0</v>
      </c>
      <c r="AY55" s="0" t="n">
        <v>1</v>
      </c>
      <c r="AZ55" s="0" t="n">
        <v>0</v>
      </c>
      <c r="BA55" s="0" t="n">
        <v>0</v>
      </c>
      <c r="BB55" s="0" t="n">
        <v>0</v>
      </c>
      <c r="BC55" s="0" t="n">
        <v>1</v>
      </c>
      <c r="BD55" s="0" t="n">
        <v>0</v>
      </c>
    </row>
    <row r="56" customFormat="false" ht="14.25" hidden="false" customHeight="false" outlineLevel="0" collapsed="false">
      <c r="A56" s="0" t="s">
        <v>69</v>
      </c>
      <c r="B56" s="2" t="n">
        <v>44673</v>
      </c>
      <c r="C56" s="2" t="n">
        <v>44742</v>
      </c>
      <c r="D56" s="0" t="n">
        <v>1</v>
      </c>
      <c r="E56" s="0" t="n">
        <v>1</v>
      </c>
      <c r="F56" s="0" t="n">
        <v>1</v>
      </c>
      <c r="G56" s="0" t="n">
        <v>0</v>
      </c>
      <c r="H56" s="0" t="n">
        <v>1</v>
      </c>
      <c r="I56" s="0" t="n">
        <v>0</v>
      </c>
      <c r="J56" s="0" t="n">
        <v>1</v>
      </c>
      <c r="K56" s="0" t="n">
        <v>0</v>
      </c>
      <c r="L56" s="0" t="n">
        <v>0</v>
      </c>
      <c r="M56" s="0" t="n">
        <v>0</v>
      </c>
      <c r="N56" s="0" t="n">
        <v>0</v>
      </c>
      <c r="O56" s="0" t="n">
        <v>0</v>
      </c>
      <c r="P56" s="0" t="n">
        <v>0</v>
      </c>
      <c r="Q56" s="0" t="n">
        <v>0</v>
      </c>
      <c r="R56" s="0" t="n">
        <v>0</v>
      </c>
      <c r="S56" s="0" t="n">
        <v>0</v>
      </c>
      <c r="T56" s="0" t="n">
        <v>1</v>
      </c>
      <c r="U56" s="0" t="n">
        <v>0</v>
      </c>
      <c r="V56" s="0" t="n">
        <v>0</v>
      </c>
      <c r="W56" s="0" t="n">
        <v>0</v>
      </c>
      <c r="X56" s="0" t="n">
        <v>0</v>
      </c>
      <c r="Y56" s="0" t="n">
        <v>0</v>
      </c>
      <c r="Z56" s="0" t="n">
        <v>1</v>
      </c>
      <c r="AA56" s="0" t="n">
        <v>1</v>
      </c>
      <c r="AB56" s="0" t="n">
        <v>1</v>
      </c>
      <c r="AC56" s="0" t="n">
        <v>0</v>
      </c>
      <c r="AD56" s="0" t="n">
        <v>1</v>
      </c>
      <c r="AE56" s="0" t="n">
        <v>1</v>
      </c>
      <c r="AF56" s="0" t="n">
        <v>0</v>
      </c>
      <c r="AG56" s="0" t="n">
        <v>1</v>
      </c>
      <c r="AH56" s="0" t="n">
        <v>1</v>
      </c>
      <c r="AI56" s="0" t="n">
        <v>0</v>
      </c>
      <c r="AJ56" s="0" t="n">
        <v>1</v>
      </c>
      <c r="AK56" s="0" t="n">
        <v>0</v>
      </c>
      <c r="AL56" s="0" t="n">
        <v>0</v>
      </c>
      <c r="AM56" s="0" t="n">
        <v>0</v>
      </c>
      <c r="AN56" s="0" t="n">
        <v>0</v>
      </c>
      <c r="AO56" s="0" t="s">
        <v>57</v>
      </c>
      <c r="AP56" s="0" t="s">
        <v>57</v>
      </c>
      <c r="AQ56" s="0" t="s">
        <v>57</v>
      </c>
      <c r="AR56" s="0" t="s">
        <v>57</v>
      </c>
      <c r="AS56" s="0" t="s">
        <v>57</v>
      </c>
      <c r="AT56" s="0" t="s">
        <v>57</v>
      </c>
      <c r="AU56" s="0" t="n">
        <v>1</v>
      </c>
      <c r="AV56" s="0" t="n">
        <v>1</v>
      </c>
      <c r="AW56" s="0" t="n">
        <v>0</v>
      </c>
      <c r="AX56" s="0" t="n">
        <v>0</v>
      </c>
      <c r="AY56" s="0" t="n">
        <v>1</v>
      </c>
      <c r="AZ56" s="0" t="n">
        <v>0</v>
      </c>
      <c r="BA56" s="0" t="n">
        <v>0</v>
      </c>
      <c r="BB56" s="0" t="n">
        <v>0</v>
      </c>
      <c r="BC56" s="0" t="n">
        <v>1</v>
      </c>
      <c r="BD56" s="0" t="n">
        <v>0</v>
      </c>
    </row>
    <row r="57" customFormat="false" ht="14.25" hidden="false" customHeight="false" outlineLevel="0" collapsed="false">
      <c r="A57" s="0" t="s">
        <v>69</v>
      </c>
      <c r="B57" s="2" t="n">
        <v>44743</v>
      </c>
      <c r="C57" s="2" t="n">
        <v>44784</v>
      </c>
      <c r="D57" s="0" t="n">
        <v>1</v>
      </c>
      <c r="E57" s="0" t="n">
        <v>1</v>
      </c>
      <c r="F57" s="0" t="n">
        <v>1</v>
      </c>
      <c r="G57" s="0" t="n">
        <v>0</v>
      </c>
      <c r="H57" s="0" t="n">
        <v>1</v>
      </c>
      <c r="I57" s="0" t="n">
        <v>0</v>
      </c>
      <c r="J57" s="0" t="n">
        <v>1</v>
      </c>
      <c r="K57" s="0" t="n">
        <v>0</v>
      </c>
      <c r="L57" s="0" t="n">
        <v>0</v>
      </c>
      <c r="M57" s="0" t="n">
        <v>0</v>
      </c>
      <c r="N57" s="0" t="n">
        <v>0</v>
      </c>
      <c r="O57" s="0" t="n">
        <v>0</v>
      </c>
      <c r="P57" s="0" t="n">
        <v>0</v>
      </c>
      <c r="Q57" s="0" t="n">
        <v>0</v>
      </c>
      <c r="R57" s="0" t="n">
        <v>0</v>
      </c>
      <c r="S57" s="0" t="n">
        <v>0</v>
      </c>
      <c r="T57" s="0" t="n">
        <v>1</v>
      </c>
      <c r="U57" s="0" t="n">
        <v>0</v>
      </c>
      <c r="V57" s="0" t="n">
        <v>0</v>
      </c>
      <c r="W57" s="0" t="n">
        <v>0</v>
      </c>
      <c r="X57" s="0" t="n">
        <v>0</v>
      </c>
      <c r="Y57" s="0" t="n">
        <v>0</v>
      </c>
      <c r="Z57" s="0" t="n">
        <v>1</v>
      </c>
      <c r="AA57" s="0" t="n">
        <v>1</v>
      </c>
      <c r="AB57" s="0" t="n">
        <v>1</v>
      </c>
      <c r="AC57" s="0" t="n">
        <v>0</v>
      </c>
      <c r="AD57" s="0" t="n">
        <v>1</v>
      </c>
      <c r="AE57" s="0" t="n">
        <v>1</v>
      </c>
      <c r="AF57" s="0" t="n">
        <v>0</v>
      </c>
      <c r="AG57" s="0" t="n">
        <v>1</v>
      </c>
      <c r="AH57" s="0" t="n">
        <v>1</v>
      </c>
      <c r="AI57" s="0" t="n">
        <v>0</v>
      </c>
      <c r="AJ57" s="0" t="n">
        <v>1</v>
      </c>
      <c r="AK57" s="0" t="n">
        <v>0</v>
      </c>
      <c r="AL57" s="0" t="n">
        <v>0</v>
      </c>
      <c r="AM57" s="0" t="n">
        <v>0</v>
      </c>
      <c r="AN57" s="0" t="n">
        <v>0</v>
      </c>
      <c r="AO57" s="0" t="s">
        <v>57</v>
      </c>
      <c r="AP57" s="0" t="s">
        <v>57</v>
      </c>
      <c r="AQ57" s="0" t="s">
        <v>57</v>
      </c>
      <c r="AR57" s="0" t="s">
        <v>57</v>
      </c>
      <c r="AS57" s="0" t="s">
        <v>57</v>
      </c>
      <c r="AT57" s="0" t="s">
        <v>57</v>
      </c>
      <c r="AU57" s="0" t="n">
        <v>1</v>
      </c>
      <c r="AV57" s="0" t="n">
        <v>1</v>
      </c>
      <c r="AW57" s="0" t="n">
        <v>0</v>
      </c>
      <c r="AX57" s="0" t="n">
        <v>0</v>
      </c>
      <c r="AY57" s="0" t="n">
        <v>1</v>
      </c>
      <c r="AZ57" s="0" t="n">
        <v>0</v>
      </c>
      <c r="BA57" s="0" t="n">
        <v>0</v>
      </c>
      <c r="BB57" s="0" t="n">
        <v>0</v>
      </c>
      <c r="BC57" s="0" t="n">
        <v>1</v>
      </c>
      <c r="BD57" s="0" t="n">
        <v>0</v>
      </c>
    </row>
    <row r="58" customFormat="false" ht="14.25" hidden="false" customHeight="false" outlineLevel="0" collapsed="false">
      <c r="A58" s="0" t="s">
        <v>69</v>
      </c>
      <c r="B58" s="2" t="n">
        <v>44785</v>
      </c>
      <c r="C58" s="2" t="n">
        <v>44791</v>
      </c>
      <c r="D58" s="0" t="n">
        <v>1</v>
      </c>
      <c r="E58" s="0" t="n">
        <v>1</v>
      </c>
      <c r="F58" s="0" t="n">
        <v>1</v>
      </c>
      <c r="G58" s="0" t="n">
        <v>0</v>
      </c>
      <c r="H58" s="0" t="n">
        <v>1</v>
      </c>
      <c r="I58" s="0" t="n">
        <v>0</v>
      </c>
      <c r="J58" s="0" t="n">
        <v>1</v>
      </c>
      <c r="K58" s="0" t="n">
        <v>0</v>
      </c>
      <c r="L58" s="0" t="n">
        <v>0</v>
      </c>
      <c r="M58" s="0" t="n">
        <v>0</v>
      </c>
      <c r="N58" s="0" t="n">
        <v>0</v>
      </c>
      <c r="O58" s="0" t="n">
        <v>0</v>
      </c>
      <c r="P58" s="0" t="n">
        <v>0</v>
      </c>
      <c r="Q58" s="0" t="n">
        <v>0</v>
      </c>
      <c r="R58" s="0" t="n">
        <v>0</v>
      </c>
      <c r="S58" s="0" t="n">
        <v>0</v>
      </c>
      <c r="T58" s="0" t="n">
        <v>1</v>
      </c>
      <c r="U58" s="0" t="n">
        <v>0</v>
      </c>
      <c r="V58" s="0" t="n">
        <v>0</v>
      </c>
      <c r="W58" s="0" t="n">
        <v>0</v>
      </c>
      <c r="X58" s="0" t="n">
        <v>0</v>
      </c>
      <c r="Y58" s="0" t="n">
        <v>0</v>
      </c>
      <c r="Z58" s="0" t="n">
        <v>1</v>
      </c>
      <c r="AA58" s="0" t="n">
        <v>1</v>
      </c>
      <c r="AB58" s="0" t="n">
        <v>1</v>
      </c>
      <c r="AC58" s="0" t="n">
        <v>0</v>
      </c>
      <c r="AD58" s="0" t="n">
        <v>1</v>
      </c>
      <c r="AE58" s="0" t="n">
        <v>1</v>
      </c>
      <c r="AF58" s="0" t="n">
        <v>0</v>
      </c>
      <c r="AG58" s="0" t="n">
        <v>1</v>
      </c>
      <c r="AH58" s="0" t="n">
        <v>1</v>
      </c>
      <c r="AI58" s="0" t="n">
        <v>0</v>
      </c>
      <c r="AJ58" s="0" t="n">
        <v>1</v>
      </c>
      <c r="AK58" s="0" t="n">
        <v>0</v>
      </c>
      <c r="AL58" s="0" t="n">
        <v>0</v>
      </c>
      <c r="AM58" s="0" t="n">
        <v>0</v>
      </c>
      <c r="AN58" s="0" t="n">
        <v>0</v>
      </c>
      <c r="AO58" s="0" t="s">
        <v>57</v>
      </c>
      <c r="AP58" s="0" t="s">
        <v>57</v>
      </c>
      <c r="AQ58" s="0" t="s">
        <v>57</v>
      </c>
      <c r="AR58" s="0" t="s">
        <v>57</v>
      </c>
      <c r="AS58" s="0" t="s">
        <v>57</v>
      </c>
      <c r="AT58" s="0" t="s">
        <v>57</v>
      </c>
      <c r="AU58" s="0" t="n">
        <v>1</v>
      </c>
      <c r="AV58" s="0" t="n">
        <v>1</v>
      </c>
      <c r="AW58" s="0" t="n">
        <v>0</v>
      </c>
      <c r="AX58" s="0" t="n">
        <v>0</v>
      </c>
      <c r="AY58" s="0" t="n">
        <v>1</v>
      </c>
      <c r="AZ58" s="0" t="n">
        <v>0</v>
      </c>
      <c r="BA58" s="0" t="n">
        <v>0</v>
      </c>
      <c r="BB58" s="0" t="n">
        <v>0</v>
      </c>
      <c r="BC58" s="0" t="n">
        <v>1</v>
      </c>
      <c r="BD58" s="0" t="n">
        <v>0</v>
      </c>
    </row>
    <row r="59" customFormat="false" ht="14.25" hidden="false" customHeight="false" outlineLevel="0" collapsed="false">
      <c r="A59" s="0" t="s">
        <v>69</v>
      </c>
      <c r="B59" s="2" t="n">
        <v>44792</v>
      </c>
      <c r="C59" s="2" t="n">
        <v>44796</v>
      </c>
      <c r="D59" s="0" t="n">
        <v>1</v>
      </c>
      <c r="E59" s="0" t="n">
        <v>1</v>
      </c>
      <c r="F59" s="0" t="n">
        <v>1</v>
      </c>
      <c r="G59" s="0" t="n">
        <v>0</v>
      </c>
      <c r="H59" s="0" t="n">
        <v>1</v>
      </c>
      <c r="I59" s="0" t="n">
        <v>0</v>
      </c>
      <c r="J59" s="0" t="n">
        <v>1</v>
      </c>
      <c r="K59" s="0" t="n">
        <v>0</v>
      </c>
      <c r="L59" s="0" t="n">
        <v>0</v>
      </c>
      <c r="M59" s="0" t="n">
        <v>0</v>
      </c>
      <c r="N59" s="0" t="n">
        <v>0</v>
      </c>
      <c r="O59" s="0" t="n">
        <v>0</v>
      </c>
      <c r="P59" s="0" t="n">
        <v>0</v>
      </c>
      <c r="Q59" s="0" t="n">
        <v>0</v>
      </c>
      <c r="R59" s="0" t="n">
        <v>0</v>
      </c>
      <c r="S59" s="0" t="n">
        <v>0</v>
      </c>
      <c r="T59" s="0" t="n">
        <v>1</v>
      </c>
      <c r="U59" s="0" t="n">
        <v>0</v>
      </c>
      <c r="V59" s="0" t="n">
        <v>0</v>
      </c>
      <c r="W59" s="0" t="n">
        <v>0</v>
      </c>
      <c r="X59" s="0" t="n">
        <v>0</v>
      </c>
      <c r="Y59" s="0" t="n">
        <v>0</v>
      </c>
      <c r="Z59" s="0" t="n">
        <v>1</v>
      </c>
      <c r="AA59" s="0" t="n">
        <v>1</v>
      </c>
      <c r="AB59" s="0" t="n">
        <v>1</v>
      </c>
      <c r="AC59" s="0" t="n">
        <v>0</v>
      </c>
      <c r="AD59" s="0" t="n">
        <v>1</v>
      </c>
      <c r="AE59" s="0" t="n">
        <v>1</v>
      </c>
      <c r="AF59" s="0" t="n">
        <v>0</v>
      </c>
      <c r="AG59" s="0" t="n">
        <v>1</v>
      </c>
      <c r="AH59" s="0" t="n">
        <v>1</v>
      </c>
      <c r="AI59" s="0" t="n">
        <v>0</v>
      </c>
      <c r="AJ59" s="0" t="n">
        <v>1</v>
      </c>
      <c r="AK59" s="0" t="n">
        <v>0</v>
      </c>
      <c r="AL59" s="0" t="n">
        <v>0</v>
      </c>
      <c r="AM59" s="0" t="n">
        <v>0</v>
      </c>
      <c r="AN59" s="0" t="n">
        <v>0</v>
      </c>
      <c r="AO59" s="0" t="s">
        <v>57</v>
      </c>
      <c r="AP59" s="0" t="s">
        <v>57</v>
      </c>
      <c r="AQ59" s="0" t="s">
        <v>57</v>
      </c>
      <c r="AR59" s="0" t="s">
        <v>57</v>
      </c>
      <c r="AS59" s="0" t="s">
        <v>57</v>
      </c>
      <c r="AT59" s="0" t="s">
        <v>57</v>
      </c>
      <c r="AU59" s="0" t="n">
        <v>1</v>
      </c>
      <c r="AV59" s="0" t="n">
        <v>1</v>
      </c>
      <c r="AW59" s="0" t="n">
        <v>0</v>
      </c>
      <c r="AX59" s="0" t="n">
        <v>0</v>
      </c>
      <c r="AY59" s="0" t="n">
        <v>1</v>
      </c>
      <c r="AZ59" s="0" t="n">
        <v>0</v>
      </c>
      <c r="BA59" s="0" t="n">
        <v>0</v>
      </c>
      <c r="BB59" s="0" t="n">
        <v>0</v>
      </c>
      <c r="BC59" s="0" t="n">
        <v>1</v>
      </c>
      <c r="BD59" s="0" t="n">
        <v>0</v>
      </c>
    </row>
    <row r="60" customFormat="false" ht="14.25" hidden="false" customHeight="false" outlineLevel="0" collapsed="false">
      <c r="A60" s="0" t="s">
        <v>69</v>
      </c>
      <c r="B60" s="2" t="n">
        <v>44797</v>
      </c>
      <c r="C60" s="2" t="n">
        <v>44797</v>
      </c>
      <c r="D60" s="0" t="n">
        <v>1</v>
      </c>
      <c r="E60" s="0" t="n">
        <v>1</v>
      </c>
      <c r="F60" s="0" t="n">
        <v>1</v>
      </c>
      <c r="G60" s="0" t="n">
        <v>0</v>
      </c>
      <c r="H60" s="0" t="n">
        <v>1</v>
      </c>
      <c r="I60" s="0" t="n">
        <v>0</v>
      </c>
      <c r="J60" s="0" t="n">
        <v>1</v>
      </c>
      <c r="K60" s="0" t="n">
        <v>0</v>
      </c>
      <c r="L60" s="0" t="n">
        <v>0</v>
      </c>
      <c r="M60" s="0" t="n">
        <v>0</v>
      </c>
      <c r="N60" s="0" t="n">
        <v>0</v>
      </c>
      <c r="O60" s="0" t="n">
        <v>0</v>
      </c>
      <c r="P60" s="0" t="n">
        <v>0</v>
      </c>
      <c r="Q60" s="0" t="n">
        <v>0</v>
      </c>
      <c r="R60" s="0" t="n">
        <v>0</v>
      </c>
      <c r="S60" s="0" t="n">
        <v>0</v>
      </c>
      <c r="T60" s="0" t="n">
        <v>1</v>
      </c>
      <c r="U60" s="0" t="n">
        <v>0</v>
      </c>
      <c r="V60" s="0" t="n">
        <v>0</v>
      </c>
      <c r="W60" s="0" t="n">
        <v>0</v>
      </c>
      <c r="X60" s="0" t="n">
        <v>0</v>
      </c>
      <c r="Y60" s="0" t="n">
        <v>0</v>
      </c>
      <c r="Z60" s="0" t="n">
        <v>1</v>
      </c>
      <c r="AA60" s="0" t="n">
        <v>1</v>
      </c>
      <c r="AB60" s="0" t="n">
        <v>1</v>
      </c>
      <c r="AC60" s="0" t="n">
        <v>0</v>
      </c>
      <c r="AD60" s="0" t="n">
        <v>1</v>
      </c>
      <c r="AE60" s="0" t="n">
        <v>1</v>
      </c>
      <c r="AF60" s="0" t="n">
        <v>0</v>
      </c>
      <c r="AG60" s="0" t="n">
        <v>1</v>
      </c>
      <c r="AH60" s="0" t="n">
        <v>1</v>
      </c>
      <c r="AI60" s="0" t="n">
        <v>0</v>
      </c>
      <c r="AJ60" s="0" t="n">
        <v>1</v>
      </c>
      <c r="AK60" s="0" t="n">
        <v>0</v>
      </c>
      <c r="AL60" s="0" t="n">
        <v>0</v>
      </c>
      <c r="AM60" s="0" t="n">
        <v>0</v>
      </c>
      <c r="AN60" s="0" t="n">
        <v>0</v>
      </c>
      <c r="AO60" s="0" t="s">
        <v>57</v>
      </c>
      <c r="AP60" s="0" t="s">
        <v>57</v>
      </c>
      <c r="AQ60" s="0" t="s">
        <v>57</v>
      </c>
      <c r="AR60" s="0" t="s">
        <v>57</v>
      </c>
      <c r="AS60" s="0" t="s">
        <v>57</v>
      </c>
      <c r="AT60" s="0" t="s">
        <v>57</v>
      </c>
      <c r="AU60" s="0" t="n">
        <v>1</v>
      </c>
      <c r="AV60" s="0" t="n">
        <v>1</v>
      </c>
      <c r="AW60" s="0" t="n">
        <v>0</v>
      </c>
      <c r="AX60" s="0" t="n">
        <v>0</v>
      </c>
      <c r="AY60" s="0" t="n">
        <v>1</v>
      </c>
      <c r="AZ60" s="0" t="n">
        <v>0</v>
      </c>
      <c r="BA60" s="0" t="n">
        <v>0</v>
      </c>
      <c r="BB60" s="0" t="n">
        <v>0</v>
      </c>
      <c r="BC60" s="0" t="n">
        <v>1</v>
      </c>
      <c r="BD60" s="0" t="n">
        <v>0</v>
      </c>
    </row>
    <row r="61" customFormat="false" ht="14.25" hidden="false" customHeight="false" outlineLevel="0" collapsed="false">
      <c r="A61" s="0" t="s">
        <v>69</v>
      </c>
      <c r="B61" s="2" t="n">
        <v>44798</v>
      </c>
      <c r="C61" s="2" t="n">
        <v>44866</v>
      </c>
      <c r="D61" s="0" t="n">
        <v>1</v>
      </c>
      <c r="E61" s="0" t="n">
        <v>1</v>
      </c>
      <c r="F61" s="0" t="n">
        <v>1</v>
      </c>
      <c r="G61" s="0" t="n">
        <v>0</v>
      </c>
      <c r="H61" s="0" t="n">
        <v>1</v>
      </c>
      <c r="I61" s="0" t="n">
        <v>1</v>
      </c>
      <c r="J61" s="0" t="n">
        <v>1</v>
      </c>
      <c r="K61" s="0" t="n">
        <v>0</v>
      </c>
      <c r="L61" s="0" t="n">
        <v>0</v>
      </c>
      <c r="M61" s="0" t="n">
        <v>0</v>
      </c>
      <c r="N61" s="0" t="n">
        <v>0</v>
      </c>
      <c r="O61" s="0" t="n">
        <v>0</v>
      </c>
      <c r="P61" s="0" t="n">
        <v>0</v>
      </c>
      <c r="Q61" s="0" t="n">
        <v>0</v>
      </c>
      <c r="R61" s="0" t="n">
        <v>0</v>
      </c>
      <c r="S61" s="0" t="n">
        <v>0</v>
      </c>
      <c r="T61" s="0" t="n">
        <v>1</v>
      </c>
      <c r="U61" s="0" t="n">
        <v>0</v>
      </c>
      <c r="V61" s="0" t="n">
        <v>0</v>
      </c>
      <c r="W61" s="0" t="n">
        <v>0</v>
      </c>
      <c r="X61" s="0" t="n">
        <v>0</v>
      </c>
      <c r="Y61" s="0" t="n">
        <v>0</v>
      </c>
      <c r="Z61" s="0" t="n">
        <v>1</v>
      </c>
      <c r="AA61" s="0" t="n">
        <v>1</v>
      </c>
      <c r="AB61" s="0" t="n">
        <v>0</v>
      </c>
      <c r="AC61" s="0" t="n">
        <v>0</v>
      </c>
      <c r="AD61" s="0" t="n">
        <v>1</v>
      </c>
      <c r="AE61" s="0" t="n">
        <v>1</v>
      </c>
      <c r="AF61" s="0" t="n">
        <v>0</v>
      </c>
      <c r="AG61" s="0" t="n">
        <v>1</v>
      </c>
      <c r="AH61" s="0" t="n">
        <v>1</v>
      </c>
      <c r="AI61" s="0" t="n">
        <v>0</v>
      </c>
      <c r="AJ61" s="0" t="n">
        <v>1</v>
      </c>
      <c r="AK61" s="0" t="n">
        <v>0</v>
      </c>
      <c r="AL61" s="0" t="n">
        <v>0</v>
      </c>
      <c r="AM61" s="0" t="n">
        <v>0</v>
      </c>
      <c r="AN61" s="0" t="n">
        <v>0</v>
      </c>
      <c r="AO61" s="0" t="s">
        <v>57</v>
      </c>
      <c r="AP61" s="0" t="s">
        <v>57</v>
      </c>
      <c r="AQ61" s="0" t="s">
        <v>57</v>
      </c>
      <c r="AR61" s="0" t="s">
        <v>57</v>
      </c>
      <c r="AS61" s="0" t="s">
        <v>57</v>
      </c>
      <c r="AT61" s="0" t="s">
        <v>57</v>
      </c>
      <c r="AU61" s="0" t="n">
        <v>1</v>
      </c>
      <c r="AV61" s="0" t="n">
        <v>1</v>
      </c>
      <c r="AW61" s="0" t="n">
        <v>0</v>
      </c>
      <c r="AX61" s="0" t="n">
        <v>0</v>
      </c>
      <c r="AY61" s="0" t="n">
        <v>1</v>
      </c>
      <c r="AZ61" s="0" t="n">
        <v>0</v>
      </c>
      <c r="BA61" s="0" t="n">
        <v>0</v>
      </c>
      <c r="BB61" s="0" t="n">
        <v>0</v>
      </c>
      <c r="BC61" s="0" t="n">
        <v>1</v>
      </c>
      <c r="BD61" s="0" t="n">
        <v>0</v>
      </c>
    </row>
    <row r="62" customFormat="false" ht="14.25" hidden="false" customHeight="false" outlineLevel="0" collapsed="false">
      <c r="A62" s="0" t="s">
        <v>70</v>
      </c>
      <c r="B62" s="2" t="n">
        <v>43435</v>
      </c>
      <c r="C62" s="2" t="n">
        <v>43627</v>
      </c>
      <c r="D62" s="0" t="n">
        <v>1</v>
      </c>
      <c r="E62" s="0" t="n">
        <v>1</v>
      </c>
      <c r="F62" s="0" t="n">
        <v>1</v>
      </c>
      <c r="G62" s="0" t="n">
        <v>0</v>
      </c>
      <c r="H62" s="0" t="n">
        <v>1</v>
      </c>
      <c r="I62" s="0" t="n">
        <v>0</v>
      </c>
      <c r="J62" s="0" t="n">
        <v>0</v>
      </c>
      <c r="K62" s="0" t="n">
        <v>0</v>
      </c>
      <c r="L62" s="0" t="n">
        <v>0</v>
      </c>
      <c r="M62" s="0" t="n">
        <v>0</v>
      </c>
      <c r="N62" s="0" t="n">
        <v>0</v>
      </c>
      <c r="O62" s="0" t="n">
        <v>0</v>
      </c>
      <c r="P62" s="0" t="n">
        <v>0</v>
      </c>
      <c r="Q62" s="0" t="n">
        <v>0</v>
      </c>
      <c r="R62" s="0" t="n">
        <v>0</v>
      </c>
      <c r="S62" s="0" t="n">
        <v>0</v>
      </c>
      <c r="T62" s="0" t="n">
        <v>0</v>
      </c>
      <c r="U62" s="0" t="n">
        <v>0</v>
      </c>
      <c r="V62" s="0" t="n">
        <v>0</v>
      </c>
      <c r="W62" s="0" t="n">
        <v>0</v>
      </c>
      <c r="X62" s="0" t="n">
        <v>1</v>
      </c>
      <c r="Y62" s="0" t="n">
        <v>0</v>
      </c>
      <c r="Z62" s="0" t="n">
        <v>0</v>
      </c>
      <c r="AA62" s="0" t="n">
        <v>1</v>
      </c>
      <c r="AB62" s="0" t="n">
        <v>0</v>
      </c>
      <c r="AC62" s="0" t="n">
        <v>0</v>
      </c>
      <c r="AD62" s="0" t="n">
        <v>0</v>
      </c>
      <c r="AE62" s="0" t="n">
        <v>0</v>
      </c>
      <c r="AF62" s="0" t="n">
        <v>1</v>
      </c>
      <c r="AG62" s="0" t="n">
        <v>0</v>
      </c>
      <c r="AH62" s="0" t="n">
        <v>1</v>
      </c>
      <c r="AI62" s="0" t="n">
        <v>0</v>
      </c>
      <c r="AJ62" s="0" t="n">
        <v>0</v>
      </c>
      <c r="AK62" s="0" t="n">
        <v>0</v>
      </c>
      <c r="AL62" s="0" t="n">
        <v>1</v>
      </c>
      <c r="AM62" s="0" t="n">
        <v>0</v>
      </c>
      <c r="AN62" s="0" t="n">
        <v>1</v>
      </c>
      <c r="AO62" s="0" t="n">
        <v>0</v>
      </c>
      <c r="AP62" s="0" t="n">
        <v>1</v>
      </c>
      <c r="AQ62" s="0" t="n">
        <v>0</v>
      </c>
      <c r="AR62" s="0" t="n">
        <v>0</v>
      </c>
      <c r="AS62" s="0" t="n">
        <v>0</v>
      </c>
      <c r="AT62" s="0" t="n">
        <v>0</v>
      </c>
      <c r="AU62" s="0" t="n">
        <v>1</v>
      </c>
      <c r="AV62" s="0" t="n">
        <v>1</v>
      </c>
      <c r="AW62" s="0" t="n">
        <v>0</v>
      </c>
      <c r="AX62" s="0" t="n">
        <v>0</v>
      </c>
      <c r="AY62" s="0" t="n">
        <v>1</v>
      </c>
      <c r="AZ62" s="0" t="n">
        <v>0</v>
      </c>
      <c r="BA62" s="0" t="n">
        <v>0</v>
      </c>
      <c r="BB62" s="0" t="n">
        <v>0</v>
      </c>
      <c r="BC62" s="0" t="n">
        <v>0</v>
      </c>
      <c r="BD62" s="0" t="n">
        <v>0</v>
      </c>
    </row>
    <row r="63" customFormat="false" ht="14.25" hidden="false" customHeight="false" outlineLevel="0" collapsed="false">
      <c r="A63" s="0" t="s">
        <v>70</v>
      </c>
      <c r="B63" s="2" t="n">
        <v>43628</v>
      </c>
      <c r="C63" s="2" t="n">
        <v>44866</v>
      </c>
      <c r="D63" s="0" t="n">
        <v>1</v>
      </c>
      <c r="E63" s="0" t="n">
        <v>0</v>
      </c>
      <c r="F63" s="0" t="s">
        <v>57</v>
      </c>
      <c r="G63" s="0" t="s">
        <v>57</v>
      </c>
      <c r="H63" s="0" t="n">
        <v>1</v>
      </c>
      <c r="I63" s="0" t="n">
        <v>0</v>
      </c>
      <c r="J63" s="0" t="n">
        <v>0</v>
      </c>
      <c r="K63" s="0" t="n">
        <v>0</v>
      </c>
      <c r="L63" s="0" t="n">
        <v>0</v>
      </c>
      <c r="M63" s="0" t="n">
        <v>0</v>
      </c>
      <c r="N63" s="0" t="n">
        <v>0</v>
      </c>
      <c r="O63" s="0" t="n">
        <v>0</v>
      </c>
      <c r="P63" s="0" t="n">
        <v>0</v>
      </c>
      <c r="Q63" s="0" t="n">
        <v>0</v>
      </c>
      <c r="R63" s="0" t="n">
        <v>0</v>
      </c>
      <c r="S63" s="0" t="n">
        <v>0</v>
      </c>
      <c r="T63" s="0" t="n">
        <v>0</v>
      </c>
      <c r="U63" s="0" t="n">
        <v>0</v>
      </c>
      <c r="V63" s="0" t="n">
        <v>0</v>
      </c>
      <c r="W63" s="0" t="n">
        <v>0</v>
      </c>
      <c r="X63" s="0" t="n">
        <v>1</v>
      </c>
      <c r="Y63" s="0" t="n">
        <v>0</v>
      </c>
      <c r="Z63" s="0" t="n">
        <v>0</v>
      </c>
      <c r="AA63" s="0" t="n">
        <v>1</v>
      </c>
      <c r="AB63" s="0" t="n">
        <v>0</v>
      </c>
      <c r="AC63" s="0" t="n">
        <v>0</v>
      </c>
      <c r="AD63" s="0" t="n">
        <v>0</v>
      </c>
      <c r="AE63" s="0" t="n">
        <v>0</v>
      </c>
      <c r="AF63" s="0" t="n">
        <v>1</v>
      </c>
      <c r="AG63" s="0" t="n">
        <v>0</v>
      </c>
      <c r="AH63" s="0" t="n">
        <v>0</v>
      </c>
      <c r="AI63" s="0" t="n">
        <v>0</v>
      </c>
      <c r="AJ63" s="0" t="n">
        <v>0</v>
      </c>
      <c r="AK63" s="0" t="n">
        <v>0</v>
      </c>
      <c r="AL63" s="0" t="n">
        <v>0</v>
      </c>
      <c r="AM63" s="0" t="n">
        <v>1</v>
      </c>
      <c r="AN63" s="0" t="n">
        <v>0</v>
      </c>
      <c r="AO63" s="0" t="s">
        <v>57</v>
      </c>
      <c r="AP63" s="0" t="s">
        <v>57</v>
      </c>
      <c r="AQ63" s="0" t="s">
        <v>57</v>
      </c>
      <c r="AR63" s="0" t="s">
        <v>57</v>
      </c>
      <c r="AS63" s="0" t="s">
        <v>57</v>
      </c>
      <c r="AT63" s="0" t="s">
        <v>57</v>
      </c>
      <c r="AU63" s="0" t="n">
        <v>0</v>
      </c>
      <c r="AV63" s="0" t="s">
        <v>57</v>
      </c>
      <c r="AW63" s="0" t="s">
        <v>57</v>
      </c>
      <c r="AX63" s="0" t="s">
        <v>57</v>
      </c>
      <c r="AY63" s="0" t="s">
        <v>57</v>
      </c>
      <c r="AZ63" s="0" t="s">
        <v>57</v>
      </c>
      <c r="BA63" s="0" t="s">
        <v>57</v>
      </c>
      <c r="BB63" s="0" t="s">
        <v>57</v>
      </c>
      <c r="BC63" s="0" t="n">
        <v>0</v>
      </c>
      <c r="BD63" s="0" t="n">
        <v>0</v>
      </c>
    </row>
    <row r="64" customFormat="false" ht="14.25" hidden="false" customHeight="false" outlineLevel="0" collapsed="false">
      <c r="A64" s="0" t="s">
        <v>71</v>
      </c>
      <c r="B64" s="2" t="n">
        <v>43435</v>
      </c>
      <c r="C64" s="2" t="n">
        <v>43643</v>
      </c>
      <c r="D64" s="0" t="n">
        <v>1</v>
      </c>
      <c r="E64" s="0" t="n">
        <v>1</v>
      </c>
      <c r="F64" s="0" t="n">
        <v>1</v>
      </c>
      <c r="G64" s="0" t="n">
        <v>0</v>
      </c>
      <c r="H64" s="0" t="n">
        <v>1</v>
      </c>
      <c r="I64" s="0" t="n">
        <v>0</v>
      </c>
      <c r="J64" s="0" t="n">
        <v>0</v>
      </c>
      <c r="K64" s="0" t="n">
        <v>0</v>
      </c>
      <c r="L64" s="0" t="n">
        <v>0</v>
      </c>
      <c r="M64" s="0" t="n">
        <v>0</v>
      </c>
      <c r="N64" s="0" t="n">
        <v>0</v>
      </c>
      <c r="O64" s="0" t="n">
        <v>0</v>
      </c>
      <c r="P64" s="0" t="n">
        <v>0</v>
      </c>
      <c r="Q64" s="0" t="n">
        <v>0</v>
      </c>
      <c r="R64" s="0" t="n">
        <v>0</v>
      </c>
      <c r="S64" s="0" t="n">
        <v>0</v>
      </c>
      <c r="T64" s="0" t="n">
        <v>1</v>
      </c>
      <c r="U64" s="0" t="n">
        <v>0</v>
      </c>
      <c r="V64" s="0" t="n">
        <v>0</v>
      </c>
      <c r="W64" s="0" t="n">
        <v>0</v>
      </c>
      <c r="X64" s="0" t="n">
        <v>1</v>
      </c>
      <c r="Y64" s="0" t="n">
        <v>0</v>
      </c>
      <c r="Z64" s="0" t="n">
        <v>0</v>
      </c>
      <c r="AA64" s="0" t="n">
        <v>1</v>
      </c>
      <c r="AB64" s="0" t="n">
        <v>1</v>
      </c>
      <c r="AC64" s="0" t="n">
        <v>0</v>
      </c>
      <c r="AD64" s="0" t="n">
        <v>0</v>
      </c>
      <c r="AE64" s="0" t="n">
        <v>0</v>
      </c>
      <c r="AF64" s="0" t="n">
        <v>0</v>
      </c>
      <c r="AG64" s="0" t="n">
        <v>1</v>
      </c>
      <c r="AH64" s="0" t="n">
        <v>1</v>
      </c>
      <c r="AI64" s="0" t="n">
        <v>0</v>
      </c>
      <c r="AJ64" s="0" t="n">
        <v>0</v>
      </c>
      <c r="AK64" s="0" t="n">
        <v>0</v>
      </c>
      <c r="AL64" s="0" t="n">
        <v>1</v>
      </c>
      <c r="AM64" s="0" t="n">
        <v>0</v>
      </c>
      <c r="AN64" s="0" t="n">
        <v>1</v>
      </c>
      <c r="AO64" s="0" t="n">
        <v>1</v>
      </c>
      <c r="AP64" s="0" t="n">
        <v>1</v>
      </c>
      <c r="AQ64" s="0" t="n">
        <v>1</v>
      </c>
      <c r="AR64" s="0" t="n">
        <v>0</v>
      </c>
      <c r="AS64" s="0" t="n">
        <v>1</v>
      </c>
      <c r="AT64" s="0" t="n">
        <v>0</v>
      </c>
      <c r="AU64" s="0" t="n">
        <v>1</v>
      </c>
      <c r="AV64" s="0" t="n">
        <v>1</v>
      </c>
      <c r="AW64" s="0" t="n">
        <v>0</v>
      </c>
      <c r="AX64" s="0" t="n">
        <v>0</v>
      </c>
      <c r="AY64" s="0" t="n">
        <v>1</v>
      </c>
      <c r="AZ64" s="0" t="n">
        <v>0</v>
      </c>
      <c r="BA64" s="0" t="n">
        <v>0</v>
      </c>
      <c r="BB64" s="0" t="n">
        <v>0</v>
      </c>
      <c r="BC64" s="0" t="n">
        <v>0</v>
      </c>
      <c r="BD64" s="0" t="n">
        <v>0</v>
      </c>
    </row>
    <row r="65" customFormat="false" ht="14.25" hidden="false" customHeight="false" outlineLevel="0" collapsed="false">
      <c r="A65" s="0" t="s">
        <v>71</v>
      </c>
      <c r="B65" s="2" t="n">
        <v>43644</v>
      </c>
      <c r="C65" s="2" t="n">
        <v>43646</v>
      </c>
      <c r="D65" s="0" t="n">
        <v>1</v>
      </c>
      <c r="E65" s="0" t="n">
        <v>1</v>
      </c>
      <c r="F65" s="0" t="n">
        <v>1</v>
      </c>
      <c r="G65" s="0" t="n">
        <v>0</v>
      </c>
      <c r="H65" s="0" t="n">
        <v>1</v>
      </c>
      <c r="I65" s="0" t="n">
        <v>0</v>
      </c>
      <c r="J65" s="0" t="n">
        <v>0</v>
      </c>
      <c r="K65" s="0" t="n">
        <v>0</v>
      </c>
      <c r="L65" s="0" t="n">
        <v>0</v>
      </c>
      <c r="M65" s="0" t="n">
        <v>0</v>
      </c>
      <c r="N65" s="0" t="n">
        <v>0</v>
      </c>
      <c r="O65" s="0" t="n">
        <v>0</v>
      </c>
      <c r="P65" s="0" t="n">
        <v>0</v>
      </c>
      <c r="Q65" s="0" t="n">
        <v>0</v>
      </c>
      <c r="R65" s="0" t="n">
        <v>0</v>
      </c>
      <c r="S65" s="0" t="n">
        <v>0</v>
      </c>
      <c r="T65" s="0" t="n">
        <v>1</v>
      </c>
      <c r="U65" s="0" t="n">
        <v>0</v>
      </c>
      <c r="V65" s="0" t="n">
        <v>0</v>
      </c>
      <c r="W65" s="0" t="n">
        <v>0</v>
      </c>
      <c r="X65" s="0" t="n">
        <v>1</v>
      </c>
      <c r="Y65" s="0" t="n">
        <v>0</v>
      </c>
      <c r="Z65" s="0" t="n">
        <v>0</v>
      </c>
      <c r="AA65" s="0" t="n">
        <v>1</v>
      </c>
      <c r="AB65" s="0" t="n">
        <v>1</v>
      </c>
      <c r="AC65" s="0" t="n">
        <v>0</v>
      </c>
      <c r="AD65" s="0" t="n">
        <v>0</v>
      </c>
      <c r="AE65" s="0" t="n">
        <v>0</v>
      </c>
      <c r="AF65" s="0" t="n">
        <v>0</v>
      </c>
      <c r="AG65" s="0" t="n">
        <v>1</v>
      </c>
      <c r="AH65" s="0" t="n">
        <v>1</v>
      </c>
      <c r="AI65" s="0" t="n">
        <v>0</v>
      </c>
      <c r="AJ65" s="0" t="n">
        <v>0</v>
      </c>
      <c r="AK65" s="0" t="n">
        <v>0</v>
      </c>
      <c r="AL65" s="0" t="n">
        <v>1</v>
      </c>
      <c r="AM65" s="0" t="n">
        <v>0</v>
      </c>
      <c r="AN65" s="0" t="n">
        <v>1</v>
      </c>
      <c r="AO65" s="0" t="n">
        <v>1</v>
      </c>
      <c r="AP65" s="0" t="n">
        <v>1</v>
      </c>
      <c r="AQ65" s="0" t="n">
        <v>1</v>
      </c>
      <c r="AR65" s="0" t="n">
        <v>0</v>
      </c>
      <c r="AS65" s="0" t="n">
        <v>1</v>
      </c>
      <c r="AT65" s="0" t="n">
        <v>0</v>
      </c>
      <c r="AU65" s="0" t="n">
        <v>1</v>
      </c>
      <c r="AV65" s="0" t="n">
        <v>1</v>
      </c>
      <c r="AW65" s="0" t="n">
        <v>0</v>
      </c>
      <c r="AX65" s="0" t="n">
        <v>0</v>
      </c>
      <c r="AY65" s="0" t="n">
        <v>1</v>
      </c>
      <c r="AZ65" s="0" t="n">
        <v>0</v>
      </c>
      <c r="BA65" s="0" t="n">
        <v>0</v>
      </c>
      <c r="BB65" s="0" t="n">
        <v>0</v>
      </c>
      <c r="BC65" s="0" t="n">
        <v>0</v>
      </c>
      <c r="BD65" s="0" t="n">
        <v>0</v>
      </c>
    </row>
    <row r="66" customFormat="false" ht="14.25" hidden="false" customHeight="false" outlineLevel="0" collapsed="false">
      <c r="A66" s="0" t="s">
        <v>71</v>
      </c>
      <c r="B66" s="2" t="n">
        <v>43647</v>
      </c>
      <c r="C66" s="2" t="n">
        <v>44377</v>
      </c>
      <c r="D66" s="0" t="n">
        <v>1</v>
      </c>
      <c r="E66" s="0" t="n">
        <v>1</v>
      </c>
      <c r="F66" s="0" t="n">
        <v>1</v>
      </c>
      <c r="G66" s="0" t="n">
        <v>0</v>
      </c>
      <c r="H66" s="0" t="n">
        <v>1</v>
      </c>
      <c r="I66" s="0" t="n">
        <v>0</v>
      </c>
      <c r="J66" s="0" t="n">
        <v>0</v>
      </c>
      <c r="K66" s="0" t="n">
        <v>0</v>
      </c>
      <c r="L66" s="0" t="n">
        <v>0</v>
      </c>
      <c r="M66" s="0" t="n">
        <v>0</v>
      </c>
      <c r="N66" s="0" t="n">
        <v>0</v>
      </c>
      <c r="O66" s="0" t="n">
        <v>0</v>
      </c>
      <c r="P66" s="0" t="n">
        <v>0</v>
      </c>
      <c r="Q66" s="0" t="n">
        <v>0</v>
      </c>
      <c r="R66" s="0" t="n">
        <v>0</v>
      </c>
      <c r="S66" s="0" t="n">
        <v>0</v>
      </c>
      <c r="T66" s="0" t="n">
        <v>1</v>
      </c>
      <c r="U66" s="0" t="n">
        <v>0</v>
      </c>
      <c r="V66" s="0" t="n">
        <v>0</v>
      </c>
      <c r="W66" s="0" t="n">
        <v>0</v>
      </c>
      <c r="X66" s="0" t="n">
        <v>1</v>
      </c>
      <c r="Y66" s="0" t="n">
        <v>0</v>
      </c>
      <c r="Z66" s="0" t="n">
        <v>0</v>
      </c>
      <c r="AA66" s="0" t="n">
        <v>1</v>
      </c>
      <c r="AB66" s="0" t="n">
        <v>1</v>
      </c>
      <c r="AC66" s="0" t="n">
        <v>0</v>
      </c>
      <c r="AD66" s="0" t="n">
        <v>0</v>
      </c>
      <c r="AE66" s="0" t="n">
        <v>0</v>
      </c>
      <c r="AF66" s="0" t="n">
        <v>0</v>
      </c>
      <c r="AG66" s="0" t="n">
        <v>1</v>
      </c>
      <c r="AH66" s="0" t="n">
        <v>1</v>
      </c>
      <c r="AI66" s="0" t="n">
        <v>0</v>
      </c>
      <c r="AJ66" s="0" t="n">
        <v>0</v>
      </c>
      <c r="AK66" s="0" t="n">
        <v>0</v>
      </c>
      <c r="AL66" s="0" t="n">
        <v>1</v>
      </c>
      <c r="AM66" s="0" t="n">
        <v>0</v>
      </c>
      <c r="AN66" s="0" t="n">
        <v>1</v>
      </c>
      <c r="AO66" s="0" t="n">
        <v>1</v>
      </c>
      <c r="AP66" s="0" t="n">
        <v>1</v>
      </c>
      <c r="AQ66" s="0" t="n">
        <v>1</v>
      </c>
      <c r="AR66" s="0" t="n">
        <v>0</v>
      </c>
      <c r="AS66" s="0" t="n">
        <v>1</v>
      </c>
      <c r="AT66" s="0" t="n">
        <v>0</v>
      </c>
      <c r="AU66" s="0" t="n">
        <v>1</v>
      </c>
      <c r="AV66" s="0" t="n">
        <v>1</v>
      </c>
      <c r="AW66" s="0" t="n">
        <v>1</v>
      </c>
      <c r="AX66" s="0" t="n">
        <v>0</v>
      </c>
      <c r="AY66" s="0" t="n">
        <v>1</v>
      </c>
      <c r="AZ66" s="0" t="n">
        <v>1</v>
      </c>
      <c r="BA66" s="0" t="n">
        <v>0</v>
      </c>
      <c r="BB66" s="0" t="n">
        <v>0</v>
      </c>
      <c r="BC66" s="0" t="n">
        <v>0</v>
      </c>
      <c r="BD66" s="0" t="n">
        <v>0</v>
      </c>
    </row>
    <row r="67" customFormat="false" ht="14.25" hidden="false" customHeight="false" outlineLevel="0" collapsed="false">
      <c r="A67" s="0" t="s">
        <v>71</v>
      </c>
      <c r="B67" s="2" t="n">
        <v>44378</v>
      </c>
      <c r="C67" s="2" t="n">
        <v>44748</v>
      </c>
      <c r="D67" s="0" t="n">
        <v>1</v>
      </c>
      <c r="E67" s="0" t="n">
        <v>1</v>
      </c>
      <c r="F67" s="0" t="n">
        <v>1</v>
      </c>
      <c r="G67" s="0" t="n">
        <v>0</v>
      </c>
      <c r="H67" s="0" t="n">
        <v>1</v>
      </c>
      <c r="I67" s="0" t="n">
        <v>0</v>
      </c>
      <c r="J67" s="0" t="n">
        <v>0</v>
      </c>
      <c r="K67" s="0" t="n">
        <v>0</v>
      </c>
      <c r="L67" s="0" t="n">
        <v>0</v>
      </c>
      <c r="M67" s="0" t="n">
        <v>0</v>
      </c>
      <c r="N67" s="0" t="n">
        <v>0</v>
      </c>
      <c r="O67" s="0" t="n">
        <v>0</v>
      </c>
      <c r="P67" s="0" t="n">
        <v>0</v>
      </c>
      <c r="Q67" s="0" t="n">
        <v>0</v>
      </c>
      <c r="R67" s="0" t="n">
        <v>0</v>
      </c>
      <c r="S67" s="0" t="n">
        <v>0</v>
      </c>
      <c r="T67" s="0" t="n">
        <v>1</v>
      </c>
      <c r="U67" s="0" t="n">
        <v>0</v>
      </c>
      <c r="V67" s="0" t="n">
        <v>0</v>
      </c>
      <c r="W67" s="0" t="n">
        <v>0</v>
      </c>
      <c r="X67" s="0" t="n">
        <v>1</v>
      </c>
      <c r="Y67" s="0" t="n">
        <v>0</v>
      </c>
      <c r="Z67" s="0" t="n">
        <v>0</v>
      </c>
      <c r="AA67" s="0" t="n">
        <v>1</v>
      </c>
      <c r="AB67" s="0" t="n">
        <v>1</v>
      </c>
      <c r="AC67" s="0" t="n">
        <v>0</v>
      </c>
      <c r="AD67" s="0" t="n">
        <v>0</v>
      </c>
      <c r="AE67" s="0" t="n">
        <v>0</v>
      </c>
      <c r="AF67" s="0" t="n">
        <v>0</v>
      </c>
      <c r="AG67" s="0" t="n">
        <v>1</v>
      </c>
      <c r="AH67" s="0" t="n">
        <v>1</v>
      </c>
      <c r="AI67" s="0" t="n">
        <v>0</v>
      </c>
      <c r="AJ67" s="0" t="n">
        <v>0</v>
      </c>
      <c r="AK67" s="0" t="n">
        <v>0</v>
      </c>
      <c r="AL67" s="0" t="n">
        <v>1</v>
      </c>
      <c r="AM67" s="0" t="n">
        <v>0</v>
      </c>
      <c r="AN67" s="0" t="n">
        <v>1</v>
      </c>
      <c r="AO67" s="0" t="n">
        <v>1</v>
      </c>
      <c r="AP67" s="0" t="n">
        <v>1</v>
      </c>
      <c r="AQ67" s="0" t="n">
        <v>1</v>
      </c>
      <c r="AR67" s="0" t="n">
        <v>0</v>
      </c>
      <c r="AS67" s="0" t="n">
        <v>1</v>
      </c>
      <c r="AT67" s="0" t="n">
        <v>0</v>
      </c>
      <c r="AU67" s="0" t="n">
        <v>1</v>
      </c>
      <c r="AV67" s="0" t="n">
        <v>1</v>
      </c>
      <c r="AW67" s="0" t="n">
        <v>1</v>
      </c>
      <c r="AX67" s="0" t="n">
        <v>0</v>
      </c>
      <c r="AY67" s="0" t="n">
        <v>1</v>
      </c>
      <c r="AZ67" s="0" t="n">
        <v>1</v>
      </c>
      <c r="BA67" s="0" t="n">
        <v>0</v>
      </c>
      <c r="BB67" s="0" t="n">
        <v>0</v>
      </c>
      <c r="BC67" s="0" t="n">
        <v>0</v>
      </c>
      <c r="BD67" s="0" t="n">
        <v>0</v>
      </c>
    </row>
    <row r="68" customFormat="false" ht="14.25" hidden="false" customHeight="false" outlineLevel="0" collapsed="false">
      <c r="A68" s="0" t="s">
        <v>71</v>
      </c>
      <c r="B68" s="2" t="n">
        <v>44749</v>
      </c>
      <c r="C68" s="2" t="n">
        <v>44759</v>
      </c>
      <c r="D68" s="0" t="n">
        <v>1</v>
      </c>
      <c r="E68" s="0" t="n">
        <v>1</v>
      </c>
      <c r="F68" s="0" t="n">
        <v>1</v>
      </c>
      <c r="G68" s="0" t="n">
        <v>0</v>
      </c>
      <c r="H68" s="0" t="n">
        <v>1</v>
      </c>
      <c r="I68" s="0" t="n">
        <v>0</v>
      </c>
      <c r="J68" s="0" t="n">
        <v>0</v>
      </c>
      <c r="K68" s="0" t="n">
        <v>0</v>
      </c>
      <c r="L68" s="0" t="n">
        <v>0</v>
      </c>
      <c r="M68" s="0" t="n">
        <v>0</v>
      </c>
      <c r="N68" s="0" t="n">
        <v>0</v>
      </c>
      <c r="O68" s="0" t="n">
        <v>0</v>
      </c>
      <c r="P68" s="0" t="n">
        <v>0</v>
      </c>
      <c r="Q68" s="0" t="n">
        <v>0</v>
      </c>
      <c r="R68" s="0" t="n">
        <v>0</v>
      </c>
      <c r="S68" s="0" t="n">
        <v>0</v>
      </c>
      <c r="T68" s="0" t="n">
        <v>1</v>
      </c>
      <c r="U68" s="0" t="n">
        <v>0</v>
      </c>
      <c r="V68" s="0" t="n">
        <v>0</v>
      </c>
      <c r="W68" s="0" t="n">
        <v>0</v>
      </c>
      <c r="X68" s="0" t="n">
        <v>1</v>
      </c>
      <c r="Y68" s="0" t="n">
        <v>0</v>
      </c>
      <c r="Z68" s="0" t="n">
        <v>0</v>
      </c>
      <c r="AA68" s="0" t="n">
        <v>1</v>
      </c>
      <c r="AB68" s="0" t="n">
        <v>1</v>
      </c>
      <c r="AC68" s="0" t="n">
        <v>0</v>
      </c>
      <c r="AD68" s="0" t="n">
        <v>0</v>
      </c>
      <c r="AE68" s="0" t="n">
        <v>0</v>
      </c>
      <c r="AF68" s="0" t="n">
        <v>0</v>
      </c>
      <c r="AG68" s="0" t="n">
        <v>1</v>
      </c>
      <c r="AH68" s="0" t="n">
        <v>1</v>
      </c>
      <c r="AI68" s="0" t="n">
        <v>0</v>
      </c>
      <c r="AJ68" s="0" t="n">
        <v>0</v>
      </c>
      <c r="AK68" s="0" t="n">
        <v>0</v>
      </c>
      <c r="AL68" s="0" t="n">
        <v>1</v>
      </c>
      <c r="AM68" s="0" t="n">
        <v>0</v>
      </c>
      <c r="AN68" s="0" t="n">
        <v>1</v>
      </c>
      <c r="AO68" s="0" t="n">
        <v>1</v>
      </c>
      <c r="AP68" s="0" t="n">
        <v>1</v>
      </c>
      <c r="AQ68" s="0" t="n">
        <v>1</v>
      </c>
      <c r="AR68" s="0" t="n">
        <v>0</v>
      </c>
      <c r="AS68" s="0" t="n">
        <v>1</v>
      </c>
      <c r="AT68" s="0" t="n">
        <v>0</v>
      </c>
      <c r="AU68" s="0" t="n">
        <v>1</v>
      </c>
      <c r="AV68" s="0" t="n">
        <v>1</v>
      </c>
      <c r="AW68" s="0" t="n">
        <v>1</v>
      </c>
      <c r="AX68" s="0" t="n">
        <v>0</v>
      </c>
      <c r="AY68" s="0" t="n">
        <v>1</v>
      </c>
      <c r="AZ68" s="0" t="n">
        <v>1</v>
      </c>
      <c r="BA68" s="0" t="n">
        <v>0</v>
      </c>
      <c r="BB68" s="0" t="n">
        <v>0</v>
      </c>
      <c r="BC68" s="0" t="n">
        <v>0</v>
      </c>
      <c r="BD68" s="0" t="n">
        <v>0</v>
      </c>
    </row>
    <row r="69" customFormat="false" ht="14.25" hidden="false" customHeight="false" outlineLevel="0" collapsed="false">
      <c r="A69" s="0" t="s">
        <v>71</v>
      </c>
      <c r="B69" s="2" t="n">
        <v>44760</v>
      </c>
      <c r="C69" s="2" t="n">
        <v>44818</v>
      </c>
      <c r="D69" s="0" t="n">
        <v>1</v>
      </c>
      <c r="E69" s="0" t="n">
        <v>0</v>
      </c>
      <c r="F69" s="0" t="s">
        <v>57</v>
      </c>
      <c r="G69" s="0" t="s">
        <v>57</v>
      </c>
      <c r="H69" s="0" t="n">
        <v>1</v>
      </c>
      <c r="I69" s="0" t="n">
        <v>0</v>
      </c>
      <c r="J69" s="0" t="n">
        <v>0</v>
      </c>
      <c r="K69" s="0" t="n">
        <v>0</v>
      </c>
      <c r="L69" s="0" t="n">
        <v>0</v>
      </c>
      <c r="M69" s="0" t="n">
        <v>0</v>
      </c>
      <c r="N69" s="0" t="n">
        <v>0</v>
      </c>
      <c r="O69" s="0" t="n">
        <v>0</v>
      </c>
      <c r="P69" s="0" t="n">
        <v>0</v>
      </c>
      <c r="Q69" s="0" t="n">
        <v>0</v>
      </c>
      <c r="R69" s="0" t="n">
        <v>0</v>
      </c>
      <c r="S69" s="0" t="n">
        <v>0</v>
      </c>
      <c r="T69" s="0" t="n">
        <v>1</v>
      </c>
      <c r="U69" s="0" t="n">
        <v>0</v>
      </c>
      <c r="V69" s="0" t="n">
        <v>0</v>
      </c>
      <c r="W69" s="0" t="n">
        <v>0</v>
      </c>
      <c r="X69" s="0" t="n">
        <v>1</v>
      </c>
      <c r="Y69" s="0" t="n">
        <v>0</v>
      </c>
      <c r="Z69" s="0" t="n">
        <v>0</v>
      </c>
      <c r="AA69" s="0" t="n">
        <v>1</v>
      </c>
      <c r="AB69" s="0" t="n">
        <v>1</v>
      </c>
      <c r="AC69" s="0" t="n">
        <v>0</v>
      </c>
      <c r="AD69" s="0" t="n">
        <v>0</v>
      </c>
      <c r="AE69" s="0" t="n">
        <v>0</v>
      </c>
      <c r="AF69" s="0" t="n">
        <v>0</v>
      </c>
      <c r="AG69" s="0" t="n">
        <v>1</v>
      </c>
      <c r="AH69" s="0" t="n">
        <v>1</v>
      </c>
      <c r="AI69" s="0" t="n">
        <v>0</v>
      </c>
      <c r="AJ69" s="0" t="n">
        <v>0</v>
      </c>
      <c r="AK69" s="0" t="n">
        <v>0</v>
      </c>
      <c r="AL69" s="0" t="n">
        <v>1</v>
      </c>
      <c r="AM69" s="0" t="n">
        <v>0</v>
      </c>
      <c r="AN69" s="0" t="n">
        <v>1</v>
      </c>
      <c r="AO69" s="0" t="n">
        <v>1</v>
      </c>
      <c r="AP69" s="0" t="n">
        <v>1</v>
      </c>
      <c r="AQ69" s="0" t="n">
        <v>1</v>
      </c>
      <c r="AR69" s="0" t="n">
        <v>0</v>
      </c>
      <c r="AS69" s="0" t="n">
        <v>1</v>
      </c>
      <c r="AT69" s="0" t="n">
        <v>0</v>
      </c>
      <c r="AU69" s="0" t="n">
        <v>1</v>
      </c>
      <c r="AV69" s="0" t="n">
        <v>1</v>
      </c>
      <c r="AW69" s="0" t="n">
        <v>1</v>
      </c>
      <c r="AX69" s="0" t="n">
        <v>0</v>
      </c>
      <c r="AY69" s="0" t="n">
        <v>1</v>
      </c>
      <c r="AZ69" s="0" t="n">
        <v>1</v>
      </c>
      <c r="BA69" s="0" t="n">
        <v>0</v>
      </c>
      <c r="BB69" s="0" t="n">
        <v>0</v>
      </c>
      <c r="BC69" s="0" t="n">
        <v>0</v>
      </c>
      <c r="BD69" s="0" t="n">
        <v>0</v>
      </c>
    </row>
    <row r="70" customFormat="false" ht="14.25" hidden="false" customHeight="false" outlineLevel="0" collapsed="false">
      <c r="A70" s="0" t="s">
        <v>71</v>
      </c>
      <c r="B70" s="2" t="n">
        <v>44819</v>
      </c>
      <c r="C70" s="2" t="n">
        <v>44825</v>
      </c>
      <c r="D70" s="0" t="n">
        <v>1</v>
      </c>
      <c r="E70" s="0" t="n">
        <v>0</v>
      </c>
      <c r="F70" s="0" t="s">
        <v>57</v>
      </c>
      <c r="G70" s="0" t="s">
        <v>57</v>
      </c>
      <c r="H70" s="0" t="n">
        <v>1</v>
      </c>
      <c r="I70" s="0" t="n">
        <v>1</v>
      </c>
      <c r="J70" s="0" t="n">
        <v>0</v>
      </c>
      <c r="K70" s="0" t="n">
        <v>0</v>
      </c>
      <c r="L70" s="0" t="n">
        <v>0</v>
      </c>
      <c r="M70" s="0" t="n">
        <v>0</v>
      </c>
      <c r="N70" s="0" t="n">
        <v>0</v>
      </c>
      <c r="O70" s="0" t="n">
        <v>0</v>
      </c>
      <c r="P70" s="0" t="n">
        <v>0</v>
      </c>
      <c r="Q70" s="0" t="n">
        <v>0</v>
      </c>
      <c r="R70" s="0" t="n">
        <v>0</v>
      </c>
      <c r="S70" s="0" t="n">
        <v>0</v>
      </c>
      <c r="T70" s="0" t="n">
        <v>0</v>
      </c>
      <c r="U70" s="0" t="n">
        <v>0</v>
      </c>
      <c r="V70" s="0" t="n">
        <v>0</v>
      </c>
      <c r="W70" s="0" t="n">
        <v>0</v>
      </c>
      <c r="X70" s="0" t="n">
        <v>0</v>
      </c>
      <c r="Y70" s="0" t="n">
        <v>0</v>
      </c>
      <c r="Z70" s="0" t="n">
        <v>0</v>
      </c>
      <c r="AA70" s="0" t="n">
        <v>1</v>
      </c>
      <c r="AB70" s="0" t="n">
        <v>1</v>
      </c>
      <c r="AC70" s="0" t="n">
        <v>1</v>
      </c>
      <c r="AD70" s="0" t="n">
        <v>1</v>
      </c>
      <c r="AE70" s="0" t="n">
        <v>1</v>
      </c>
      <c r="AF70" s="0" t="n">
        <v>0</v>
      </c>
      <c r="AG70" s="0" t="n">
        <v>1</v>
      </c>
      <c r="AH70" s="0" t="n">
        <v>0</v>
      </c>
      <c r="AI70" s="0" t="n">
        <v>0</v>
      </c>
      <c r="AJ70" s="0" t="n">
        <v>0</v>
      </c>
      <c r="AK70" s="0" t="n">
        <v>0</v>
      </c>
      <c r="AL70" s="0" t="n">
        <v>1</v>
      </c>
      <c r="AM70" s="0" t="n">
        <v>0</v>
      </c>
      <c r="AN70" s="0" t="n">
        <v>1</v>
      </c>
      <c r="AO70" s="0" t="n">
        <v>1</v>
      </c>
      <c r="AP70" s="0" t="n">
        <v>1</v>
      </c>
      <c r="AQ70" s="0" t="n">
        <v>1</v>
      </c>
      <c r="AR70" s="0" t="n">
        <v>0</v>
      </c>
      <c r="AS70" s="0" t="n">
        <v>1</v>
      </c>
      <c r="AT70" s="0" t="n">
        <v>0</v>
      </c>
      <c r="AU70" s="0" t="n">
        <v>1</v>
      </c>
      <c r="AV70" s="0" t="n">
        <v>1</v>
      </c>
      <c r="AW70" s="0" t="n">
        <v>1</v>
      </c>
      <c r="AX70" s="0" t="n">
        <v>0</v>
      </c>
      <c r="AY70" s="0" t="n">
        <v>1</v>
      </c>
      <c r="AZ70" s="0" t="n">
        <v>1</v>
      </c>
      <c r="BA70" s="0" t="n">
        <v>0</v>
      </c>
      <c r="BB70" s="0" t="n">
        <v>0</v>
      </c>
      <c r="BC70" s="0" t="n">
        <v>0</v>
      </c>
      <c r="BD70" s="0" t="n">
        <v>0</v>
      </c>
    </row>
    <row r="71" customFormat="false" ht="14.25" hidden="false" customHeight="false" outlineLevel="0" collapsed="false">
      <c r="A71" s="0" t="s">
        <v>71</v>
      </c>
      <c r="B71" s="2" t="n">
        <v>44826</v>
      </c>
      <c r="C71" s="2" t="n">
        <v>44866</v>
      </c>
      <c r="D71" s="0" t="n">
        <v>1</v>
      </c>
      <c r="E71" s="0" t="n">
        <v>1</v>
      </c>
      <c r="F71" s="0" t="n">
        <v>1</v>
      </c>
      <c r="G71" s="0" t="n">
        <v>0</v>
      </c>
      <c r="H71" s="0" t="n">
        <v>1</v>
      </c>
      <c r="I71" s="0" t="n">
        <v>1</v>
      </c>
      <c r="J71" s="0" t="n">
        <v>0</v>
      </c>
      <c r="K71" s="0" t="n">
        <v>0</v>
      </c>
      <c r="L71" s="0" t="n">
        <v>0</v>
      </c>
      <c r="M71" s="0" t="n">
        <v>0</v>
      </c>
      <c r="N71" s="0" t="n">
        <v>0</v>
      </c>
      <c r="O71" s="0" t="n">
        <v>0</v>
      </c>
      <c r="P71" s="0" t="n">
        <v>0</v>
      </c>
      <c r="Q71" s="0" t="n">
        <v>0</v>
      </c>
      <c r="R71" s="0" t="n">
        <v>0</v>
      </c>
      <c r="S71" s="0" t="n">
        <v>0</v>
      </c>
      <c r="T71" s="0" t="n">
        <v>0</v>
      </c>
      <c r="U71" s="0" t="n">
        <v>0</v>
      </c>
      <c r="V71" s="0" t="n">
        <v>0</v>
      </c>
      <c r="W71" s="0" t="n">
        <v>0</v>
      </c>
      <c r="X71" s="0" t="n">
        <v>0</v>
      </c>
      <c r="Y71" s="0" t="n">
        <v>0</v>
      </c>
      <c r="Z71" s="0" t="n">
        <v>0</v>
      </c>
      <c r="AA71" s="0" t="n">
        <v>1</v>
      </c>
      <c r="AB71" s="0" t="n">
        <v>1</v>
      </c>
      <c r="AC71" s="0" t="n">
        <v>1</v>
      </c>
      <c r="AD71" s="0" t="n">
        <v>1</v>
      </c>
      <c r="AE71" s="0" t="n">
        <v>1</v>
      </c>
      <c r="AF71" s="0" t="n">
        <v>0</v>
      </c>
      <c r="AG71" s="0" t="n">
        <v>1</v>
      </c>
      <c r="AH71" s="0" t="n">
        <v>0</v>
      </c>
      <c r="AI71" s="0" t="n">
        <v>0</v>
      </c>
      <c r="AJ71" s="0" t="n">
        <v>0</v>
      </c>
      <c r="AK71" s="0" t="n">
        <v>0</v>
      </c>
      <c r="AL71" s="0" t="n">
        <v>1</v>
      </c>
      <c r="AM71" s="0" t="n">
        <v>0</v>
      </c>
      <c r="AN71" s="0" t="n">
        <v>1</v>
      </c>
      <c r="AO71" s="0" t="n">
        <v>1</v>
      </c>
      <c r="AP71" s="0" t="n">
        <v>1</v>
      </c>
      <c r="AQ71" s="0" t="n">
        <v>1</v>
      </c>
      <c r="AR71" s="0" t="n">
        <v>0</v>
      </c>
      <c r="AS71" s="0" t="n">
        <v>1</v>
      </c>
      <c r="AT71" s="0" t="n">
        <v>0</v>
      </c>
      <c r="AU71" s="0" t="n">
        <v>1</v>
      </c>
      <c r="AV71" s="0" t="n">
        <v>1</v>
      </c>
      <c r="AW71" s="0" t="n">
        <v>1</v>
      </c>
      <c r="AX71" s="0" t="n">
        <v>0</v>
      </c>
      <c r="AY71" s="0" t="n">
        <v>1</v>
      </c>
      <c r="AZ71" s="0" t="n">
        <v>1</v>
      </c>
      <c r="BA71" s="0" t="n">
        <v>0</v>
      </c>
      <c r="BB71" s="0" t="n">
        <v>0</v>
      </c>
      <c r="BC71" s="0" t="n">
        <v>0</v>
      </c>
      <c r="BD71" s="0" t="n">
        <v>0</v>
      </c>
    </row>
    <row r="72" customFormat="false" ht="14.25" hidden="false" customHeight="false" outlineLevel="0" collapsed="false">
      <c r="A72" s="0" t="s">
        <v>72</v>
      </c>
      <c r="B72" s="2" t="n">
        <v>43435</v>
      </c>
      <c r="C72" s="2" t="n">
        <v>43486</v>
      </c>
      <c r="D72" s="0" t="n">
        <v>1</v>
      </c>
      <c r="E72" s="0" t="n">
        <v>1</v>
      </c>
      <c r="F72" s="0" t="n">
        <v>1</v>
      </c>
      <c r="G72" s="0" t="n">
        <v>0</v>
      </c>
      <c r="H72" s="0" t="n">
        <v>1</v>
      </c>
      <c r="I72" s="0" t="n">
        <v>0</v>
      </c>
      <c r="J72" s="0" t="n">
        <v>1</v>
      </c>
      <c r="K72" s="0" t="n">
        <v>0</v>
      </c>
      <c r="L72" s="0" t="n">
        <v>0</v>
      </c>
      <c r="M72" s="0" t="n">
        <v>0</v>
      </c>
      <c r="N72" s="0" t="n">
        <v>0</v>
      </c>
      <c r="O72" s="0" t="n">
        <v>0</v>
      </c>
      <c r="P72" s="0" t="n">
        <v>0</v>
      </c>
      <c r="Q72" s="0" t="n">
        <v>0</v>
      </c>
      <c r="R72" s="0" t="n">
        <v>0</v>
      </c>
      <c r="S72" s="0" t="n">
        <v>0</v>
      </c>
      <c r="T72" s="0" t="n">
        <v>1</v>
      </c>
      <c r="U72" s="0" t="n">
        <v>0</v>
      </c>
      <c r="V72" s="0" t="n">
        <v>0</v>
      </c>
      <c r="W72" s="0" t="n">
        <v>0</v>
      </c>
      <c r="X72" s="0" t="n">
        <v>0</v>
      </c>
      <c r="Y72" s="0" t="n">
        <v>0</v>
      </c>
      <c r="Z72" s="0" t="n">
        <v>1</v>
      </c>
      <c r="AA72" s="0" t="n">
        <v>1</v>
      </c>
      <c r="AB72" s="0" t="n">
        <v>1</v>
      </c>
      <c r="AC72" s="0" t="n">
        <v>1</v>
      </c>
      <c r="AD72" s="0" t="n">
        <v>1</v>
      </c>
      <c r="AE72" s="0" t="n">
        <v>1</v>
      </c>
      <c r="AF72" s="0" t="n">
        <v>0</v>
      </c>
      <c r="AG72" s="0" t="n">
        <v>0</v>
      </c>
      <c r="AH72" s="0" t="n">
        <v>0</v>
      </c>
      <c r="AI72" s="0" t="n">
        <v>0</v>
      </c>
      <c r="AJ72" s="0" t="n">
        <v>0</v>
      </c>
      <c r="AK72" s="0" t="n">
        <v>0</v>
      </c>
      <c r="AL72" s="0" t="n">
        <v>0</v>
      </c>
      <c r="AM72" s="0" t="n">
        <v>1</v>
      </c>
      <c r="AN72" s="0" t="n">
        <v>0</v>
      </c>
      <c r="AO72" s="0" t="s">
        <v>57</v>
      </c>
      <c r="AP72" s="0" t="s">
        <v>57</v>
      </c>
      <c r="AQ72" s="0" t="s">
        <v>57</v>
      </c>
      <c r="AR72" s="0" t="s">
        <v>57</v>
      </c>
      <c r="AS72" s="0" t="s">
        <v>57</v>
      </c>
      <c r="AT72" s="0" t="s">
        <v>57</v>
      </c>
      <c r="AU72" s="0" t="n">
        <v>1</v>
      </c>
      <c r="AV72" s="0" t="n">
        <v>1</v>
      </c>
      <c r="AW72" s="0" t="n">
        <v>0</v>
      </c>
      <c r="AX72" s="0" t="n">
        <v>0</v>
      </c>
      <c r="AY72" s="0" t="n">
        <v>1</v>
      </c>
      <c r="AZ72" s="0" t="n">
        <v>0</v>
      </c>
      <c r="BA72" s="0" t="n">
        <v>0</v>
      </c>
      <c r="BB72" s="0" t="n">
        <v>0</v>
      </c>
      <c r="BC72" s="0" t="n">
        <v>0</v>
      </c>
      <c r="BD72" s="0" t="n">
        <v>0</v>
      </c>
    </row>
    <row r="73" customFormat="false" ht="14.25" hidden="false" customHeight="false" outlineLevel="0" collapsed="false">
      <c r="A73" s="0" t="s">
        <v>72</v>
      </c>
      <c r="B73" s="2" t="n">
        <v>43487</v>
      </c>
      <c r="C73" s="2" t="n">
        <v>44012</v>
      </c>
      <c r="D73" s="0" t="n">
        <v>1</v>
      </c>
      <c r="E73" s="0" t="n">
        <v>1</v>
      </c>
      <c r="F73" s="0" t="n">
        <v>1</v>
      </c>
      <c r="G73" s="0" t="n">
        <v>0</v>
      </c>
      <c r="H73" s="0" t="n">
        <v>1</v>
      </c>
      <c r="I73" s="0" t="n">
        <v>0</v>
      </c>
      <c r="J73" s="0" t="n">
        <v>1</v>
      </c>
      <c r="K73" s="0" t="n">
        <v>0</v>
      </c>
      <c r="L73" s="0" t="n">
        <v>0</v>
      </c>
      <c r="M73" s="0" t="n">
        <v>0</v>
      </c>
      <c r="N73" s="0" t="n">
        <v>0</v>
      </c>
      <c r="O73" s="0" t="n">
        <v>0</v>
      </c>
      <c r="P73" s="0" t="n">
        <v>0</v>
      </c>
      <c r="Q73" s="0" t="n">
        <v>0</v>
      </c>
      <c r="R73" s="0" t="n">
        <v>0</v>
      </c>
      <c r="S73" s="0" t="n">
        <v>0</v>
      </c>
      <c r="T73" s="0" t="n">
        <v>1</v>
      </c>
      <c r="U73" s="0" t="n">
        <v>0</v>
      </c>
      <c r="V73" s="0" t="n">
        <v>0</v>
      </c>
      <c r="W73" s="0" t="n">
        <v>0</v>
      </c>
      <c r="X73" s="0" t="n">
        <v>0</v>
      </c>
      <c r="Y73" s="0" t="n">
        <v>0</v>
      </c>
      <c r="Z73" s="0" t="n">
        <v>1</v>
      </c>
      <c r="AA73" s="0" t="n">
        <v>1</v>
      </c>
      <c r="AB73" s="0" t="n">
        <v>1</v>
      </c>
      <c r="AC73" s="0" t="n">
        <v>1</v>
      </c>
      <c r="AD73" s="0" t="n">
        <v>1</v>
      </c>
      <c r="AE73" s="0" t="n">
        <v>1</v>
      </c>
      <c r="AF73" s="0" t="n">
        <v>0</v>
      </c>
      <c r="AG73" s="0" t="n">
        <v>0</v>
      </c>
      <c r="AH73" s="0" t="n">
        <v>0</v>
      </c>
      <c r="AI73" s="0" t="n">
        <v>0</v>
      </c>
      <c r="AJ73" s="0" t="n">
        <v>0</v>
      </c>
      <c r="AK73" s="0" t="n">
        <v>0</v>
      </c>
      <c r="AL73" s="0" t="n">
        <v>0</v>
      </c>
      <c r="AM73" s="0" t="n">
        <v>1</v>
      </c>
      <c r="AN73" s="0" t="n">
        <v>0</v>
      </c>
      <c r="AO73" s="0" t="s">
        <v>57</v>
      </c>
      <c r="AP73" s="0" t="s">
        <v>57</v>
      </c>
      <c r="AQ73" s="0" t="s">
        <v>57</v>
      </c>
      <c r="AR73" s="0" t="s">
        <v>57</v>
      </c>
      <c r="AS73" s="0" t="s">
        <v>57</v>
      </c>
      <c r="AT73" s="0" t="s">
        <v>57</v>
      </c>
      <c r="AU73" s="0" t="n">
        <v>1</v>
      </c>
      <c r="AV73" s="0" t="n">
        <v>1</v>
      </c>
      <c r="AW73" s="0" t="n">
        <v>0</v>
      </c>
      <c r="AX73" s="0" t="n">
        <v>0</v>
      </c>
      <c r="AY73" s="0" t="n">
        <v>1</v>
      </c>
      <c r="AZ73" s="0" t="n">
        <v>0</v>
      </c>
      <c r="BA73" s="0" t="n">
        <v>0</v>
      </c>
      <c r="BB73" s="0" t="n">
        <v>0</v>
      </c>
      <c r="BC73" s="0" t="n">
        <v>0</v>
      </c>
      <c r="BD73" s="0" t="n">
        <v>0</v>
      </c>
    </row>
    <row r="74" customFormat="false" ht="14.25" hidden="false" customHeight="false" outlineLevel="0" collapsed="false">
      <c r="A74" s="0" t="s">
        <v>72</v>
      </c>
      <c r="B74" s="2" t="n">
        <v>44013</v>
      </c>
      <c r="C74" s="2" t="n">
        <v>44728</v>
      </c>
      <c r="D74" s="0" t="n">
        <v>1</v>
      </c>
      <c r="E74" s="0" t="n">
        <v>1</v>
      </c>
      <c r="F74" s="0" t="n">
        <v>1</v>
      </c>
      <c r="G74" s="0" t="n">
        <v>0</v>
      </c>
      <c r="H74" s="0" t="n">
        <v>1</v>
      </c>
      <c r="I74" s="0" t="n">
        <v>0</v>
      </c>
      <c r="J74" s="0" t="n">
        <v>1</v>
      </c>
      <c r="K74" s="0" t="n">
        <v>0</v>
      </c>
      <c r="L74" s="0" t="n">
        <v>0</v>
      </c>
      <c r="M74" s="0" t="n">
        <v>0</v>
      </c>
      <c r="N74" s="0" t="n">
        <v>0</v>
      </c>
      <c r="O74" s="0" t="n">
        <v>0</v>
      </c>
      <c r="P74" s="0" t="n">
        <v>0</v>
      </c>
      <c r="Q74" s="0" t="n">
        <v>0</v>
      </c>
      <c r="R74" s="0" t="n">
        <v>0</v>
      </c>
      <c r="S74" s="0" t="n">
        <v>0</v>
      </c>
      <c r="T74" s="0" t="n">
        <v>1</v>
      </c>
      <c r="U74" s="0" t="n">
        <v>0</v>
      </c>
      <c r="V74" s="0" t="n">
        <v>0</v>
      </c>
      <c r="W74" s="0" t="n">
        <v>0</v>
      </c>
      <c r="X74" s="0" t="n">
        <v>0</v>
      </c>
      <c r="Y74" s="0" t="n">
        <v>0</v>
      </c>
      <c r="Z74" s="0" t="n">
        <v>1</v>
      </c>
      <c r="AA74" s="0" t="n">
        <v>1</v>
      </c>
      <c r="AB74" s="0" t="n">
        <v>1</v>
      </c>
      <c r="AC74" s="0" t="n">
        <v>1</v>
      </c>
      <c r="AD74" s="0" t="n">
        <v>1</v>
      </c>
      <c r="AE74" s="0" t="n">
        <v>1</v>
      </c>
      <c r="AF74" s="0" t="n">
        <v>0</v>
      </c>
      <c r="AG74" s="0" t="n">
        <v>0</v>
      </c>
      <c r="AH74" s="0" t="n">
        <v>0</v>
      </c>
      <c r="AI74" s="0" t="n">
        <v>0</v>
      </c>
      <c r="AJ74" s="0" t="n">
        <v>0</v>
      </c>
      <c r="AK74" s="0" t="n">
        <v>0</v>
      </c>
      <c r="AL74" s="0" t="n">
        <v>0</v>
      </c>
      <c r="AM74" s="0" t="n">
        <v>1</v>
      </c>
      <c r="AN74" s="0" t="n">
        <v>0</v>
      </c>
      <c r="AO74" s="0" t="s">
        <v>57</v>
      </c>
      <c r="AP74" s="0" t="s">
        <v>57</v>
      </c>
      <c r="AQ74" s="0" t="s">
        <v>57</v>
      </c>
      <c r="AR74" s="0" t="s">
        <v>57</v>
      </c>
      <c r="AS74" s="0" t="s">
        <v>57</v>
      </c>
      <c r="AT74" s="0" t="s">
        <v>57</v>
      </c>
      <c r="AU74" s="0" t="n">
        <v>1</v>
      </c>
      <c r="AV74" s="0" t="n">
        <v>1</v>
      </c>
      <c r="AW74" s="0" t="n">
        <v>0</v>
      </c>
      <c r="AX74" s="0" t="n">
        <v>0</v>
      </c>
      <c r="AY74" s="0" t="n">
        <v>1</v>
      </c>
      <c r="AZ74" s="0" t="n">
        <v>0</v>
      </c>
      <c r="BA74" s="0" t="n">
        <v>0</v>
      </c>
      <c r="BB74" s="0" t="n">
        <v>0</v>
      </c>
      <c r="BC74" s="0" t="n">
        <v>0</v>
      </c>
      <c r="BD74" s="0" t="n">
        <v>0</v>
      </c>
    </row>
    <row r="75" customFormat="false" ht="14.25" hidden="false" customHeight="false" outlineLevel="0" collapsed="false">
      <c r="A75" s="0" t="s">
        <v>72</v>
      </c>
      <c r="B75" s="2" t="n">
        <v>44729</v>
      </c>
      <c r="C75" s="2" t="n">
        <v>44866</v>
      </c>
      <c r="D75" s="0" t="n">
        <v>1</v>
      </c>
      <c r="E75" s="0" t="n">
        <v>1</v>
      </c>
      <c r="F75" s="0" t="n">
        <v>1</v>
      </c>
      <c r="G75" s="0" t="n">
        <v>0</v>
      </c>
      <c r="H75" s="0" t="n">
        <v>1</v>
      </c>
      <c r="I75" s="0" t="n">
        <v>0</v>
      </c>
      <c r="J75" s="0" t="n">
        <v>1</v>
      </c>
      <c r="K75" s="0" t="n">
        <v>0</v>
      </c>
      <c r="L75" s="0" t="n">
        <v>0</v>
      </c>
      <c r="M75" s="0" t="n">
        <v>0</v>
      </c>
      <c r="N75" s="0" t="n">
        <v>0</v>
      </c>
      <c r="O75" s="0" t="n">
        <v>0</v>
      </c>
      <c r="P75" s="0" t="n">
        <v>0</v>
      </c>
      <c r="Q75" s="0" t="n">
        <v>0</v>
      </c>
      <c r="R75" s="0" t="n">
        <v>0</v>
      </c>
      <c r="S75" s="0" t="n">
        <v>0</v>
      </c>
      <c r="T75" s="0" t="n">
        <v>1</v>
      </c>
      <c r="U75" s="0" t="n">
        <v>0</v>
      </c>
      <c r="V75" s="0" t="n">
        <v>0</v>
      </c>
      <c r="W75" s="0" t="n">
        <v>0</v>
      </c>
      <c r="X75" s="0" t="n">
        <v>0</v>
      </c>
      <c r="Y75" s="0" t="n">
        <v>0</v>
      </c>
      <c r="Z75" s="0" t="n">
        <v>1</v>
      </c>
      <c r="AA75" s="0" t="n">
        <v>1</v>
      </c>
      <c r="AB75" s="0" t="n">
        <v>1</v>
      </c>
      <c r="AC75" s="0" t="n">
        <v>1</v>
      </c>
      <c r="AD75" s="0" t="n">
        <v>1</v>
      </c>
      <c r="AE75" s="0" t="n">
        <v>1</v>
      </c>
      <c r="AF75" s="0" t="n">
        <v>0</v>
      </c>
      <c r="AG75" s="0" t="n">
        <v>0</v>
      </c>
      <c r="AH75" s="0" t="n">
        <v>0</v>
      </c>
      <c r="AI75" s="0" t="n">
        <v>0</v>
      </c>
      <c r="AJ75" s="0" t="n">
        <v>0</v>
      </c>
      <c r="AK75" s="0" t="n">
        <v>0</v>
      </c>
      <c r="AL75" s="0" t="n">
        <v>0</v>
      </c>
      <c r="AM75" s="0" t="n">
        <v>1</v>
      </c>
      <c r="AN75" s="0" t="n">
        <v>0</v>
      </c>
      <c r="AO75" s="0" t="s">
        <v>57</v>
      </c>
      <c r="AP75" s="0" t="s">
        <v>57</v>
      </c>
      <c r="AQ75" s="0" t="s">
        <v>57</v>
      </c>
      <c r="AR75" s="0" t="s">
        <v>57</v>
      </c>
      <c r="AS75" s="0" t="s">
        <v>57</v>
      </c>
      <c r="AT75" s="0" t="s">
        <v>57</v>
      </c>
      <c r="AU75" s="0" t="n">
        <v>1</v>
      </c>
      <c r="AV75" s="0" t="n">
        <v>1</v>
      </c>
      <c r="AW75" s="0" t="n">
        <v>0</v>
      </c>
      <c r="AX75" s="0" t="n">
        <v>0</v>
      </c>
      <c r="AY75" s="0" t="n">
        <v>1</v>
      </c>
      <c r="AZ75" s="0" t="n">
        <v>0</v>
      </c>
      <c r="BA75" s="0" t="n">
        <v>0</v>
      </c>
      <c r="BB75" s="0" t="n">
        <v>0</v>
      </c>
      <c r="BC75" s="0" t="n">
        <v>0</v>
      </c>
      <c r="BD75" s="0" t="n">
        <v>0</v>
      </c>
    </row>
    <row r="76" customFormat="false" ht="14.25" hidden="false" customHeight="false" outlineLevel="0" collapsed="false">
      <c r="A76" s="0" t="s">
        <v>73</v>
      </c>
      <c r="B76" s="2" t="n">
        <v>43435</v>
      </c>
      <c r="C76" s="2" t="n">
        <v>43580</v>
      </c>
      <c r="D76" s="0" t="n">
        <v>1</v>
      </c>
      <c r="E76" s="0" t="n">
        <v>1</v>
      </c>
      <c r="F76" s="0" t="n">
        <v>1</v>
      </c>
      <c r="G76" s="0" t="n">
        <v>0</v>
      </c>
      <c r="H76" s="0" t="n">
        <v>1</v>
      </c>
      <c r="I76" s="0" t="n">
        <v>0</v>
      </c>
      <c r="J76" s="0" t="n">
        <v>0</v>
      </c>
      <c r="K76" s="0" t="n">
        <v>0</v>
      </c>
      <c r="L76" s="0" t="n">
        <v>0</v>
      </c>
      <c r="M76" s="0" t="n">
        <v>0</v>
      </c>
      <c r="N76" s="0" t="n">
        <v>0</v>
      </c>
      <c r="O76" s="0" t="n">
        <v>0</v>
      </c>
      <c r="P76" s="0" t="n">
        <v>0</v>
      </c>
      <c r="Q76" s="0" t="n">
        <v>0</v>
      </c>
      <c r="R76" s="0" t="n">
        <v>0</v>
      </c>
      <c r="S76" s="0" t="n">
        <v>0</v>
      </c>
      <c r="T76" s="0" t="n">
        <v>1</v>
      </c>
      <c r="U76" s="0" t="n">
        <v>0</v>
      </c>
      <c r="V76" s="0" t="n">
        <v>0</v>
      </c>
      <c r="W76" s="0" t="n">
        <v>0</v>
      </c>
      <c r="X76" s="0" t="n">
        <v>1</v>
      </c>
      <c r="Y76" s="0" t="n">
        <v>0</v>
      </c>
      <c r="Z76" s="0" t="n">
        <v>0</v>
      </c>
      <c r="AA76" s="0" t="n">
        <v>1</v>
      </c>
      <c r="AB76" s="0" t="n">
        <v>1</v>
      </c>
      <c r="AC76" s="0" t="n">
        <v>0</v>
      </c>
      <c r="AD76" s="0" t="n">
        <v>0</v>
      </c>
      <c r="AE76" s="0" t="n">
        <v>0</v>
      </c>
      <c r="AF76" s="0" t="n">
        <v>0</v>
      </c>
      <c r="AG76" s="0" t="n">
        <v>0</v>
      </c>
      <c r="AH76" s="0" t="n">
        <v>0</v>
      </c>
      <c r="AI76" s="0" t="n">
        <v>0</v>
      </c>
      <c r="AJ76" s="0" t="n">
        <v>1</v>
      </c>
      <c r="AK76" s="0" t="n">
        <v>0</v>
      </c>
      <c r="AL76" s="0" t="n">
        <v>0</v>
      </c>
      <c r="AM76" s="0" t="n">
        <v>0</v>
      </c>
      <c r="AN76" s="0" t="n">
        <v>1</v>
      </c>
      <c r="AO76" s="0" t="n">
        <v>0</v>
      </c>
      <c r="AP76" s="0" t="n">
        <v>1</v>
      </c>
      <c r="AQ76" s="0" t="n">
        <v>0</v>
      </c>
      <c r="AR76" s="0" t="n">
        <v>0</v>
      </c>
      <c r="AS76" s="0" t="n">
        <v>0</v>
      </c>
      <c r="AT76" s="0" t="n">
        <v>0</v>
      </c>
      <c r="AU76" s="0" t="n">
        <v>1</v>
      </c>
      <c r="AV76" s="0" t="n">
        <v>1</v>
      </c>
      <c r="AW76" s="0" t="n">
        <v>1</v>
      </c>
      <c r="AX76" s="0" t="n">
        <v>0</v>
      </c>
      <c r="AY76" s="0" t="n">
        <v>1</v>
      </c>
      <c r="AZ76" s="0" t="n">
        <v>1</v>
      </c>
      <c r="BA76" s="0" t="n">
        <v>0</v>
      </c>
      <c r="BB76" s="0" t="n">
        <v>0</v>
      </c>
      <c r="BC76" s="0" t="n">
        <v>0</v>
      </c>
      <c r="BD76" s="0" t="n">
        <v>0</v>
      </c>
    </row>
    <row r="77" customFormat="false" ht="14.25" hidden="false" customHeight="false" outlineLevel="0" collapsed="false">
      <c r="A77" s="0" t="s">
        <v>73</v>
      </c>
      <c r="B77" s="2" t="n">
        <v>43581</v>
      </c>
      <c r="C77" s="2" t="n">
        <v>44292</v>
      </c>
      <c r="D77" s="0" t="n">
        <v>1</v>
      </c>
      <c r="E77" s="0" t="n">
        <v>1</v>
      </c>
      <c r="F77" s="0" t="n">
        <v>1</v>
      </c>
      <c r="G77" s="0" t="n">
        <v>0</v>
      </c>
      <c r="H77" s="0" t="n">
        <v>1</v>
      </c>
      <c r="I77" s="0" t="n">
        <v>0</v>
      </c>
      <c r="J77" s="0" t="n">
        <v>0</v>
      </c>
      <c r="K77" s="0" t="n">
        <v>0</v>
      </c>
      <c r="L77" s="0" t="n">
        <v>0</v>
      </c>
      <c r="M77" s="0" t="n">
        <v>0</v>
      </c>
      <c r="N77" s="0" t="n">
        <v>0</v>
      </c>
      <c r="O77" s="0" t="n">
        <v>0</v>
      </c>
      <c r="P77" s="0" t="n">
        <v>0</v>
      </c>
      <c r="Q77" s="0" t="n">
        <v>0</v>
      </c>
      <c r="R77" s="0" t="n">
        <v>0</v>
      </c>
      <c r="S77" s="0" t="n">
        <v>0</v>
      </c>
      <c r="T77" s="0" t="n">
        <v>1</v>
      </c>
      <c r="U77" s="0" t="n">
        <v>0</v>
      </c>
      <c r="V77" s="0" t="n">
        <v>0</v>
      </c>
      <c r="W77" s="0" t="n">
        <v>0</v>
      </c>
      <c r="X77" s="0" t="n">
        <v>1</v>
      </c>
      <c r="Y77" s="0" t="n">
        <v>0</v>
      </c>
      <c r="Z77" s="0" t="n">
        <v>0</v>
      </c>
      <c r="AA77" s="0" t="n">
        <v>1</v>
      </c>
      <c r="AB77" s="0" t="n">
        <v>1</v>
      </c>
      <c r="AC77" s="0" t="n">
        <v>0</v>
      </c>
      <c r="AD77" s="0" t="n">
        <v>0</v>
      </c>
      <c r="AE77" s="0" t="n">
        <v>0</v>
      </c>
      <c r="AF77" s="0" t="n">
        <v>0</v>
      </c>
      <c r="AG77" s="0" t="n">
        <v>0</v>
      </c>
      <c r="AH77" s="0" t="n">
        <v>0</v>
      </c>
      <c r="AI77" s="0" t="n">
        <v>0</v>
      </c>
      <c r="AJ77" s="0" t="n">
        <v>1</v>
      </c>
      <c r="AK77" s="0" t="n">
        <v>0</v>
      </c>
      <c r="AL77" s="0" t="n">
        <v>0</v>
      </c>
      <c r="AM77" s="0" t="n">
        <v>0</v>
      </c>
      <c r="AN77" s="0" t="n">
        <v>1</v>
      </c>
      <c r="AO77" s="0" t="n">
        <v>0</v>
      </c>
      <c r="AP77" s="0" t="n">
        <v>1</v>
      </c>
      <c r="AQ77" s="0" t="n">
        <v>0</v>
      </c>
      <c r="AR77" s="0" t="n">
        <v>0</v>
      </c>
      <c r="AS77" s="0" t="n">
        <v>0</v>
      </c>
      <c r="AT77" s="0" t="n">
        <v>0</v>
      </c>
      <c r="AU77" s="0" t="n">
        <v>1</v>
      </c>
      <c r="AV77" s="0" t="n">
        <v>1</v>
      </c>
      <c r="AW77" s="0" t="n">
        <v>1</v>
      </c>
      <c r="AX77" s="0" t="n">
        <v>0</v>
      </c>
      <c r="AY77" s="0" t="n">
        <v>1</v>
      </c>
      <c r="AZ77" s="0" t="n">
        <v>1</v>
      </c>
      <c r="BA77" s="0" t="n">
        <v>0</v>
      </c>
      <c r="BB77" s="0" t="n">
        <v>0</v>
      </c>
      <c r="BC77" s="0" t="n">
        <v>0</v>
      </c>
      <c r="BD77" s="0" t="n">
        <v>0</v>
      </c>
    </row>
    <row r="78" customFormat="false" ht="14.25" hidden="false" customHeight="false" outlineLevel="0" collapsed="false">
      <c r="A78" s="0" t="s">
        <v>73</v>
      </c>
      <c r="B78" s="2" t="n">
        <v>44293</v>
      </c>
      <c r="C78" s="2" t="n">
        <v>44866</v>
      </c>
      <c r="D78" s="0" t="n">
        <v>1</v>
      </c>
      <c r="E78" s="0" t="n">
        <v>1</v>
      </c>
      <c r="F78" s="0" t="n">
        <v>1</v>
      </c>
      <c r="G78" s="0" t="n">
        <v>0</v>
      </c>
      <c r="H78" s="0" t="n">
        <v>1</v>
      </c>
      <c r="I78" s="0" t="n">
        <v>0</v>
      </c>
      <c r="J78" s="0" t="n">
        <v>0</v>
      </c>
      <c r="K78" s="0" t="n">
        <v>0</v>
      </c>
      <c r="L78" s="0" t="n">
        <v>0</v>
      </c>
      <c r="M78" s="0" t="n">
        <v>0</v>
      </c>
      <c r="N78" s="0" t="n">
        <v>0</v>
      </c>
      <c r="O78" s="0" t="n">
        <v>0</v>
      </c>
      <c r="P78" s="0" t="n">
        <v>0</v>
      </c>
      <c r="Q78" s="0" t="n">
        <v>0</v>
      </c>
      <c r="R78" s="0" t="n">
        <v>0</v>
      </c>
      <c r="S78" s="0" t="n">
        <v>0</v>
      </c>
      <c r="T78" s="0" t="n">
        <v>1</v>
      </c>
      <c r="U78" s="0" t="n">
        <v>0</v>
      </c>
      <c r="V78" s="0" t="n">
        <v>0</v>
      </c>
      <c r="W78" s="0" t="n">
        <v>0</v>
      </c>
      <c r="X78" s="0" t="n">
        <v>1</v>
      </c>
      <c r="Y78" s="0" t="n">
        <v>0</v>
      </c>
      <c r="Z78" s="0" t="n">
        <v>0</v>
      </c>
      <c r="AA78" s="0" t="n">
        <v>1</v>
      </c>
      <c r="AB78" s="0" t="n">
        <v>1</v>
      </c>
      <c r="AC78" s="0" t="n">
        <v>0</v>
      </c>
      <c r="AD78" s="0" t="n">
        <v>0</v>
      </c>
      <c r="AE78" s="0" t="n">
        <v>0</v>
      </c>
      <c r="AF78" s="0" t="n">
        <v>0</v>
      </c>
      <c r="AG78" s="0" t="n">
        <v>0</v>
      </c>
      <c r="AH78" s="0" t="n">
        <v>0</v>
      </c>
      <c r="AI78" s="0" t="n">
        <v>0</v>
      </c>
      <c r="AJ78" s="0" t="n">
        <v>1</v>
      </c>
      <c r="AK78" s="0" t="n">
        <v>0</v>
      </c>
      <c r="AL78" s="0" t="n">
        <v>0</v>
      </c>
      <c r="AM78" s="0" t="n">
        <v>0</v>
      </c>
      <c r="AN78" s="0" t="n">
        <v>1</v>
      </c>
      <c r="AO78" s="0" t="n">
        <v>0</v>
      </c>
      <c r="AP78" s="0" t="n">
        <v>1</v>
      </c>
      <c r="AQ78" s="0" t="n">
        <v>0</v>
      </c>
      <c r="AR78" s="0" t="n">
        <v>0</v>
      </c>
      <c r="AS78" s="0" t="n">
        <v>0</v>
      </c>
      <c r="AT78" s="0" t="n">
        <v>0</v>
      </c>
      <c r="AU78" s="0" t="n">
        <v>1</v>
      </c>
      <c r="AV78" s="0" t="n">
        <v>1</v>
      </c>
      <c r="AW78" s="0" t="n">
        <v>1</v>
      </c>
      <c r="AX78" s="0" t="n">
        <v>0</v>
      </c>
      <c r="AY78" s="0" t="n">
        <v>1</v>
      </c>
      <c r="AZ78" s="0" t="n">
        <v>1</v>
      </c>
      <c r="BA78" s="0" t="n">
        <v>0</v>
      </c>
      <c r="BB78" s="0" t="n">
        <v>0</v>
      </c>
      <c r="BC78" s="0" t="n">
        <v>0</v>
      </c>
      <c r="BD78" s="0" t="n">
        <v>0</v>
      </c>
    </row>
    <row r="79" customFormat="false" ht="14.25" hidden="false" customHeight="false" outlineLevel="0" collapsed="false">
      <c r="A79" s="0" t="s">
        <v>74</v>
      </c>
      <c r="B79" s="2" t="n">
        <v>43435</v>
      </c>
      <c r="C79" s="2" t="n">
        <v>43538</v>
      </c>
      <c r="D79" s="0" t="n">
        <v>1</v>
      </c>
      <c r="E79" s="0" t="n">
        <v>1</v>
      </c>
      <c r="F79" s="0" t="n">
        <v>1</v>
      </c>
      <c r="G79" s="0" t="n">
        <v>0</v>
      </c>
      <c r="H79" s="0" t="n">
        <v>1</v>
      </c>
      <c r="I79" s="0" t="n">
        <v>0</v>
      </c>
      <c r="J79" s="0" t="n">
        <v>0</v>
      </c>
      <c r="K79" s="0" t="n">
        <v>0</v>
      </c>
      <c r="L79" s="0" t="n">
        <v>0</v>
      </c>
      <c r="M79" s="0" t="n">
        <v>0</v>
      </c>
      <c r="N79" s="0" t="n">
        <v>0</v>
      </c>
      <c r="O79" s="0" t="n">
        <v>0</v>
      </c>
      <c r="P79" s="0" t="n">
        <v>0</v>
      </c>
      <c r="Q79" s="0" t="n">
        <v>0</v>
      </c>
      <c r="R79" s="0" t="n">
        <v>0</v>
      </c>
      <c r="S79" s="0" t="n">
        <v>0</v>
      </c>
      <c r="T79" s="0" t="n">
        <v>1</v>
      </c>
      <c r="U79" s="0" t="n">
        <v>0</v>
      </c>
      <c r="V79" s="0" t="n">
        <v>0</v>
      </c>
      <c r="W79" s="0" t="n">
        <v>0</v>
      </c>
      <c r="X79" s="0" t="n">
        <v>1</v>
      </c>
      <c r="Y79" s="0" t="n">
        <v>0</v>
      </c>
      <c r="Z79" s="0" t="n">
        <v>0</v>
      </c>
      <c r="AA79" s="0" t="n">
        <v>1</v>
      </c>
      <c r="AB79" s="0" t="n">
        <v>1</v>
      </c>
      <c r="AC79" s="0" t="n">
        <v>0</v>
      </c>
      <c r="AD79" s="0" t="n">
        <v>0</v>
      </c>
      <c r="AE79" s="0" t="n">
        <v>0</v>
      </c>
      <c r="AF79" s="0" t="n">
        <v>0</v>
      </c>
      <c r="AG79" s="0" t="n">
        <v>1</v>
      </c>
      <c r="AH79" s="0" t="n">
        <v>1</v>
      </c>
      <c r="AI79" s="0" t="n">
        <v>0</v>
      </c>
      <c r="AJ79" s="0" t="n">
        <v>1</v>
      </c>
      <c r="AK79" s="0" t="n">
        <v>0</v>
      </c>
      <c r="AL79" s="0" t="n">
        <v>1</v>
      </c>
      <c r="AM79" s="0" t="n">
        <v>0</v>
      </c>
      <c r="AN79" s="0" t="n">
        <v>0</v>
      </c>
      <c r="AO79" s="0" t="s">
        <v>57</v>
      </c>
      <c r="AP79" s="0" t="s">
        <v>57</v>
      </c>
      <c r="AQ79" s="0" t="s">
        <v>57</v>
      </c>
      <c r="AR79" s="0" t="s">
        <v>57</v>
      </c>
      <c r="AS79" s="0" t="s">
        <v>57</v>
      </c>
      <c r="AT79" s="0" t="s">
        <v>57</v>
      </c>
      <c r="AU79" s="0" t="n">
        <v>1</v>
      </c>
      <c r="AV79" s="0" t="n">
        <v>1</v>
      </c>
      <c r="AW79" s="0" t="n">
        <v>1</v>
      </c>
      <c r="AX79" s="0" t="n">
        <v>1</v>
      </c>
      <c r="AY79" s="0" t="n">
        <v>1</v>
      </c>
      <c r="AZ79" s="0" t="n">
        <v>1</v>
      </c>
      <c r="BA79" s="0" t="n">
        <v>0</v>
      </c>
      <c r="BB79" s="0" t="n">
        <v>0</v>
      </c>
      <c r="BC79" s="0" t="n">
        <v>0</v>
      </c>
      <c r="BD79" s="0" t="n">
        <v>0</v>
      </c>
    </row>
    <row r="80" customFormat="false" ht="14.25" hidden="false" customHeight="false" outlineLevel="0" collapsed="false">
      <c r="A80" s="0" t="s">
        <v>74</v>
      </c>
      <c r="B80" s="2" t="n">
        <v>43539</v>
      </c>
      <c r="C80" s="2" t="n">
        <v>43542</v>
      </c>
      <c r="D80" s="0" t="n">
        <v>1</v>
      </c>
      <c r="E80" s="0" t="n">
        <v>1</v>
      </c>
      <c r="F80" s="0" t="n">
        <v>1</v>
      </c>
      <c r="G80" s="0" t="n">
        <v>0</v>
      </c>
      <c r="H80" s="0" t="n">
        <v>1</v>
      </c>
      <c r="I80" s="0" t="n">
        <v>0</v>
      </c>
      <c r="J80" s="0" t="n">
        <v>1</v>
      </c>
      <c r="K80" s="0" t="n">
        <v>0</v>
      </c>
      <c r="L80" s="0" t="n">
        <v>0</v>
      </c>
      <c r="M80" s="0" t="n">
        <v>0</v>
      </c>
      <c r="N80" s="0" t="n">
        <v>0</v>
      </c>
      <c r="O80" s="0" t="n">
        <v>0</v>
      </c>
      <c r="P80" s="0" t="n">
        <v>0</v>
      </c>
      <c r="Q80" s="0" t="n">
        <v>0</v>
      </c>
      <c r="R80" s="0" t="n">
        <v>0</v>
      </c>
      <c r="S80" s="0" t="n">
        <v>0</v>
      </c>
      <c r="T80" s="0" t="n">
        <v>1</v>
      </c>
      <c r="U80" s="0" t="n">
        <v>0</v>
      </c>
      <c r="V80" s="0" t="n">
        <v>0</v>
      </c>
      <c r="W80" s="0" t="n">
        <v>0</v>
      </c>
      <c r="X80" s="0" t="n">
        <v>1</v>
      </c>
      <c r="Y80" s="0" t="n">
        <v>0</v>
      </c>
      <c r="Z80" s="0" t="n">
        <v>0</v>
      </c>
      <c r="AA80" s="0" t="n">
        <v>1</v>
      </c>
      <c r="AB80" s="0" t="n">
        <v>1</v>
      </c>
      <c r="AC80" s="0" t="n">
        <v>0</v>
      </c>
      <c r="AD80" s="0" t="n">
        <v>0</v>
      </c>
      <c r="AE80" s="0" t="n">
        <v>0</v>
      </c>
      <c r="AF80" s="0" t="n">
        <v>0</v>
      </c>
      <c r="AG80" s="0" t="n">
        <v>1</v>
      </c>
      <c r="AH80" s="0" t="n">
        <v>1</v>
      </c>
      <c r="AI80" s="0" t="n">
        <v>0</v>
      </c>
      <c r="AJ80" s="0" t="n">
        <v>1</v>
      </c>
      <c r="AK80" s="0" t="n">
        <v>0</v>
      </c>
      <c r="AL80" s="0" t="n">
        <v>1</v>
      </c>
      <c r="AM80" s="0" t="n">
        <v>0</v>
      </c>
      <c r="AN80" s="0" t="n">
        <v>0</v>
      </c>
      <c r="AO80" s="0" t="s">
        <v>57</v>
      </c>
      <c r="AP80" s="0" t="s">
        <v>57</v>
      </c>
      <c r="AQ80" s="0" t="s">
        <v>57</v>
      </c>
      <c r="AR80" s="0" t="s">
        <v>57</v>
      </c>
      <c r="AS80" s="0" t="s">
        <v>57</v>
      </c>
      <c r="AT80" s="0" t="s">
        <v>57</v>
      </c>
      <c r="AU80" s="0" t="n">
        <v>1</v>
      </c>
      <c r="AV80" s="0" t="n">
        <v>1</v>
      </c>
      <c r="AW80" s="0" t="n">
        <v>1</v>
      </c>
      <c r="AX80" s="0" t="n">
        <v>1</v>
      </c>
      <c r="AY80" s="0" t="n">
        <v>1</v>
      </c>
      <c r="AZ80" s="0" t="n">
        <v>1</v>
      </c>
      <c r="BA80" s="0" t="n">
        <v>0</v>
      </c>
      <c r="BB80" s="0" t="n">
        <v>0</v>
      </c>
      <c r="BC80" s="0" t="n">
        <v>0</v>
      </c>
      <c r="BD80" s="0" t="n">
        <v>0</v>
      </c>
    </row>
    <row r="81" customFormat="false" ht="14.25" hidden="false" customHeight="false" outlineLevel="0" collapsed="false">
      <c r="A81" s="0" t="s">
        <v>74</v>
      </c>
      <c r="B81" s="2" t="n">
        <v>43543</v>
      </c>
      <c r="C81" s="2" t="n">
        <v>43543</v>
      </c>
      <c r="D81" s="0" t="n">
        <v>1</v>
      </c>
      <c r="E81" s="0" t="n">
        <v>1</v>
      </c>
      <c r="F81" s="0" t="n">
        <v>1</v>
      </c>
      <c r="G81" s="0" t="n">
        <v>0</v>
      </c>
      <c r="H81" s="0" t="n">
        <v>1</v>
      </c>
      <c r="I81" s="0" t="n">
        <v>0</v>
      </c>
      <c r="J81" s="0" t="n">
        <v>1</v>
      </c>
      <c r="K81" s="0" t="n">
        <v>0</v>
      </c>
      <c r="L81" s="0" t="n">
        <v>0</v>
      </c>
      <c r="M81" s="0" t="n">
        <v>0</v>
      </c>
      <c r="N81" s="0" t="n">
        <v>0</v>
      </c>
      <c r="O81" s="0" t="n">
        <v>0</v>
      </c>
      <c r="P81" s="0" t="n">
        <v>0</v>
      </c>
      <c r="Q81" s="0" t="n">
        <v>0</v>
      </c>
      <c r="R81" s="0" t="n">
        <v>0</v>
      </c>
      <c r="S81" s="0" t="n">
        <v>0</v>
      </c>
      <c r="T81" s="0" t="n">
        <v>1</v>
      </c>
      <c r="U81" s="0" t="n">
        <v>0</v>
      </c>
      <c r="V81" s="0" t="n">
        <v>0</v>
      </c>
      <c r="W81" s="0" t="n">
        <v>0</v>
      </c>
      <c r="X81" s="0" t="n">
        <v>1</v>
      </c>
      <c r="Y81" s="0" t="n">
        <v>0</v>
      </c>
      <c r="Z81" s="0" t="n">
        <v>0</v>
      </c>
      <c r="AA81" s="0" t="n">
        <v>1</v>
      </c>
      <c r="AB81" s="0" t="n">
        <v>1</v>
      </c>
      <c r="AC81" s="0" t="n">
        <v>0</v>
      </c>
      <c r="AD81" s="0" t="n">
        <v>0</v>
      </c>
      <c r="AE81" s="0" t="n">
        <v>0</v>
      </c>
      <c r="AF81" s="0" t="n">
        <v>0</v>
      </c>
      <c r="AG81" s="0" t="n">
        <v>1</v>
      </c>
      <c r="AH81" s="0" t="n">
        <v>1</v>
      </c>
      <c r="AI81" s="0" t="n">
        <v>0</v>
      </c>
      <c r="AJ81" s="0" t="n">
        <v>1</v>
      </c>
      <c r="AK81" s="0" t="n">
        <v>0</v>
      </c>
      <c r="AL81" s="0" t="n">
        <v>1</v>
      </c>
      <c r="AM81" s="0" t="n">
        <v>0</v>
      </c>
      <c r="AN81" s="0" t="n">
        <v>1</v>
      </c>
      <c r="AO81" s="0" t="n">
        <v>1</v>
      </c>
      <c r="AP81" s="0" t="n">
        <v>1</v>
      </c>
      <c r="AQ81" s="0" t="n">
        <v>1</v>
      </c>
      <c r="AR81" s="0" t="n">
        <v>0</v>
      </c>
      <c r="AS81" s="0" t="n">
        <v>1</v>
      </c>
      <c r="AT81" s="0" t="n">
        <v>0</v>
      </c>
      <c r="AU81" s="0" t="n">
        <v>1</v>
      </c>
      <c r="AV81" s="0" t="n">
        <v>1</v>
      </c>
      <c r="AW81" s="0" t="n">
        <v>1</v>
      </c>
      <c r="AX81" s="0" t="n">
        <v>1</v>
      </c>
      <c r="AY81" s="0" t="n">
        <v>1</v>
      </c>
      <c r="AZ81" s="0" t="n">
        <v>1</v>
      </c>
      <c r="BA81" s="0" t="n">
        <v>0</v>
      </c>
      <c r="BB81" s="0" t="n">
        <v>0</v>
      </c>
      <c r="BC81" s="0" t="n">
        <v>0</v>
      </c>
      <c r="BD81" s="0" t="n">
        <v>0</v>
      </c>
    </row>
    <row r="82" customFormat="false" ht="14.25" hidden="false" customHeight="false" outlineLevel="0" collapsed="false">
      <c r="A82" s="0" t="s">
        <v>74</v>
      </c>
      <c r="B82" s="2" t="n">
        <v>43544</v>
      </c>
      <c r="C82" s="2" t="n">
        <v>43594</v>
      </c>
      <c r="D82" s="0" t="n">
        <v>1</v>
      </c>
      <c r="E82" s="0" t="n">
        <v>1</v>
      </c>
      <c r="F82" s="0" t="n">
        <v>1</v>
      </c>
      <c r="G82" s="0" t="n">
        <v>0</v>
      </c>
      <c r="H82" s="0" t="n">
        <v>1</v>
      </c>
      <c r="I82" s="0" t="n">
        <v>0</v>
      </c>
      <c r="J82" s="0" t="n">
        <v>1</v>
      </c>
      <c r="K82" s="0" t="n">
        <v>0</v>
      </c>
      <c r="L82" s="0" t="n">
        <v>0</v>
      </c>
      <c r="M82" s="0" t="n">
        <v>0</v>
      </c>
      <c r="N82" s="0" t="n">
        <v>0</v>
      </c>
      <c r="O82" s="0" t="n">
        <v>0</v>
      </c>
      <c r="P82" s="0" t="n">
        <v>0</v>
      </c>
      <c r="Q82" s="0" t="n">
        <v>0</v>
      </c>
      <c r="R82" s="0" t="n">
        <v>0</v>
      </c>
      <c r="S82" s="0" t="n">
        <v>0</v>
      </c>
      <c r="T82" s="0" t="n">
        <v>1</v>
      </c>
      <c r="U82" s="0" t="n">
        <v>0</v>
      </c>
      <c r="V82" s="0" t="n">
        <v>0</v>
      </c>
      <c r="W82" s="0" t="n">
        <v>0</v>
      </c>
      <c r="X82" s="0" t="n">
        <v>1</v>
      </c>
      <c r="Y82" s="0" t="n">
        <v>0</v>
      </c>
      <c r="Z82" s="0" t="n">
        <v>0</v>
      </c>
      <c r="AA82" s="0" t="n">
        <v>1</v>
      </c>
      <c r="AB82" s="0" t="n">
        <v>1</v>
      </c>
      <c r="AC82" s="0" t="n">
        <v>0</v>
      </c>
      <c r="AD82" s="0" t="n">
        <v>0</v>
      </c>
      <c r="AE82" s="0" t="n">
        <v>0</v>
      </c>
      <c r="AF82" s="0" t="n">
        <v>0</v>
      </c>
      <c r="AG82" s="0" t="n">
        <v>1</v>
      </c>
      <c r="AH82" s="0" t="n">
        <v>1</v>
      </c>
      <c r="AI82" s="0" t="n">
        <v>0</v>
      </c>
      <c r="AJ82" s="0" t="n">
        <v>1</v>
      </c>
      <c r="AK82" s="0" t="n">
        <v>0</v>
      </c>
      <c r="AL82" s="0" t="n">
        <v>1</v>
      </c>
      <c r="AM82" s="0" t="n">
        <v>0</v>
      </c>
      <c r="AN82" s="0" t="n">
        <v>1</v>
      </c>
      <c r="AO82" s="0" t="n">
        <v>1</v>
      </c>
      <c r="AP82" s="0" t="n">
        <v>1</v>
      </c>
      <c r="AQ82" s="0" t="n">
        <v>1</v>
      </c>
      <c r="AR82" s="0" t="n">
        <v>0</v>
      </c>
      <c r="AS82" s="0" t="n">
        <v>1</v>
      </c>
      <c r="AT82" s="0" t="n">
        <v>0</v>
      </c>
      <c r="AU82" s="0" t="n">
        <v>1</v>
      </c>
      <c r="AV82" s="0" t="n">
        <v>1</v>
      </c>
      <c r="AW82" s="0" t="n">
        <v>1</v>
      </c>
      <c r="AX82" s="0" t="n">
        <v>1</v>
      </c>
      <c r="AY82" s="0" t="n">
        <v>1</v>
      </c>
      <c r="AZ82" s="0" t="n">
        <v>1</v>
      </c>
      <c r="BA82" s="0" t="n">
        <v>0</v>
      </c>
      <c r="BB82" s="0" t="n">
        <v>0</v>
      </c>
      <c r="BC82" s="0" t="n">
        <v>0</v>
      </c>
      <c r="BD82" s="0" t="n">
        <v>0</v>
      </c>
    </row>
    <row r="83" customFormat="false" ht="14.25" hidden="false" customHeight="false" outlineLevel="0" collapsed="false">
      <c r="A83" s="0" t="s">
        <v>74</v>
      </c>
      <c r="B83" s="2" t="n">
        <v>43595</v>
      </c>
      <c r="C83" s="2" t="n">
        <v>43642</v>
      </c>
      <c r="D83" s="0" t="n">
        <v>1</v>
      </c>
      <c r="E83" s="0" t="n">
        <v>1</v>
      </c>
      <c r="F83" s="0" t="n">
        <v>1</v>
      </c>
      <c r="G83" s="0" t="n">
        <v>0</v>
      </c>
      <c r="H83" s="0" t="n">
        <v>1</v>
      </c>
      <c r="I83" s="0" t="n">
        <v>0</v>
      </c>
      <c r="J83" s="0" t="n">
        <v>1</v>
      </c>
      <c r="K83" s="0" t="n">
        <v>0</v>
      </c>
      <c r="L83" s="0" t="n">
        <v>0</v>
      </c>
      <c r="M83" s="0" t="n">
        <v>0</v>
      </c>
      <c r="N83" s="0" t="n">
        <v>0</v>
      </c>
      <c r="O83" s="0" t="n">
        <v>0</v>
      </c>
      <c r="P83" s="0" t="n">
        <v>0</v>
      </c>
      <c r="Q83" s="0" t="n">
        <v>0</v>
      </c>
      <c r="R83" s="0" t="n">
        <v>0</v>
      </c>
      <c r="S83" s="0" t="n">
        <v>0</v>
      </c>
      <c r="T83" s="0" t="n">
        <v>1</v>
      </c>
      <c r="U83" s="0" t="n">
        <v>0</v>
      </c>
      <c r="V83" s="0" t="n">
        <v>0</v>
      </c>
      <c r="W83" s="0" t="n">
        <v>0</v>
      </c>
      <c r="X83" s="0" t="n">
        <v>1</v>
      </c>
      <c r="Y83" s="0" t="n">
        <v>0</v>
      </c>
      <c r="Z83" s="0" t="n">
        <v>0</v>
      </c>
      <c r="AA83" s="0" t="n">
        <v>1</v>
      </c>
      <c r="AB83" s="0" t="n">
        <v>1</v>
      </c>
      <c r="AC83" s="0" t="n">
        <v>0</v>
      </c>
      <c r="AD83" s="0" t="n">
        <v>0</v>
      </c>
      <c r="AE83" s="0" t="n">
        <v>0</v>
      </c>
      <c r="AF83" s="0" t="n">
        <v>0</v>
      </c>
      <c r="AG83" s="0" t="n">
        <v>1</v>
      </c>
      <c r="AH83" s="0" t="n">
        <v>1</v>
      </c>
      <c r="AI83" s="0" t="n">
        <v>0</v>
      </c>
      <c r="AJ83" s="0" t="n">
        <v>1</v>
      </c>
      <c r="AK83" s="0" t="n">
        <v>0</v>
      </c>
      <c r="AL83" s="0" t="n">
        <v>1</v>
      </c>
      <c r="AM83" s="0" t="n">
        <v>0</v>
      </c>
      <c r="AN83" s="0" t="n">
        <v>1</v>
      </c>
      <c r="AO83" s="0" t="n">
        <v>1</v>
      </c>
      <c r="AP83" s="0" t="n">
        <v>1</v>
      </c>
      <c r="AQ83" s="0" t="n">
        <v>1</v>
      </c>
      <c r="AR83" s="0" t="n">
        <v>0</v>
      </c>
      <c r="AS83" s="0" t="n">
        <v>1</v>
      </c>
      <c r="AT83" s="0" t="n">
        <v>0</v>
      </c>
      <c r="AU83" s="0" t="n">
        <v>1</v>
      </c>
      <c r="AV83" s="0" t="n">
        <v>1</v>
      </c>
      <c r="AW83" s="0" t="n">
        <v>1</v>
      </c>
      <c r="AX83" s="0" t="n">
        <v>1</v>
      </c>
      <c r="AY83" s="0" t="n">
        <v>1</v>
      </c>
      <c r="AZ83" s="0" t="n">
        <v>1</v>
      </c>
      <c r="BA83" s="0" t="n">
        <v>0</v>
      </c>
      <c r="BB83" s="0" t="n">
        <v>0</v>
      </c>
      <c r="BC83" s="0" t="n">
        <v>0</v>
      </c>
      <c r="BD83" s="0" t="n">
        <v>0</v>
      </c>
    </row>
    <row r="84" customFormat="false" ht="14.25" hidden="false" customHeight="false" outlineLevel="0" collapsed="false">
      <c r="A84" s="0" t="s">
        <v>74</v>
      </c>
      <c r="B84" s="2" t="n">
        <v>43643</v>
      </c>
      <c r="C84" s="2" t="n">
        <v>43983</v>
      </c>
      <c r="D84" s="0" t="n">
        <v>1</v>
      </c>
      <c r="E84" s="0" t="n">
        <v>1</v>
      </c>
      <c r="F84" s="0" t="n">
        <v>1</v>
      </c>
      <c r="G84" s="0" t="n">
        <v>0</v>
      </c>
      <c r="H84" s="0" t="n">
        <v>1</v>
      </c>
      <c r="I84" s="0" t="n">
        <v>0</v>
      </c>
      <c r="J84" s="0" t="n">
        <v>1</v>
      </c>
      <c r="K84" s="0" t="n">
        <v>0</v>
      </c>
      <c r="L84" s="0" t="n">
        <v>0</v>
      </c>
      <c r="M84" s="0" t="n">
        <v>0</v>
      </c>
      <c r="N84" s="0" t="n">
        <v>0</v>
      </c>
      <c r="O84" s="0" t="n">
        <v>0</v>
      </c>
      <c r="P84" s="0" t="n">
        <v>0</v>
      </c>
      <c r="Q84" s="0" t="n">
        <v>0</v>
      </c>
      <c r="R84" s="0" t="n">
        <v>0</v>
      </c>
      <c r="S84" s="0" t="n">
        <v>0</v>
      </c>
      <c r="T84" s="0" t="n">
        <v>1</v>
      </c>
      <c r="U84" s="0" t="n">
        <v>0</v>
      </c>
      <c r="V84" s="0" t="n">
        <v>0</v>
      </c>
      <c r="W84" s="0" t="n">
        <v>0</v>
      </c>
      <c r="X84" s="0" t="n">
        <v>1</v>
      </c>
      <c r="Y84" s="0" t="n">
        <v>0</v>
      </c>
      <c r="Z84" s="0" t="n">
        <v>0</v>
      </c>
      <c r="AA84" s="0" t="n">
        <v>1</v>
      </c>
      <c r="AB84" s="0" t="n">
        <v>1</v>
      </c>
      <c r="AC84" s="0" t="n">
        <v>0</v>
      </c>
      <c r="AD84" s="0" t="n">
        <v>0</v>
      </c>
      <c r="AE84" s="0" t="n">
        <v>0</v>
      </c>
      <c r="AF84" s="0" t="n">
        <v>0</v>
      </c>
      <c r="AG84" s="0" t="n">
        <v>1</v>
      </c>
      <c r="AH84" s="0" t="n">
        <v>1</v>
      </c>
      <c r="AI84" s="0" t="n">
        <v>0</v>
      </c>
      <c r="AJ84" s="0" t="n">
        <v>1</v>
      </c>
      <c r="AK84" s="0" t="n">
        <v>0</v>
      </c>
      <c r="AL84" s="0" t="n">
        <v>1</v>
      </c>
      <c r="AM84" s="0" t="n">
        <v>0</v>
      </c>
      <c r="AN84" s="0" t="n">
        <v>1</v>
      </c>
      <c r="AO84" s="0" t="n">
        <v>1</v>
      </c>
      <c r="AP84" s="0" t="n">
        <v>1</v>
      </c>
      <c r="AQ84" s="0" t="n">
        <v>1</v>
      </c>
      <c r="AR84" s="0" t="n">
        <v>0</v>
      </c>
      <c r="AS84" s="0" t="n">
        <v>1</v>
      </c>
      <c r="AT84" s="0" t="n">
        <v>0</v>
      </c>
      <c r="AU84" s="0" t="n">
        <v>1</v>
      </c>
      <c r="AV84" s="0" t="n">
        <v>1</v>
      </c>
      <c r="AW84" s="0" t="n">
        <v>1</v>
      </c>
      <c r="AX84" s="0" t="n">
        <v>1</v>
      </c>
      <c r="AY84" s="0" t="n">
        <v>1</v>
      </c>
      <c r="AZ84" s="0" t="n">
        <v>1</v>
      </c>
      <c r="BA84" s="0" t="n">
        <v>0</v>
      </c>
      <c r="BB84" s="0" t="n">
        <v>0</v>
      </c>
      <c r="BC84" s="0" t="n">
        <v>1</v>
      </c>
      <c r="BD84" s="0" t="n">
        <v>0</v>
      </c>
    </row>
    <row r="85" customFormat="false" ht="14.25" hidden="false" customHeight="false" outlineLevel="0" collapsed="false">
      <c r="A85" s="0" t="s">
        <v>74</v>
      </c>
      <c r="B85" s="2" t="n">
        <v>43984</v>
      </c>
      <c r="C85" s="2" t="n">
        <v>44664</v>
      </c>
      <c r="D85" s="0" t="n">
        <v>1</v>
      </c>
      <c r="E85" s="0" t="n">
        <v>1</v>
      </c>
      <c r="F85" s="0" t="n">
        <v>1</v>
      </c>
      <c r="G85" s="0" t="n">
        <v>0</v>
      </c>
      <c r="H85" s="0" t="n">
        <v>1</v>
      </c>
      <c r="I85" s="0" t="n">
        <v>0</v>
      </c>
      <c r="J85" s="0" t="n">
        <v>1</v>
      </c>
      <c r="K85" s="0" t="n">
        <v>0</v>
      </c>
      <c r="L85" s="0" t="n">
        <v>0</v>
      </c>
      <c r="M85" s="0" t="n">
        <v>0</v>
      </c>
      <c r="N85" s="0" t="n">
        <v>0</v>
      </c>
      <c r="O85" s="0" t="n">
        <v>0</v>
      </c>
      <c r="P85" s="0" t="n">
        <v>0</v>
      </c>
      <c r="Q85" s="0" t="n">
        <v>0</v>
      </c>
      <c r="R85" s="0" t="n">
        <v>0</v>
      </c>
      <c r="S85" s="0" t="n">
        <v>0</v>
      </c>
      <c r="T85" s="0" t="n">
        <v>1</v>
      </c>
      <c r="U85" s="0" t="n">
        <v>0</v>
      </c>
      <c r="V85" s="0" t="n">
        <v>0</v>
      </c>
      <c r="W85" s="0" t="n">
        <v>0</v>
      </c>
      <c r="X85" s="0" t="n">
        <v>1</v>
      </c>
      <c r="Y85" s="0" t="n">
        <v>0</v>
      </c>
      <c r="Z85" s="0" t="n">
        <v>0</v>
      </c>
      <c r="AA85" s="0" t="n">
        <v>1</v>
      </c>
      <c r="AB85" s="0" t="n">
        <v>1</v>
      </c>
      <c r="AC85" s="0" t="n">
        <v>0</v>
      </c>
      <c r="AD85" s="0" t="n">
        <v>0</v>
      </c>
      <c r="AE85" s="0" t="n">
        <v>0</v>
      </c>
      <c r="AF85" s="0" t="n">
        <v>0</v>
      </c>
      <c r="AG85" s="0" t="n">
        <v>1</v>
      </c>
      <c r="AH85" s="0" t="n">
        <v>1</v>
      </c>
      <c r="AI85" s="0" t="n">
        <v>0</v>
      </c>
      <c r="AJ85" s="0" t="n">
        <v>1</v>
      </c>
      <c r="AK85" s="0" t="n">
        <v>0</v>
      </c>
      <c r="AL85" s="0" t="n">
        <v>1</v>
      </c>
      <c r="AM85" s="0" t="n">
        <v>0</v>
      </c>
      <c r="AN85" s="0" t="n">
        <v>1</v>
      </c>
      <c r="AO85" s="0" t="n">
        <v>1</v>
      </c>
      <c r="AP85" s="0" t="n">
        <v>1</v>
      </c>
      <c r="AQ85" s="0" t="n">
        <v>1</v>
      </c>
      <c r="AR85" s="0" t="n">
        <v>0</v>
      </c>
      <c r="AS85" s="0" t="n">
        <v>1</v>
      </c>
      <c r="AT85" s="0" t="n">
        <v>0</v>
      </c>
      <c r="AU85" s="0" t="n">
        <v>1</v>
      </c>
      <c r="AV85" s="0" t="n">
        <v>1</v>
      </c>
      <c r="AW85" s="0" t="n">
        <v>1</v>
      </c>
      <c r="AX85" s="0" t="n">
        <v>1</v>
      </c>
      <c r="AY85" s="0" t="n">
        <v>1</v>
      </c>
      <c r="AZ85" s="0" t="n">
        <v>1</v>
      </c>
      <c r="BA85" s="0" t="n">
        <v>0</v>
      </c>
      <c r="BB85" s="0" t="n">
        <v>0</v>
      </c>
      <c r="BC85" s="0" t="n">
        <v>1</v>
      </c>
      <c r="BD85" s="0" t="n">
        <v>0</v>
      </c>
    </row>
    <row r="86" customFormat="false" ht="14.25" hidden="false" customHeight="false" outlineLevel="0" collapsed="false">
      <c r="A86" s="0" t="s">
        <v>74</v>
      </c>
      <c r="B86" s="2" t="n">
        <v>44665</v>
      </c>
      <c r="C86" s="2" t="n">
        <v>44699</v>
      </c>
      <c r="D86" s="0" t="n">
        <v>1</v>
      </c>
      <c r="E86" s="0" t="n">
        <v>1</v>
      </c>
      <c r="F86" s="0" t="n">
        <v>1</v>
      </c>
      <c r="G86" s="0" t="n">
        <v>0</v>
      </c>
      <c r="H86" s="0" t="n">
        <v>1</v>
      </c>
      <c r="I86" s="0" t="n">
        <v>0</v>
      </c>
      <c r="J86" s="0" t="n">
        <v>1</v>
      </c>
      <c r="K86" s="0" t="n">
        <v>0</v>
      </c>
      <c r="L86" s="0" t="n">
        <v>0</v>
      </c>
      <c r="M86" s="0" t="n">
        <v>0</v>
      </c>
      <c r="N86" s="0" t="n">
        <v>0</v>
      </c>
      <c r="O86" s="0" t="n">
        <v>0</v>
      </c>
      <c r="P86" s="0" t="n">
        <v>1</v>
      </c>
      <c r="Q86" s="0" t="n">
        <v>0</v>
      </c>
      <c r="R86" s="0" t="n">
        <v>0</v>
      </c>
      <c r="S86" s="0" t="n">
        <v>0</v>
      </c>
      <c r="T86" s="0" t="n">
        <v>1</v>
      </c>
      <c r="U86" s="0" t="n">
        <v>0</v>
      </c>
      <c r="V86" s="0" t="n">
        <v>0</v>
      </c>
      <c r="W86" s="0" t="n">
        <v>0</v>
      </c>
      <c r="X86" s="0" t="n">
        <v>1</v>
      </c>
      <c r="Y86" s="0" t="n">
        <v>0</v>
      </c>
      <c r="Z86" s="0" t="n">
        <v>0</v>
      </c>
      <c r="AA86" s="0" t="n">
        <v>1</v>
      </c>
      <c r="AB86" s="0" t="n">
        <v>1</v>
      </c>
      <c r="AC86" s="0" t="n">
        <v>0</v>
      </c>
      <c r="AD86" s="0" t="n">
        <v>0</v>
      </c>
      <c r="AE86" s="0" t="n">
        <v>0</v>
      </c>
      <c r="AF86" s="0" t="n">
        <v>0</v>
      </c>
      <c r="AG86" s="0" t="n">
        <v>1</v>
      </c>
      <c r="AH86" s="0" t="n">
        <v>1</v>
      </c>
      <c r="AI86" s="0" t="n">
        <v>0</v>
      </c>
      <c r="AJ86" s="0" t="n">
        <v>1</v>
      </c>
      <c r="AK86" s="0" t="n">
        <v>0</v>
      </c>
      <c r="AL86" s="0" t="n">
        <v>1</v>
      </c>
      <c r="AM86" s="0" t="n">
        <v>0</v>
      </c>
      <c r="AN86" s="0" t="n">
        <v>1</v>
      </c>
      <c r="AO86" s="0" t="n">
        <v>1</v>
      </c>
      <c r="AP86" s="0" t="n">
        <v>1</v>
      </c>
      <c r="AQ86" s="0" t="n">
        <v>1</v>
      </c>
      <c r="AR86" s="0" t="n">
        <v>0</v>
      </c>
      <c r="AS86" s="0" t="n">
        <v>1</v>
      </c>
      <c r="AT86" s="0" t="n">
        <v>0</v>
      </c>
      <c r="AU86" s="0" t="n">
        <v>1</v>
      </c>
      <c r="AV86" s="0" t="n">
        <v>1</v>
      </c>
      <c r="AW86" s="0" t="n">
        <v>1</v>
      </c>
      <c r="AX86" s="0" t="n">
        <v>1</v>
      </c>
      <c r="AY86" s="0" t="n">
        <v>1</v>
      </c>
      <c r="AZ86" s="0" t="n">
        <v>1</v>
      </c>
      <c r="BA86" s="0" t="n">
        <v>0</v>
      </c>
      <c r="BB86" s="0" t="n">
        <v>0</v>
      </c>
      <c r="BC86" s="0" t="n">
        <v>1</v>
      </c>
      <c r="BD86" s="0" t="n">
        <v>0</v>
      </c>
    </row>
    <row r="87" customFormat="false" ht="14.25" hidden="false" customHeight="false" outlineLevel="0" collapsed="false">
      <c r="A87" s="0" t="s">
        <v>74</v>
      </c>
      <c r="B87" s="2" t="n">
        <v>44700</v>
      </c>
      <c r="C87" s="2" t="n">
        <v>44735</v>
      </c>
      <c r="D87" s="0" t="n">
        <v>1</v>
      </c>
      <c r="E87" s="0" t="n">
        <v>1</v>
      </c>
      <c r="F87" s="0" t="n">
        <v>1</v>
      </c>
      <c r="G87" s="0" t="n">
        <v>0</v>
      </c>
      <c r="H87" s="0" t="n">
        <v>1</v>
      </c>
      <c r="I87" s="0" t="n">
        <v>0</v>
      </c>
      <c r="J87" s="0" t="n">
        <v>1</v>
      </c>
      <c r="K87" s="0" t="n">
        <v>0</v>
      </c>
      <c r="L87" s="0" t="n">
        <v>0</v>
      </c>
      <c r="M87" s="0" t="n">
        <v>0</v>
      </c>
      <c r="N87" s="0" t="n">
        <v>0</v>
      </c>
      <c r="O87" s="0" t="n">
        <v>0</v>
      </c>
      <c r="P87" s="0" t="n">
        <v>1</v>
      </c>
      <c r="Q87" s="0" t="n">
        <v>0</v>
      </c>
      <c r="R87" s="0" t="n">
        <v>0</v>
      </c>
      <c r="S87" s="0" t="n">
        <v>0</v>
      </c>
      <c r="T87" s="0" t="n">
        <v>1</v>
      </c>
      <c r="U87" s="0" t="n">
        <v>0</v>
      </c>
      <c r="V87" s="0" t="n">
        <v>0</v>
      </c>
      <c r="W87" s="0" t="n">
        <v>0</v>
      </c>
      <c r="X87" s="0" t="n">
        <v>1</v>
      </c>
      <c r="Y87" s="0" t="n">
        <v>0</v>
      </c>
      <c r="Z87" s="0" t="n">
        <v>0</v>
      </c>
      <c r="AA87" s="0" t="n">
        <v>1</v>
      </c>
      <c r="AB87" s="0" t="n">
        <v>1</v>
      </c>
      <c r="AC87" s="0" t="n">
        <v>0</v>
      </c>
      <c r="AD87" s="0" t="n">
        <v>0</v>
      </c>
      <c r="AE87" s="0" t="n">
        <v>0</v>
      </c>
      <c r="AF87" s="0" t="n">
        <v>0</v>
      </c>
      <c r="AG87" s="0" t="n">
        <v>1</v>
      </c>
      <c r="AH87" s="0" t="n">
        <v>1</v>
      </c>
      <c r="AI87" s="0" t="n">
        <v>0</v>
      </c>
      <c r="AJ87" s="0" t="n">
        <v>1</v>
      </c>
      <c r="AK87" s="0" t="n">
        <v>0</v>
      </c>
      <c r="AL87" s="0" t="n">
        <v>1</v>
      </c>
      <c r="AM87" s="0" t="n">
        <v>0</v>
      </c>
      <c r="AN87" s="0" t="n">
        <v>1</v>
      </c>
      <c r="AO87" s="0" t="n">
        <v>1</v>
      </c>
      <c r="AP87" s="0" t="n">
        <v>1</v>
      </c>
      <c r="AQ87" s="0" t="n">
        <v>1</v>
      </c>
      <c r="AR87" s="0" t="n">
        <v>0</v>
      </c>
      <c r="AS87" s="0" t="n">
        <v>1</v>
      </c>
      <c r="AT87" s="0" t="n">
        <v>0</v>
      </c>
      <c r="AU87" s="0" t="n">
        <v>1</v>
      </c>
      <c r="AV87" s="0" t="n">
        <v>1</v>
      </c>
      <c r="AW87" s="0" t="n">
        <v>1</v>
      </c>
      <c r="AX87" s="0" t="n">
        <v>1</v>
      </c>
      <c r="AY87" s="0" t="n">
        <v>1</v>
      </c>
      <c r="AZ87" s="0" t="n">
        <v>1</v>
      </c>
      <c r="BA87" s="0" t="n">
        <v>0</v>
      </c>
      <c r="BB87" s="0" t="n">
        <v>0</v>
      </c>
      <c r="BC87" s="0" t="n">
        <v>1</v>
      </c>
      <c r="BD87" s="0" t="n">
        <v>0</v>
      </c>
    </row>
    <row r="88" customFormat="false" ht="14.25" hidden="false" customHeight="false" outlineLevel="0" collapsed="false">
      <c r="A88" s="0" t="s">
        <v>74</v>
      </c>
      <c r="B88" s="2" t="n">
        <v>44736</v>
      </c>
      <c r="C88" s="2" t="n">
        <v>44740</v>
      </c>
      <c r="D88" s="0" t="n">
        <v>1</v>
      </c>
      <c r="E88" s="0" t="n">
        <v>1</v>
      </c>
      <c r="F88" s="0" t="n">
        <v>1</v>
      </c>
      <c r="G88" s="0" t="n">
        <v>0</v>
      </c>
      <c r="H88" s="0" t="n">
        <v>1</v>
      </c>
      <c r="I88" s="0" t="n">
        <v>1</v>
      </c>
      <c r="J88" s="0" t="n">
        <v>1</v>
      </c>
      <c r="K88" s="0" t="n">
        <v>0</v>
      </c>
      <c r="L88" s="0" t="n">
        <v>0</v>
      </c>
      <c r="M88" s="0" t="n">
        <v>0</v>
      </c>
      <c r="N88" s="0" t="n">
        <v>0</v>
      </c>
      <c r="O88" s="0" t="n">
        <v>0</v>
      </c>
      <c r="P88" s="0" t="n">
        <v>1</v>
      </c>
      <c r="Q88" s="0" t="n">
        <v>0</v>
      </c>
      <c r="R88" s="0" t="n">
        <v>0</v>
      </c>
      <c r="S88" s="0" t="n">
        <v>0</v>
      </c>
      <c r="T88" s="0" t="n">
        <v>1</v>
      </c>
      <c r="U88" s="0" t="n">
        <v>0</v>
      </c>
      <c r="V88" s="0" t="n">
        <v>0</v>
      </c>
      <c r="W88" s="0" t="n">
        <v>0</v>
      </c>
      <c r="X88" s="0" t="n">
        <v>1</v>
      </c>
      <c r="Y88" s="0" t="n">
        <v>0</v>
      </c>
      <c r="Z88" s="0" t="n">
        <v>0</v>
      </c>
      <c r="AA88" s="0" t="n">
        <v>1</v>
      </c>
      <c r="AB88" s="0" t="n">
        <v>1</v>
      </c>
      <c r="AC88" s="0" t="n">
        <v>0</v>
      </c>
      <c r="AD88" s="0" t="n">
        <v>0</v>
      </c>
      <c r="AE88" s="0" t="n">
        <v>0</v>
      </c>
      <c r="AF88" s="0" t="n">
        <v>0</v>
      </c>
      <c r="AG88" s="0" t="n">
        <v>1</v>
      </c>
      <c r="AH88" s="0" t="n">
        <v>1</v>
      </c>
      <c r="AI88" s="0" t="n">
        <v>0</v>
      </c>
      <c r="AJ88" s="0" t="n">
        <v>1</v>
      </c>
      <c r="AK88" s="0" t="n">
        <v>0</v>
      </c>
      <c r="AL88" s="0" t="n">
        <v>1</v>
      </c>
      <c r="AM88" s="0" t="n">
        <v>0</v>
      </c>
      <c r="AN88" s="0" t="n">
        <v>1</v>
      </c>
      <c r="AO88" s="0" t="n">
        <v>1</v>
      </c>
      <c r="AP88" s="0" t="n">
        <v>1</v>
      </c>
      <c r="AQ88" s="0" t="n">
        <v>1</v>
      </c>
      <c r="AR88" s="0" t="n">
        <v>0</v>
      </c>
      <c r="AS88" s="0" t="n">
        <v>1</v>
      </c>
      <c r="AT88" s="0" t="n">
        <v>0</v>
      </c>
      <c r="AU88" s="0" t="n">
        <v>1</v>
      </c>
      <c r="AV88" s="0" t="n">
        <v>1</v>
      </c>
      <c r="AW88" s="0" t="n">
        <v>1</v>
      </c>
      <c r="AX88" s="0" t="n">
        <v>1</v>
      </c>
      <c r="AY88" s="0" t="n">
        <v>1</v>
      </c>
      <c r="AZ88" s="0" t="n">
        <v>1</v>
      </c>
      <c r="BA88" s="0" t="n">
        <v>0</v>
      </c>
      <c r="BB88" s="0" t="n">
        <v>0</v>
      </c>
      <c r="BC88" s="0" t="n">
        <v>1</v>
      </c>
      <c r="BD88" s="0" t="n">
        <v>0</v>
      </c>
    </row>
    <row r="89" customFormat="false" ht="14.25" hidden="false" customHeight="false" outlineLevel="0" collapsed="false">
      <c r="A89" s="0" t="s">
        <v>74</v>
      </c>
      <c r="B89" s="2" t="n">
        <v>44741</v>
      </c>
      <c r="C89" s="2" t="n">
        <v>44741</v>
      </c>
      <c r="D89" s="0" t="n">
        <v>1</v>
      </c>
      <c r="E89" s="0" t="n">
        <v>1</v>
      </c>
      <c r="F89" s="0" t="n">
        <v>1</v>
      </c>
      <c r="G89" s="0" t="n">
        <v>0</v>
      </c>
      <c r="H89" s="0" t="n">
        <v>1</v>
      </c>
      <c r="I89" s="0" t="n">
        <v>1</v>
      </c>
      <c r="J89" s="0" t="n">
        <v>1</v>
      </c>
      <c r="K89" s="0" t="n">
        <v>0</v>
      </c>
      <c r="L89" s="0" t="n">
        <v>0</v>
      </c>
      <c r="M89" s="0" t="n">
        <v>0</v>
      </c>
      <c r="N89" s="0" t="n">
        <v>0</v>
      </c>
      <c r="O89" s="0" t="n">
        <v>0</v>
      </c>
      <c r="P89" s="0" t="n">
        <v>1</v>
      </c>
      <c r="Q89" s="0" t="n">
        <v>0</v>
      </c>
      <c r="R89" s="0" t="n">
        <v>0</v>
      </c>
      <c r="S89" s="0" t="n">
        <v>0</v>
      </c>
      <c r="T89" s="0" t="n">
        <v>1</v>
      </c>
      <c r="U89" s="0" t="n">
        <v>0</v>
      </c>
      <c r="V89" s="0" t="n">
        <v>0</v>
      </c>
      <c r="W89" s="0" t="n">
        <v>0</v>
      </c>
      <c r="X89" s="0" t="n">
        <v>1</v>
      </c>
      <c r="Y89" s="0" t="n">
        <v>0</v>
      </c>
      <c r="Z89" s="0" t="n">
        <v>0</v>
      </c>
      <c r="AA89" s="0" t="n">
        <v>1</v>
      </c>
      <c r="AB89" s="0" t="n">
        <v>1</v>
      </c>
      <c r="AC89" s="0" t="n">
        <v>0</v>
      </c>
      <c r="AD89" s="0" t="n">
        <v>0</v>
      </c>
      <c r="AE89" s="0" t="n">
        <v>0</v>
      </c>
      <c r="AF89" s="0" t="n">
        <v>0</v>
      </c>
      <c r="AG89" s="0" t="n">
        <v>1</v>
      </c>
      <c r="AH89" s="0" t="n">
        <v>1</v>
      </c>
      <c r="AI89" s="0" t="n">
        <v>0</v>
      </c>
      <c r="AJ89" s="0" t="n">
        <v>1</v>
      </c>
      <c r="AK89" s="0" t="n">
        <v>0</v>
      </c>
      <c r="AL89" s="0" t="n">
        <v>1</v>
      </c>
      <c r="AM89" s="0" t="n">
        <v>0</v>
      </c>
      <c r="AN89" s="0" t="n">
        <v>1</v>
      </c>
      <c r="AO89" s="0" t="n">
        <v>1</v>
      </c>
      <c r="AP89" s="0" t="n">
        <v>1</v>
      </c>
      <c r="AQ89" s="0" t="n">
        <v>1</v>
      </c>
      <c r="AR89" s="0" t="n">
        <v>0</v>
      </c>
      <c r="AS89" s="0" t="n">
        <v>1</v>
      </c>
      <c r="AT89" s="0" t="n">
        <v>0</v>
      </c>
      <c r="AU89" s="0" t="n">
        <v>1</v>
      </c>
      <c r="AV89" s="0" t="n">
        <v>1</v>
      </c>
      <c r="AW89" s="0" t="n">
        <v>1</v>
      </c>
      <c r="AX89" s="0" t="n">
        <v>1</v>
      </c>
      <c r="AY89" s="0" t="n">
        <v>1</v>
      </c>
      <c r="AZ89" s="0" t="n">
        <v>1</v>
      </c>
      <c r="BA89" s="0" t="n">
        <v>0</v>
      </c>
      <c r="BB89" s="0" t="n">
        <v>0</v>
      </c>
      <c r="BC89" s="0" t="n">
        <v>1</v>
      </c>
      <c r="BD89" s="0" t="n">
        <v>0</v>
      </c>
    </row>
    <row r="90" customFormat="false" ht="14.25" hidden="false" customHeight="false" outlineLevel="0" collapsed="false">
      <c r="A90" s="0" t="s">
        <v>74</v>
      </c>
      <c r="B90" s="2" t="n">
        <v>44742</v>
      </c>
      <c r="C90" s="2" t="n">
        <v>44755</v>
      </c>
      <c r="D90" s="0" t="n">
        <v>1</v>
      </c>
      <c r="E90" s="0" t="n">
        <v>1</v>
      </c>
      <c r="F90" s="0" t="n">
        <v>1</v>
      </c>
      <c r="G90" s="0" t="n">
        <v>0</v>
      </c>
      <c r="H90" s="0" t="n">
        <v>1</v>
      </c>
      <c r="I90" s="0" t="n">
        <v>1</v>
      </c>
      <c r="J90" s="0" t="n">
        <v>1</v>
      </c>
      <c r="K90" s="0" t="n">
        <v>0</v>
      </c>
      <c r="L90" s="0" t="n">
        <v>0</v>
      </c>
      <c r="M90" s="0" t="n">
        <v>0</v>
      </c>
      <c r="N90" s="0" t="n">
        <v>0</v>
      </c>
      <c r="O90" s="0" t="n">
        <v>0</v>
      </c>
      <c r="P90" s="0" t="n">
        <v>1</v>
      </c>
      <c r="Q90" s="0" t="n">
        <v>0</v>
      </c>
      <c r="R90" s="0" t="n">
        <v>0</v>
      </c>
      <c r="S90" s="0" t="n">
        <v>0</v>
      </c>
      <c r="T90" s="0" t="n">
        <v>1</v>
      </c>
      <c r="U90" s="0" t="n">
        <v>0</v>
      </c>
      <c r="V90" s="0" t="n">
        <v>0</v>
      </c>
      <c r="W90" s="0" t="n">
        <v>0</v>
      </c>
      <c r="X90" s="0" t="n">
        <v>1</v>
      </c>
      <c r="Y90" s="0" t="n">
        <v>0</v>
      </c>
      <c r="Z90" s="0" t="n">
        <v>0</v>
      </c>
      <c r="AA90" s="0" t="n">
        <v>1</v>
      </c>
      <c r="AB90" s="0" t="n">
        <v>1</v>
      </c>
      <c r="AC90" s="0" t="n">
        <v>0</v>
      </c>
      <c r="AD90" s="0" t="n">
        <v>0</v>
      </c>
      <c r="AE90" s="0" t="n">
        <v>0</v>
      </c>
      <c r="AF90" s="0" t="n">
        <v>0</v>
      </c>
      <c r="AG90" s="0" t="n">
        <v>1</v>
      </c>
      <c r="AH90" s="0" t="n">
        <v>1</v>
      </c>
      <c r="AI90" s="0" t="n">
        <v>0</v>
      </c>
      <c r="AJ90" s="0" t="n">
        <v>1</v>
      </c>
      <c r="AK90" s="0" t="n">
        <v>0</v>
      </c>
      <c r="AL90" s="0" t="n">
        <v>1</v>
      </c>
      <c r="AM90" s="0" t="n">
        <v>0</v>
      </c>
      <c r="AN90" s="0" t="n">
        <v>1</v>
      </c>
      <c r="AO90" s="0" t="n">
        <v>1</v>
      </c>
      <c r="AP90" s="0" t="n">
        <v>1</v>
      </c>
      <c r="AQ90" s="0" t="n">
        <v>1</v>
      </c>
      <c r="AR90" s="0" t="n">
        <v>0</v>
      </c>
      <c r="AS90" s="0" t="n">
        <v>1</v>
      </c>
      <c r="AT90" s="0" t="n">
        <v>0</v>
      </c>
      <c r="AU90" s="0" t="n">
        <v>1</v>
      </c>
      <c r="AV90" s="0" t="n">
        <v>1</v>
      </c>
      <c r="AW90" s="0" t="n">
        <v>1</v>
      </c>
      <c r="AX90" s="0" t="n">
        <v>1</v>
      </c>
      <c r="AY90" s="0" t="n">
        <v>1</v>
      </c>
      <c r="AZ90" s="0" t="n">
        <v>1</v>
      </c>
      <c r="BA90" s="0" t="n">
        <v>0</v>
      </c>
      <c r="BB90" s="0" t="n">
        <v>0</v>
      </c>
      <c r="BC90" s="0" t="n">
        <v>1</v>
      </c>
      <c r="BD90" s="0" t="n">
        <v>0</v>
      </c>
    </row>
    <row r="91" customFormat="false" ht="14.25" hidden="false" customHeight="false" outlineLevel="0" collapsed="false">
      <c r="A91" s="0" t="s">
        <v>74</v>
      </c>
      <c r="B91" s="2" t="n">
        <v>44756</v>
      </c>
      <c r="C91" s="2" t="n">
        <v>44763</v>
      </c>
      <c r="D91" s="0" t="n">
        <v>1</v>
      </c>
      <c r="E91" s="0" t="n">
        <v>1</v>
      </c>
      <c r="F91" s="0" t="n">
        <v>1</v>
      </c>
      <c r="G91" s="0" t="n">
        <v>0</v>
      </c>
      <c r="H91" s="0" t="n">
        <v>1</v>
      </c>
      <c r="I91" s="0" t="n">
        <v>1</v>
      </c>
      <c r="J91" s="0" t="n">
        <v>1</v>
      </c>
      <c r="K91" s="0" t="n">
        <v>0</v>
      </c>
      <c r="L91" s="0" t="n">
        <v>0</v>
      </c>
      <c r="M91" s="0" t="n">
        <v>0</v>
      </c>
      <c r="N91" s="0" t="n">
        <v>0</v>
      </c>
      <c r="O91" s="0" t="n">
        <v>0</v>
      </c>
      <c r="P91" s="0" t="n">
        <v>1</v>
      </c>
      <c r="Q91" s="0" t="n">
        <v>0</v>
      </c>
      <c r="R91" s="0" t="n">
        <v>0</v>
      </c>
      <c r="S91" s="0" t="n">
        <v>0</v>
      </c>
      <c r="T91" s="0" t="n">
        <v>1</v>
      </c>
      <c r="U91" s="0" t="n">
        <v>0</v>
      </c>
      <c r="V91" s="0" t="n">
        <v>0</v>
      </c>
      <c r="W91" s="0" t="n">
        <v>0</v>
      </c>
      <c r="X91" s="0" t="n">
        <v>1</v>
      </c>
      <c r="Y91" s="0" t="n">
        <v>0</v>
      </c>
      <c r="Z91" s="0" t="n">
        <v>0</v>
      </c>
      <c r="AA91" s="0" t="n">
        <v>1</v>
      </c>
      <c r="AB91" s="0" t="n">
        <v>1</v>
      </c>
      <c r="AC91" s="0" t="n">
        <v>0</v>
      </c>
      <c r="AD91" s="0" t="n">
        <v>0</v>
      </c>
      <c r="AE91" s="0" t="n">
        <v>0</v>
      </c>
      <c r="AF91" s="0" t="n">
        <v>0</v>
      </c>
      <c r="AG91" s="0" t="n">
        <v>1</v>
      </c>
      <c r="AH91" s="0" t="n">
        <v>1</v>
      </c>
      <c r="AI91" s="0" t="n">
        <v>0</v>
      </c>
      <c r="AJ91" s="0" t="n">
        <v>1</v>
      </c>
      <c r="AK91" s="0" t="n">
        <v>0</v>
      </c>
      <c r="AL91" s="0" t="n">
        <v>1</v>
      </c>
      <c r="AM91" s="0" t="n">
        <v>0</v>
      </c>
      <c r="AN91" s="0" t="n">
        <v>1</v>
      </c>
      <c r="AO91" s="0" t="n">
        <v>1</v>
      </c>
      <c r="AP91" s="0" t="n">
        <v>1</v>
      </c>
      <c r="AQ91" s="0" t="n">
        <v>1</v>
      </c>
      <c r="AR91" s="0" t="n">
        <v>0</v>
      </c>
      <c r="AS91" s="0" t="n">
        <v>1</v>
      </c>
      <c r="AT91" s="0" t="n">
        <v>0</v>
      </c>
      <c r="AU91" s="0" t="n">
        <v>1</v>
      </c>
      <c r="AV91" s="0" t="n">
        <v>1</v>
      </c>
      <c r="AW91" s="0" t="n">
        <v>1</v>
      </c>
      <c r="AX91" s="0" t="n">
        <v>1</v>
      </c>
      <c r="AY91" s="0" t="n">
        <v>1</v>
      </c>
      <c r="AZ91" s="0" t="n">
        <v>1</v>
      </c>
      <c r="BA91" s="0" t="n">
        <v>0</v>
      </c>
      <c r="BB91" s="0" t="n">
        <v>0</v>
      </c>
      <c r="BC91" s="0" t="n">
        <v>1</v>
      </c>
      <c r="BD91" s="0" t="n">
        <v>0</v>
      </c>
    </row>
    <row r="92" customFormat="false" ht="14.25" hidden="false" customHeight="false" outlineLevel="0" collapsed="false">
      <c r="A92" s="0" t="s">
        <v>74</v>
      </c>
      <c r="B92" s="2" t="n">
        <v>44764</v>
      </c>
      <c r="C92" s="2" t="n">
        <v>44773</v>
      </c>
      <c r="D92" s="0" t="n">
        <v>1</v>
      </c>
      <c r="E92" s="0" t="n">
        <v>1</v>
      </c>
      <c r="F92" s="0" t="n">
        <v>1</v>
      </c>
      <c r="G92" s="0" t="n">
        <v>0</v>
      </c>
      <c r="H92" s="0" t="n">
        <v>1</v>
      </c>
      <c r="I92" s="0" t="n">
        <v>1</v>
      </c>
      <c r="J92" s="0" t="n">
        <v>1</v>
      </c>
      <c r="K92" s="0" t="n">
        <v>0</v>
      </c>
      <c r="L92" s="0" t="n">
        <v>0</v>
      </c>
      <c r="M92" s="0" t="n">
        <v>0</v>
      </c>
      <c r="N92" s="0" t="n">
        <v>0</v>
      </c>
      <c r="O92" s="0" t="n">
        <v>0</v>
      </c>
      <c r="P92" s="0" t="n">
        <v>1</v>
      </c>
      <c r="Q92" s="0" t="n">
        <v>0</v>
      </c>
      <c r="R92" s="0" t="n">
        <v>0</v>
      </c>
      <c r="S92" s="0" t="n">
        <v>0</v>
      </c>
      <c r="T92" s="0" t="n">
        <v>1</v>
      </c>
      <c r="U92" s="0" t="n">
        <v>0</v>
      </c>
      <c r="V92" s="0" t="n">
        <v>0</v>
      </c>
      <c r="W92" s="0" t="n">
        <v>0</v>
      </c>
      <c r="X92" s="0" t="n">
        <v>1</v>
      </c>
      <c r="Y92" s="0" t="n">
        <v>0</v>
      </c>
      <c r="Z92" s="0" t="n">
        <v>0</v>
      </c>
      <c r="AA92" s="0" t="n">
        <v>1</v>
      </c>
      <c r="AB92" s="0" t="n">
        <v>1</v>
      </c>
      <c r="AC92" s="0" t="n">
        <v>0</v>
      </c>
      <c r="AD92" s="0" t="n">
        <v>0</v>
      </c>
      <c r="AE92" s="0" t="n">
        <v>0</v>
      </c>
      <c r="AF92" s="0" t="n">
        <v>0</v>
      </c>
      <c r="AG92" s="0" t="n">
        <v>1</v>
      </c>
      <c r="AH92" s="0" t="n">
        <v>1</v>
      </c>
      <c r="AI92" s="0" t="n">
        <v>0</v>
      </c>
      <c r="AJ92" s="0" t="n">
        <v>1</v>
      </c>
      <c r="AK92" s="0" t="n">
        <v>0</v>
      </c>
      <c r="AL92" s="0" t="n">
        <v>1</v>
      </c>
      <c r="AM92" s="0" t="n">
        <v>0</v>
      </c>
      <c r="AN92" s="0" t="n">
        <v>1</v>
      </c>
      <c r="AO92" s="0" t="n">
        <v>1</v>
      </c>
      <c r="AP92" s="0" t="n">
        <v>1</v>
      </c>
      <c r="AQ92" s="0" t="n">
        <v>1</v>
      </c>
      <c r="AR92" s="0" t="n">
        <v>0</v>
      </c>
      <c r="AS92" s="0" t="n">
        <v>1</v>
      </c>
      <c r="AT92" s="0" t="n">
        <v>0</v>
      </c>
      <c r="AU92" s="0" t="n">
        <v>1</v>
      </c>
      <c r="AV92" s="0" t="n">
        <v>1</v>
      </c>
      <c r="AW92" s="0" t="n">
        <v>1</v>
      </c>
      <c r="AX92" s="0" t="n">
        <v>1</v>
      </c>
      <c r="AY92" s="0" t="n">
        <v>1</v>
      </c>
      <c r="AZ92" s="0" t="n">
        <v>1</v>
      </c>
      <c r="BA92" s="0" t="n">
        <v>0</v>
      </c>
      <c r="BB92" s="0" t="n">
        <v>0</v>
      </c>
      <c r="BC92" s="0" t="n">
        <v>1</v>
      </c>
      <c r="BD92" s="0" t="n">
        <v>0</v>
      </c>
    </row>
    <row r="93" customFormat="false" ht="14.25" hidden="false" customHeight="false" outlineLevel="0" collapsed="false">
      <c r="A93" s="0" t="s">
        <v>74</v>
      </c>
      <c r="B93" s="2" t="n">
        <v>44774</v>
      </c>
      <c r="C93" s="2" t="n">
        <v>44789</v>
      </c>
      <c r="D93" s="0" t="n">
        <v>1</v>
      </c>
      <c r="E93" s="0" t="n">
        <v>1</v>
      </c>
      <c r="F93" s="0" t="n">
        <v>1</v>
      </c>
      <c r="G93" s="0" t="n">
        <v>0</v>
      </c>
      <c r="H93" s="0" t="n">
        <v>1</v>
      </c>
      <c r="I93" s="0" t="n">
        <v>1</v>
      </c>
      <c r="J93" s="0" t="n">
        <v>1</v>
      </c>
      <c r="K93" s="0" t="n">
        <v>0</v>
      </c>
      <c r="L93" s="0" t="n">
        <v>0</v>
      </c>
      <c r="M93" s="0" t="n">
        <v>0</v>
      </c>
      <c r="N93" s="0" t="n">
        <v>0</v>
      </c>
      <c r="O93" s="0" t="n">
        <v>0</v>
      </c>
      <c r="P93" s="0" t="n">
        <v>1</v>
      </c>
      <c r="Q93" s="0" t="n">
        <v>0</v>
      </c>
      <c r="R93" s="0" t="n">
        <v>0</v>
      </c>
      <c r="S93" s="0" t="n">
        <v>0</v>
      </c>
      <c r="T93" s="0" t="n">
        <v>1</v>
      </c>
      <c r="U93" s="0" t="n">
        <v>0</v>
      </c>
      <c r="V93" s="0" t="n">
        <v>0</v>
      </c>
      <c r="W93" s="0" t="n">
        <v>0</v>
      </c>
      <c r="X93" s="0" t="n">
        <v>1</v>
      </c>
      <c r="Y93" s="0" t="n">
        <v>0</v>
      </c>
      <c r="Z93" s="0" t="n">
        <v>0</v>
      </c>
      <c r="AA93" s="0" t="n">
        <v>1</v>
      </c>
      <c r="AB93" s="0" t="n">
        <v>1</v>
      </c>
      <c r="AC93" s="0" t="n">
        <v>0</v>
      </c>
      <c r="AD93" s="0" t="n">
        <v>0</v>
      </c>
      <c r="AE93" s="0" t="n">
        <v>0</v>
      </c>
      <c r="AF93" s="0" t="n">
        <v>0</v>
      </c>
      <c r="AG93" s="0" t="n">
        <v>1</v>
      </c>
      <c r="AH93" s="0" t="n">
        <v>1</v>
      </c>
      <c r="AI93" s="0" t="n">
        <v>0</v>
      </c>
      <c r="AJ93" s="0" t="n">
        <v>1</v>
      </c>
      <c r="AK93" s="0" t="n">
        <v>0</v>
      </c>
      <c r="AL93" s="0" t="n">
        <v>1</v>
      </c>
      <c r="AM93" s="0" t="n">
        <v>0</v>
      </c>
      <c r="AN93" s="0" t="n">
        <v>1</v>
      </c>
      <c r="AO93" s="0" t="n">
        <v>1</v>
      </c>
      <c r="AP93" s="0" t="n">
        <v>1</v>
      </c>
      <c r="AQ93" s="0" t="n">
        <v>1</v>
      </c>
      <c r="AR93" s="0" t="n">
        <v>0</v>
      </c>
      <c r="AS93" s="0" t="n">
        <v>1</v>
      </c>
      <c r="AT93" s="0" t="n">
        <v>0</v>
      </c>
      <c r="AU93" s="0" t="n">
        <v>1</v>
      </c>
      <c r="AV93" s="0" t="n">
        <v>1</v>
      </c>
      <c r="AW93" s="0" t="n">
        <v>1</v>
      </c>
      <c r="AX93" s="0" t="n">
        <v>1</v>
      </c>
      <c r="AY93" s="0" t="n">
        <v>1</v>
      </c>
      <c r="AZ93" s="0" t="n">
        <v>1</v>
      </c>
      <c r="BA93" s="0" t="n">
        <v>0</v>
      </c>
      <c r="BB93" s="0" t="n">
        <v>0</v>
      </c>
      <c r="BC93" s="0" t="n">
        <v>1</v>
      </c>
      <c r="BD93" s="0" t="n">
        <v>0</v>
      </c>
    </row>
    <row r="94" customFormat="false" ht="14.25" hidden="false" customHeight="false" outlineLevel="0" collapsed="false">
      <c r="A94" s="0" t="s">
        <v>74</v>
      </c>
      <c r="B94" s="2" t="n">
        <v>44790</v>
      </c>
      <c r="C94" s="2" t="n">
        <v>44866</v>
      </c>
      <c r="D94" s="0" t="n">
        <v>1</v>
      </c>
      <c r="E94" s="0" t="n">
        <v>1</v>
      </c>
      <c r="F94" s="0" t="n">
        <v>1</v>
      </c>
      <c r="G94" s="0" t="n">
        <v>0</v>
      </c>
      <c r="H94" s="0" t="n">
        <v>1</v>
      </c>
      <c r="I94" s="0" t="n">
        <v>1</v>
      </c>
      <c r="J94" s="0" t="n">
        <v>1</v>
      </c>
      <c r="K94" s="0" t="n">
        <v>0</v>
      </c>
      <c r="L94" s="0" t="n">
        <v>0</v>
      </c>
      <c r="M94" s="0" t="n">
        <v>0</v>
      </c>
      <c r="N94" s="0" t="n">
        <v>0</v>
      </c>
      <c r="O94" s="0" t="n">
        <v>0</v>
      </c>
      <c r="P94" s="0" t="n">
        <v>1</v>
      </c>
      <c r="Q94" s="0" t="n">
        <v>0</v>
      </c>
      <c r="R94" s="0" t="n">
        <v>0</v>
      </c>
      <c r="S94" s="0" t="n">
        <v>0</v>
      </c>
      <c r="T94" s="0" t="n">
        <v>1</v>
      </c>
      <c r="U94" s="0" t="n">
        <v>0</v>
      </c>
      <c r="V94" s="0" t="n">
        <v>0</v>
      </c>
      <c r="W94" s="0" t="n">
        <v>0</v>
      </c>
      <c r="X94" s="0" t="n">
        <v>1</v>
      </c>
      <c r="Y94" s="0" t="n">
        <v>0</v>
      </c>
      <c r="Z94" s="0" t="n">
        <v>0</v>
      </c>
      <c r="AA94" s="0" t="n">
        <v>1</v>
      </c>
      <c r="AB94" s="0" t="n">
        <v>1</v>
      </c>
      <c r="AC94" s="0" t="n">
        <v>0</v>
      </c>
      <c r="AD94" s="0" t="n">
        <v>0</v>
      </c>
      <c r="AE94" s="0" t="n">
        <v>0</v>
      </c>
      <c r="AF94" s="0" t="n">
        <v>0</v>
      </c>
      <c r="AG94" s="0" t="n">
        <v>1</v>
      </c>
      <c r="AH94" s="0" t="n">
        <v>1</v>
      </c>
      <c r="AI94" s="0" t="n">
        <v>0</v>
      </c>
      <c r="AJ94" s="0" t="n">
        <v>1</v>
      </c>
      <c r="AK94" s="0" t="n">
        <v>0</v>
      </c>
      <c r="AL94" s="0" t="n">
        <v>1</v>
      </c>
      <c r="AM94" s="0" t="n">
        <v>0</v>
      </c>
      <c r="AN94" s="0" t="n">
        <v>1</v>
      </c>
      <c r="AO94" s="0" t="n">
        <v>1</v>
      </c>
      <c r="AP94" s="0" t="n">
        <v>1</v>
      </c>
      <c r="AQ94" s="0" t="n">
        <v>1</v>
      </c>
      <c r="AR94" s="0" t="n">
        <v>0</v>
      </c>
      <c r="AS94" s="0" t="n">
        <v>1</v>
      </c>
      <c r="AT94" s="0" t="n">
        <v>0</v>
      </c>
      <c r="AU94" s="0" t="n">
        <v>1</v>
      </c>
      <c r="AV94" s="0" t="n">
        <v>1</v>
      </c>
      <c r="AW94" s="0" t="n">
        <v>1</v>
      </c>
      <c r="AX94" s="0" t="n">
        <v>1</v>
      </c>
      <c r="AY94" s="0" t="n">
        <v>1</v>
      </c>
      <c r="AZ94" s="0" t="n">
        <v>1</v>
      </c>
      <c r="BA94" s="0" t="n">
        <v>0</v>
      </c>
      <c r="BB94" s="0" t="n">
        <v>0</v>
      </c>
      <c r="BC94" s="0" t="n">
        <v>1</v>
      </c>
      <c r="BD94" s="0" t="n">
        <v>0</v>
      </c>
    </row>
    <row r="95" customFormat="false" ht="14.25" hidden="false" customHeight="false" outlineLevel="0" collapsed="false">
      <c r="A95" s="0" t="s">
        <v>75</v>
      </c>
      <c r="B95" s="2" t="n">
        <v>43435</v>
      </c>
      <c r="C95" s="2" t="n">
        <v>43677</v>
      </c>
      <c r="D95" s="0" t="n">
        <v>1</v>
      </c>
      <c r="E95" s="0" t="n">
        <v>1</v>
      </c>
      <c r="F95" s="0" t="n">
        <v>1</v>
      </c>
      <c r="G95" s="0" t="n">
        <v>0</v>
      </c>
      <c r="H95" s="0" t="n">
        <v>1</v>
      </c>
      <c r="I95" s="0" t="n">
        <v>0</v>
      </c>
      <c r="J95" s="0" t="n">
        <v>0</v>
      </c>
      <c r="K95" s="0" t="n">
        <v>0</v>
      </c>
      <c r="L95" s="0" t="n">
        <v>0</v>
      </c>
      <c r="M95" s="0" t="n">
        <v>0</v>
      </c>
      <c r="N95" s="0" t="n">
        <v>0</v>
      </c>
      <c r="O95" s="0" t="n">
        <v>0</v>
      </c>
      <c r="P95" s="0" t="n">
        <v>0</v>
      </c>
      <c r="Q95" s="0" t="n">
        <v>0</v>
      </c>
      <c r="R95" s="0" t="n">
        <v>0</v>
      </c>
      <c r="S95" s="0" t="n">
        <v>0</v>
      </c>
      <c r="T95" s="0" t="n">
        <v>1</v>
      </c>
      <c r="U95" s="0" t="n">
        <v>0</v>
      </c>
      <c r="V95" s="0" t="n">
        <v>0</v>
      </c>
      <c r="W95" s="0" t="n">
        <v>0</v>
      </c>
      <c r="X95" s="0" t="n">
        <v>1</v>
      </c>
      <c r="Y95" s="0" t="n">
        <v>0</v>
      </c>
      <c r="Z95" s="0" t="n">
        <v>0</v>
      </c>
      <c r="AA95" s="0" t="n">
        <v>1</v>
      </c>
      <c r="AB95" s="0" t="n">
        <v>1</v>
      </c>
      <c r="AC95" s="0" t="n">
        <v>1</v>
      </c>
      <c r="AD95" s="0" t="n">
        <v>0</v>
      </c>
      <c r="AE95" s="0" t="n">
        <v>0</v>
      </c>
      <c r="AF95" s="0" t="n">
        <v>0</v>
      </c>
      <c r="AG95" s="0" t="n">
        <v>0</v>
      </c>
      <c r="AH95" s="0" t="n">
        <v>1</v>
      </c>
      <c r="AI95" s="0" t="n">
        <v>0</v>
      </c>
      <c r="AJ95" s="0" t="n">
        <v>0</v>
      </c>
      <c r="AK95" s="0" t="n">
        <v>0</v>
      </c>
      <c r="AL95" s="0" t="n">
        <v>1</v>
      </c>
      <c r="AM95" s="0" t="n">
        <v>0</v>
      </c>
      <c r="AN95" s="0" t="n">
        <v>1</v>
      </c>
      <c r="AO95" s="0" t="n">
        <v>0</v>
      </c>
      <c r="AP95" s="0" t="n">
        <v>0</v>
      </c>
      <c r="AQ95" s="0" t="n">
        <v>1</v>
      </c>
      <c r="AR95" s="0" t="n">
        <v>1</v>
      </c>
      <c r="AS95" s="0" t="n">
        <v>1</v>
      </c>
      <c r="AT95" s="0" t="n">
        <v>0</v>
      </c>
      <c r="AU95" s="0" t="n">
        <v>1</v>
      </c>
      <c r="AV95" s="0" t="n">
        <v>1</v>
      </c>
      <c r="AW95" s="0" t="n">
        <v>1</v>
      </c>
      <c r="AX95" s="0" t="n">
        <v>0</v>
      </c>
      <c r="AY95" s="0" t="n">
        <v>1</v>
      </c>
      <c r="AZ95" s="0" t="n">
        <v>1</v>
      </c>
      <c r="BA95" s="0" t="n">
        <v>0</v>
      </c>
      <c r="BB95" s="0" t="n">
        <v>0</v>
      </c>
      <c r="BC95" s="0" t="n">
        <v>1</v>
      </c>
      <c r="BD95" s="0" t="n">
        <v>0</v>
      </c>
    </row>
    <row r="96" customFormat="false" ht="14.25" hidden="false" customHeight="false" outlineLevel="0" collapsed="false">
      <c r="A96" s="0" t="s">
        <v>75</v>
      </c>
      <c r="B96" s="2" t="n">
        <v>43678</v>
      </c>
      <c r="C96" s="2" t="n">
        <v>44735</v>
      </c>
      <c r="D96" s="0" t="n">
        <v>1</v>
      </c>
      <c r="E96" s="0" t="n">
        <v>1</v>
      </c>
      <c r="F96" s="0" t="n">
        <v>1</v>
      </c>
      <c r="G96" s="0" t="n">
        <v>0</v>
      </c>
      <c r="H96" s="0" t="n">
        <v>1</v>
      </c>
      <c r="I96" s="0" t="n">
        <v>0</v>
      </c>
      <c r="J96" s="0" t="n">
        <v>0</v>
      </c>
      <c r="K96" s="0" t="n">
        <v>0</v>
      </c>
      <c r="L96" s="0" t="n">
        <v>0</v>
      </c>
      <c r="M96" s="0" t="n">
        <v>0</v>
      </c>
      <c r="N96" s="0" t="n">
        <v>0</v>
      </c>
      <c r="O96" s="0" t="n">
        <v>0</v>
      </c>
      <c r="P96" s="0" t="n">
        <v>0</v>
      </c>
      <c r="Q96" s="0" t="n">
        <v>0</v>
      </c>
      <c r="R96" s="0" t="n">
        <v>0</v>
      </c>
      <c r="S96" s="0" t="n">
        <v>0</v>
      </c>
      <c r="T96" s="0" t="n">
        <v>1</v>
      </c>
      <c r="U96" s="0" t="n">
        <v>0</v>
      </c>
      <c r="V96" s="0" t="n">
        <v>0</v>
      </c>
      <c r="W96" s="0" t="n">
        <v>0</v>
      </c>
      <c r="X96" s="0" t="n">
        <v>1</v>
      </c>
      <c r="Y96" s="0" t="n">
        <v>0</v>
      </c>
      <c r="Z96" s="0" t="n">
        <v>0</v>
      </c>
      <c r="AA96" s="0" t="n">
        <v>1</v>
      </c>
      <c r="AB96" s="0" t="n">
        <v>1</v>
      </c>
      <c r="AC96" s="0" t="n">
        <v>1</v>
      </c>
      <c r="AD96" s="0" t="n">
        <v>0</v>
      </c>
      <c r="AE96" s="0" t="n">
        <v>0</v>
      </c>
      <c r="AF96" s="0" t="n">
        <v>0</v>
      </c>
      <c r="AG96" s="0" t="n">
        <v>0</v>
      </c>
      <c r="AH96" s="0" t="n">
        <v>1</v>
      </c>
      <c r="AI96" s="0" t="n">
        <v>0</v>
      </c>
      <c r="AJ96" s="0" t="n">
        <v>0</v>
      </c>
      <c r="AK96" s="0" t="n">
        <v>0</v>
      </c>
      <c r="AL96" s="0" t="n">
        <v>1</v>
      </c>
      <c r="AM96" s="0" t="n">
        <v>0</v>
      </c>
      <c r="AN96" s="0" t="n">
        <v>1</v>
      </c>
      <c r="AO96" s="0" t="n">
        <v>0</v>
      </c>
      <c r="AP96" s="0" t="n">
        <v>0</v>
      </c>
      <c r="AQ96" s="0" t="n">
        <v>1</v>
      </c>
      <c r="AR96" s="0" t="n">
        <v>1</v>
      </c>
      <c r="AS96" s="0" t="n">
        <v>1</v>
      </c>
      <c r="AT96" s="0" t="n">
        <v>0</v>
      </c>
      <c r="AU96" s="0" t="n">
        <v>1</v>
      </c>
      <c r="AV96" s="0" t="n">
        <v>1</v>
      </c>
      <c r="AW96" s="0" t="n">
        <v>1</v>
      </c>
      <c r="AX96" s="0" t="n">
        <v>0</v>
      </c>
      <c r="AY96" s="0" t="n">
        <v>1</v>
      </c>
      <c r="AZ96" s="0" t="n">
        <v>1</v>
      </c>
      <c r="BA96" s="0" t="n">
        <v>0</v>
      </c>
      <c r="BB96" s="0" t="n">
        <v>0</v>
      </c>
      <c r="BC96" s="0" t="n">
        <v>1</v>
      </c>
      <c r="BD96" s="0" t="n">
        <v>0</v>
      </c>
    </row>
    <row r="97" customFormat="false" ht="14.25" hidden="false" customHeight="false" outlineLevel="0" collapsed="false">
      <c r="A97" s="0" t="s">
        <v>75</v>
      </c>
      <c r="B97" s="2" t="n">
        <v>44736</v>
      </c>
      <c r="C97" s="2" t="n">
        <v>44738</v>
      </c>
      <c r="D97" s="0" t="n">
        <v>1</v>
      </c>
      <c r="E97" s="0" t="n">
        <v>1</v>
      </c>
      <c r="F97" s="0" t="n">
        <v>1</v>
      </c>
      <c r="G97" s="0" t="n">
        <v>0</v>
      </c>
      <c r="H97" s="0" t="n">
        <v>1</v>
      </c>
      <c r="I97" s="0" t="n">
        <v>1</v>
      </c>
      <c r="J97" s="0" t="n">
        <v>1</v>
      </c>
      <c r="K97" s="0" t="n">
        <v>0</v>
      </c>
      <c r="L97" s="0" t="n">
        <v>0</v>
      </c>
      <c r="M97" s="0" t="n">
        <v>0</v>
      </c>
      <c r="N97" s="0" t="n">
        <v>0</v>
      </c>
      <c r="O97" s="0" t="n">
        <v>0</v>
      </c>
      <c r="P97" s="0" t="n">
        <v>0</v>
      </c>
      <c r="Q97" s="0" t="n">
        <v>0</v>
      </c>
      <c r="R97" s="0" t="n">
        <v>0</v>
      </c>
      <c r="S97" s="0" t="n">
        <v>0</v>
      </c>
      <c r="T97" s="0" t="n">
        <v>1</v>
      </c>
      <c r="U97" s="0" t="n">
        <v>0</v>
      </c>
      <c r="V97" s="0" t="n">
        <v>0</v>
      </c>
      <c r="W97" s="0" t="n">
        <v>0</v>
      </c>
      <c r="X97" s="0" t="n">
        <v>1</v>
      </c>
      <c r="Y97" s="0" t="n">
        <v>0</v>
      </c>
      <c r="Z97" s="0" t="n">
        <v>0</v>
      </c>
      <c r="AA97" s="0" t="n">
        <v>1</v>
      </c>
      <c r="AB97" s="0" t="n">
        <v>1</v>
      </c>
      <c r="AC97" s="0" t="n">
        <v>1</v>
      </c>
      <c r="AD97" s="0" t="n">
        <v>0</v>
      </c>
      <c r="AE97" s="0" t="n">
        <v>0</v>
      </c>
      <c r="AF97" s="0" t="n">
        <v>0</v>
      </c>
      <c r="AG97" s="0" t="n">
        <v>0</v>
      </c>
      <c r="AH97" s="0" t="n">
        <v>1</v>
      </c>
      <c r="AI97" s="0" t="n">
        <v>0</v>
      </c>
      <c r="AJ97" s="0" t="n">
        <v>0</v>
      </c>
      <c r="AK97" s="0" t="n">
        <v>0</v>
      </c>
      <c r="AL97" s="0" t="n">
        <v>0</v>
      </c>
      <c r="AM97" s="0" t="n">
        <v>0</v>
      </c>
      <c r="AN97" s="0" t="n">
        <v>1</v>
      </c>
      <c r="AO97" s="0" t="n">
        <v>0</v>
      </c>
      <c r="AP97" s="0" t="n">
        <v>0</v>
      </c>
      <c r="AQ97" s="0" t="n">
        <v>1</v>
      </c>
      <c r="AR97" s="0" t="n">
        <v>1</v>
      </c>
      <c r="AS97" s="0" t="n">
        <v>1</v>
      </c>
      <c r="AT97" s="0" t="n">
        <v>0</v>
      </c>
      <c r="AU97" s="0" t="n">
        <v>1</v>
      </c>
      <c r="AV97" s="0" t="n">
        <v>1</v>
      </c>
      <c r="AW97" s="0" t="n">
        <v>1</v>
      </c>
      <c r="AX97" s="0" t="n">
        <v>0</v>
      </c>
      <c r="AY97" s="0" t="n">
        <v>1</v>
      </c>
      <c r="AZ97" s="0" t="n">
        <v>1</v>
      </c>
      <c r="BA97" s="0" t="n">
        <v>0</v>
      </c>
      <c r="BB97" s="0" t="n">
        <v>0</v>
      </c>
      <c r="BC97" s="0" t="n">
        <v>1</v>
      </c>
      <c r="BD97" s="0" t="n">
        <v>0</v>
      </c>
    </row>
    <row r="98" customFormat="false" ht="14.25" hidden="false" customHeight="false" outlineLevel="0" collapsed="false">
      <c r="A98" s="0" t="s">
        <v>75</v>
      </c>
      <c r="B98" s="2" t="n">
        <v>44739</v>
      </c>
      <c r="C98" s="2" t="n">
        <v>44773</v>
      </c>
      <c r="D98" s="0" t="n">
        <v>1</v>
      </c>
      <c r="E98" s="0" t="n">
        <v>1</v>
      </c>
      <c r="F98" s="0" t="n">
        <v>1</v>
      </c>
      <c r="G98" s="0" t="n">
        <v>0</v>
      </c>
      <c r="H98" s="0" t="n">
        <v>1</v>
      </c>
      <c r="I98" s="0" t="n">
        <v>1</v>
      </c>
      <c r="J98" s="0" t="n">
        <v>1</v>
      </c>
      <c r="K98" s="0" t="n">
        <v>0</v>
      </c>
      <c r="L98" s="0" t="n">
        <v>0</v>
      </c>
      <c r="M98" s="0" t="n">
        <v>0</v>
      </c>
      <c r="N98" s="0" t="n">
        <v>0</v>
      </c>
      <c r="O98" s="0" t="n">
        <v>0</v>
      </c>
      <c r="P98" s="0" t="n">
        <v>0</v>
      </c>
      <c r="Q98" s="0" t="n">
        <v>0</v>
      </c>
      <c r="R98" s="0" t="n">
        <v>0</v>
      </c>
      <c r="S98" s="0" t="n">
        <v>0</v>
      </c>
      <c r="T98" s="0" t="n">
        <v>1</v>
      </c>
      <c r="U98" s="0" t="n">
        <v>0</v>
      </c>
      <c r="V98" s="0" t="n">
        <v>0</v>
      </c>
      <c r="W98" s="0" t="n">
        <v>0</v>
      </c>
      <c r="X98" s="0" t="n">
        <v>1</v>
      </c>
      <c r="Y98" s="0" t="n">
        <v>0</v>
      </c>
      <c r="Z98" s="0" t="n">
        <v>0</v>
      </c>
      <c r="AA98" s="0" t="n">
        <v>1</v>
      </c>
      <c r="AB98" s="0" t="n">
        <v>1</v>
      </c>
      <c r="AC98" s="0" t="n">
        <v>1</v>
      </c>
      <c r="AD98" s="0" t="n">
        <v>0</v>
      </c>
      <c r="AE98" s="0" t="n">
        <v>0</v>
      </c>
      <c r="AF98" s="0" t="n">
        <v>0</v>
      </c>
      <c r="AG98" s="0" t="n">
        <v>0</v>
      </c>
      <c r="AH98" s="0" t="n">
        <v>1</v>
      </c>
      <c r="AI98" s="0" t="n">
        <v>0</v>
      </c>
      <c r="AJ98" s="0" t="n">
        <v>0</v>
      </c>
      <c r="AK98" s="0" t="n">
        <v>0</v>
      </c>
      <c r="AL98" s="0" t="n">
        <v>1</v>
      </c>
      <c r="AM98" s="0" t="n">
        <v>0</v>
      </c>
      <c r="AN98" s="0" t="n">
        <v>1</v>
      </c>
      <c r="AO98" s="0" t="n">
        <v>0</v>
      </c>
      <c r="AP98" s="0" t="n">
        <v>0</v>
      </c>
      <c r="AQ98" s="0" t="n">
        <v>1</v>
      </c>
      <c r="AR98" s="0" t="n">
        <v>1</v>
      </c>
      <c r="AS98" s="0" t="n">
        <v>1</v>
      </c>
      <c r="AT98" s="0" t="n">
        <v>0</v>
      </c>
      <c r="AU98" s="0" t="n">
        <v>1</v>
      </c>
      <c r="AV98" s="0" t="n">
        <v>1</v>
      </c>
      <c r="AW98" s="0" t="n">
        <v>1</v>
      </c>
      <c r="AX98" s="0" t="n">
        <v>0</v>
      </c>
      <c r="AY98" s="0" t="n">
        <v>1</v>
      </c>
      <c r="AZ98" s="0" t="n">
        <v>1</v>
      </c>
      <c r="BA98" s="0" t="n">
        <v>0</v>
      </c>
      <c r="BB98" s="0" t="n">
        <v>0</v>
      </c>
      <c r="BC98" s="0" t="n">
        <v>1</v>
      </c>
      <c r="BD98" s="0" t="n">
        <v>0</v>
      </c>
    </row>
    <row r="99" customFormat="false" ht="14.25" hidden="false" customHeight="false" outlineLevel="0" collapsed="false">
      <c r="A99" s="0" t="s">
        <v>75</v>
      </c>
      <c r="B99" s="2" t="n">
        <v>44774</v>
      </c>
      <c r="C99" s="2" t="n">
        <v>44866</v>
      </c>
      <c r="D99" s="0" t="n">
        <v>1</v>
      </c>
      <c r="E99" s="0" t="n">
        <v>0</v>
      </c>
      <c r="F99" s="0" t="s">
        <v>57</v>
      </c>
      <c r="G99" s="0" t="s">
        <v>57</v>
      </c>
      <c r="H99" s="0" t="n">
        <v>1</v>
      </c>
      <c r="I99" s="0" t="n">
        <v>1</v>
      </c>
      <c r="J99" s="0" t="n">
        <v>1</v>
      </c>
      <c r="K99" s="0" t="n">
        <v>0</v>
      </c>
      <c r="L99" s="0" t="n">
        <v>0</v>
      </c>
      <c r="M99" s="0" t="n">
        <v>0</v>
      </c>
      <c r="N99" s="0" t="n">
        <v>0</v>
      </c>
      <c r="O99" s="0" t="n">
        <v>0</v>
      </c>
      <c r="P99" s="0" t="n">
        <v>0</v>
      </c>
      <c r="Q99" s="0" t="n">
        <v>0</v>
      </c>
      <c r="R99" s="0" t="n">
        <v>0</v>
      </c>
      <c r="S99" s="0" t="n">
        <v>0</v>
      </c>
      <c r="T99" s="0" t="n">
        <v>1</v>
      </c>
      <c r="U99" s="0" t="n">
        <v>0</v>
      </c>
      <c r="V99" s="0" t="n">
        <v>0</v>
      </c>
      <c r="W99" s="0" t="n">
        <v>0</v>
      </c>
      <c r="X99" s="0" t="n">
        <v>1</v>
      </c>
      <c r="Y99" s="0" t="n">
        <v>0</v>
      </c>
      <c r="Z99" s="0" t="n">
        <v>0</v>
      </c>
      <c r="AA99" s="0" t="n">
        <v>1</v>
      </c>
      <c r="AB99" s="0" t="n">
        <v>1</v>
      </c>
      <c r="AC99" s="0" t="n">
        <v>1</v>
      </c>
      <c r="AD99" s="0" t="n">
        <v>0</v>
      </c>
      <c r="AE99" s="0" t="n">
        <v>0</v>
      </c>
      <c r="AF99" s="0" t="n">
        <v>0</v>
      </c>
      <c r="AG99" s="0" t="n">
        <v>0</v>
      </c>
      <c r="AH99" s="0" t="n">
        <v>1</v>
      </c>
      <c r="AI99" s="0" t="n">
        <v>0</v>
      </c>
      <c r="AJ99" s="0" t="n">
        <v>0</v>
      </c>
      <c r="AK99" s="0" t="n">
        <v>0</v>
      </c>
      <c r="AL99" s="0" t="n">
        <v>1</v>
      </c>
      <c r="AM99" s="0" t="n">
        <v>0</v>
      </c>
      <c r="AN99" s="0" t="n">
        <v>1</v>
      </c>
      <c r="AO99" s="0" t="n">
        <v>0</v>
      </c>
      <c r="AP99" s="0" t="n">
        <v>0</v>
      </c>
      <c r="AQ99" s="0" t="n">
        <v>1</v>
      </c>
      <c r="AR99" s="0" t="n">
        <v>1</v>
      </c>
      <c r="AS99" s="0" t="n">
        <v>1</v>
      </c>
      <c r="AT99" s="0" t="n">
        <v>0</v>
      </c>
      <c r="AU99" s="0" t="n">
        <v>1</v>
      </c>
      <c r="AV99" s="0" t="n">
        <v>1</v>
      </c>
      <c r="AW99" s="0" t="n">
        <v>1</v>
      </c>
      <c r="AX99" s="0" t="n">
        <v>0</v>
      </c>
      <c r="AY99" s="0" t="n">
        <v>1</v>
      </c>
      <c r="AZ99" s="0" t="n">
        <v>1</v>
      </c>
      <c r="BA99" s="0" t="n">
        <v>0</v>
      </c>
      <c r="BB99" s="0" t="n">
        <v>0</v>
      </c>
      <c r="BC99" s="0" t="n">
        <v>1</v>
      </c>
      <c r="BD99" s="0" t="n">
        <v>0</v>
      </c>
    </row>
    <row r="100" customFormat="false" ht="14.25" hidden="false" customHeight="false" outlineLevel="0" collapsed="false">
      <c r="A100" s="0" t="s">
        <v>76</v>
      </c>
      <c r="B100" s="2" t="n">
        <v>43435</v>
      </c>
      <c r="C100" s="2" t="n">
        <v>43726</v>
      </c>
      <c r="D100" s="0" t="n">
        <v>1</v>
      </c>
      <c r="E100" s="0" t="n">
        <v>0</v>
      </c>
      <c r="F100" s="0" t="s">
        <v>57</v>
      </c>
      <c r="G100" s="0" t="s">
        <v>57</v>
      </c>
      <c r="H100" s="0" t="n">
        <v>1</v>
      </c>
      <c r="I100" s="0" t="n">
        <v>0</v>
      </c>
      <c r="J100" s="0" t="n">
        <v>0</v>
      </c>
      <c r="K100" s="0" t="n">
        <v>0</v>
      </c>
      <c r="L100" s="0" t="n">
        <v>0</v>
      </c>
      <c r="M100" s="0" t="n">
        <v>0</v>
      </c>
      <c r="N100" s="0" t="n">
        <v>0</v>
      </c>
      <c r="O100" s="0" t="n">
        <v>0</v>
      </c>
      <c r="P100" s="0" t="n">
        <v>0</v>
      </c>
      <c r="Q100" s="0" t="n">
        <v>0</v>
      </c>
      <c r="R100" s="0" t="n">
        <v>0</v>
      </c>
      <c r="S100" s="0" t="n">
        <v>0</v>
      </c>
      <c r="T100" s="0" t="n">
        <v>0</v>
      </c>
      <c r="U100" s="0" t="n">
        <v>0</v>
      </c>
      <c r="V100" s="0" t="n">
        <v>0</v>
      </c>
      <c r="W100" s="0" t="n">
        <v>0</v>
      </c>
      <c r="X100" s="0" t="n">
        <v>1</v>
      </c>
      <c r="Y100" s="0" t="n">
        <v>0</v>
      </c>
      <c r="Z100" s="0" t="n">
        <v>0</v>
      </c>
      <c r="AA100" s="0" t="n">
        <v>1</v>
      </c>
      <c r="AB100" s="0" t="n">
        <v>0</v>
      </c>
      <c r="AC100" s="0" t="n">
        <v>0</v>
      </c>
      <c r="AD100" s="0" t="n">
        <v>0</v>
      </c>
      <c r="AE100" s="0" t="n">
        <v>0</v>
      </c>
      <c r="AF100" s="0" t="n">
        <v>1</v>
      </c>
      <c r="AG100" s="0" t="n">
        <v>0</v>
      </c>
      <c r="AH100" s="0" t="n">
        <v>0</v>
      </c>
      <c r="AI100" s="0" t="n">
        <v>0</v>
      </c>
      <c r="AJ100" s="0" t="n">
        <v>0</v>
      </c>
      <c r="AK100" s="0" t="n">
        <v>0</v>
      </c>
      <c r="AL100" s="0" t="n">
        <v>0</v>
      </c>
      <c r="AM100" s="0" t="n">
        <v>1</v>
      </c>
      <c r="AN100" s="0" t="n">
        <v>0</v>
      </c>
      <c r="AO100" s="0" t="s">
        <v>57</v>
      </c>
      <c r="AP100" s="0" t="s">
        <v>57</v>
      </c>
      <c r="AQ100" s="0" t="s">
        <v>57</v>
      </c>
      <c r="AR100" s="0" t="s">
        <v>57</v>
      </c>
      <c r="AS100" s="0" t="s">
        <v>57</v>
      </c>
      <c r="AT100" s="0" t="s">
        <v>57</v>
      </c>
      <c r="AU100" s="0" t="n">
        <v>0</v>
      </c>
      <c r="AV100" s="0" t="s">
        <v>57</v>
      </c>
      <c r="AW100" s="0" t="s">
        <v>57</v>
      </c>
      <c r="AX100" s="0" t="s">
        <v>57</v>
      </c>
      <c r="AY100" s="0" t="s">
        <v>57</v>
      </c>
      <c r="AZ100" s="0" t="s">
        <v>57</v>
      </c>
      <c r="BA100" s="0" t="s">
        <v>57</v>
      </c>
      <c r="BB100" s="0" t="s">
        <v>57</v>
      </c>
      <c r="BC100" s="0" t="n">
        <v>0</v>
      </c>
      <c r="BD100" s="0" t="s">
        <v>57</v>
      </c>
    </row>
    <row r="101" customFormat="false" ht="14.25" hidden="false" customHeight="false" outlineLevel="0" collapsed="false">
      <c r="A101" s="0" t="s">
        <v>76</v>
      </c>
      <c r="B101" s="2" t="n">
        <v>43727</v>
      </c>
      <c r="C101" s="2" t="n">
        <v>44834</v>
      </c>
      <c r="D101" s="0" t="n">
        <v>1</v>
      </c>
      <c r="E101" s="0" t="n">
        <v>0</v>
      </c>
      <c r="F101" s="0" t="s">
        <v>57</v>
      </c>
      <c r="G101" s="0" t="s">
        <v>57</v>
      </c>
      <c r="H101" s="0" t="n">
        <v>1</v>
      </c>
      <c r="I101" s="0" t="n">
        <v>0</v>
      </c>
      <c r="J101" s="0" t="n">
        <v>0</v>
      </c>
      <c r="K101" s="0" t="n">
        <v>0</v>
      </c>
      <c r="L101" s="0" t="n">
        <v>0</v>
      </c>
      <c r="M101" s="0" t="n">
        <v>0</v>
      </c>
      <c r="N101" s="0" t="n">
        <v>0</v>
      </c>
      <c r="O101" s="0" t="n">
        <v>0</v>
      </c>
      <c r="P101" s="0" t="n">
        <v>0</v>
      </c>
      <c r="Q101" s="0" t="n">
        <v>0</v>
      </c>
      <c r="R101" s="0" t="n">
        <v>0</v>
      </c>
      <c r="S101" s="0" t="n">
        <v>0</v>
      </c>
      <c r="T101" s="0" t="n">
        <v>0</v>
      </c>
      <c r="U101" s="0" t="n">
        <v>0</v>
      </c>
      <c r="V101" s="0" t="n">
        <v>0</v>
      </c>
      <c r="W101" s="0" t="n">
        <v>0</v>
      </c>
      <c r="X101" s="0" t="n">
        <v>1</v>
      </c>
      <c r="Y101" s="0" t="n">
        <v>0</v>
      </c>
      <c r="Z101" s="0" t="n">
        <v>0</v>
      </c>
      <c r="AA101" s="0" t="n">
        <v>1</v>
      </c>
      <c r="AB101" s="0" t="n">
        <v>0</v>
      </c>
      <c r="AC101" s="0" t="n">
        <v>0</v>
      </c>
      <c r="AD101" s="0" t="n">
        <v>0</v>
      </c>
      <c r="AE101" s="0" t="n">
        <v>0</v>
      </c>
      <c r="AF101" s="0" t="n">
        <v>1</v>
      </c>
      <c r="AG101" s="0" t="n">
        <v>0</v>
      </c>
      <c r="AH101" s="0" t="n">
        <v>0</v>
      </c>
      <c r="AI101" s="0" t="n">
        <v>0</v>
      </c>
      <c r="AJ101" s="0" t="n">
        <v>0</v>
      </c>
      <c r="AK101" s="0" t="n">
        <v>0</v>
      </c>
      <c r="AL101" s="0" t="n">
        <v>0</v>
      </c>
      <c r="AM101" s="0" t="n">
        <v>1</v>
      </c>
      <c r="AN101" s="0" t="n">
        <v>0</v>
      </c>
      <c r="AO101" s="0" t="s">
        <v>57</v>
      </c>
      <c r="AP101" s="0" t="s">
        <v>57</v>
      </c>
      <c r="AQ101" s="0" t="s">
        <v>57</v>
      </c>
      <c r="AR101" s="0" t="s">
        <v>57</v>
      </c>
      <c r="AS101" s="0" t="s">
        <v>57</v>
      </c>
      <c r="AT101" s="0" t="s">
        <v>57</v>
      </c>
      <c r="AU101" s="0" t="n">
        <v>0</v>
      </c>
      <c r="AV101" s="0" t="s">
        <v>57</v>
      </c>
      <c r="AW101" s="0" t="s">
        <v>57</v>
      </c>
      <c r="AX101" s="0" t="s">
        <v>57</v>
      </c>
      <c r="AY101" s="0" t="s">
        <v>57</v>
      </c>
      <c r="AZ101" s="0" t="s">
        <v>57</v>
      </c>
      <c r="BA101" s="0" t="s">
        <v>57</v>
      </c>
      <c r="BB101" s="0" t="s">
        <v>57</v>
      </c>
      <c r="BC101" s="0" t="n">
        <v>0</v>
      </c>
      <c r="BD101" s="0" t="n">
        <v>0</v>
      </c>
    </row>
    <row r="102" customFormat="false" ht="14.25" hidden="false" customHeight="false" outlineLevel="0" collapsed="false">
      <c r="A102" s="0" t="s">
        <v>76</v>
      </c>
      <c r="B102" s="2" t="n">
        <v>44835</v>
      </c>
      <c r="C102" s="2" t="n">
        <v>44866</v>
      </c>
      <c r="D102" s="0" t="n">
        <v>1</v>
      </c>
      <c r="E102" s="0" t="n">
        <v>0</v>
      </c>
      <c r="F102" s="0" t="s">
        <v>57</v>
      </c>
      <c r="G102" s="0" t="s">
        <v>57</v>
      </c>
      <c r="H102" s="0" t="n">
        <v>1</v>
      </c>
      <c r="I102" s="0" t="n">
        <v>0</v>
      </c>
      <c r="J102" s="0" t="n">
        <v>0</v>
      </c>
      <c r="K102" s="0" t="n">
        <v>0</v>
      </c>
      <c r="L102" s="0" t="n">
        <v>0</v>
      </c>
      <c r="M102" s="0" t="n">
        <v>0</v>
      </c>
      <c r="N102" s="0" t="n">
        <v>0</v>
      </c>
      <c r="O102" s="0" t="n">
        <v>0</v>
      </c>
      <c r="P102" s="0" t="n">
        <v>0</v>
      </c>
      <c r="Q102" s="0" t="n">
        <v>0</v>
      </c>
      <c r="R102" s="0" t="n">
        <v>0</v>
      </c>
      <c r="S102" s="0" t="n">
        <v>0</v>
      </c>
      <c r="T102" s="0" t="n">
        <v>0</v>
      </c>
      <c r="U102" s="0" t="n">
        <v>0</v>
      </c>
      <c r="V102" s="0" t="n">
        <v>0</v>
      </c>
      <c r="W102" s="0" t="n">
        <v>0</v>
      </c>
      <c r="X102" s="0" t="n">
        <v>1</v>
      </c>
      <c r="Y102" s="0" t="n">
        <v>0</v>
      </c>
      <c r="Z102" s="0" t="n">
        <v>0</v>
      </c>
      <c r="AA102" s="0" t="n">
        <v>1</v>
      </c>
      <c r="AB102" s="0" t="n">
        <v>0</v>
      </c>
      <c r="AC102" s="0" t="n">
        <v>0</v>
      </c>
      <c r="AD102" s="0" t="n">
        <v>0</v>
      </c>
      <c r="AE102" s="0" t="n">
        <v>0</v>
      </c>
      <c r="AF102" s="0" t="n">
        <v>1</v>
      </c>
      <c r="AG102" s="0" t="n">
        <v>0</v>
      </c>
      <c r="AH102" s="0" t="n">
        <v>0</v>
      </c>
      <c r="AI102" s="0" t="n">
        <v>0</v>
      </c>
      <c r="AJ102" s="0" t="n">
        <v>0</v>
      </c>
      <c r="AK102" s="0" t="n">
        <v>0</v>
      </c>
      <c r="AL102" s="0" t="n">
        <v>0</v>
      </c>
      <c r="AM102" s="0" t="n">
        <v>1</v>
      </c>
      <c r="AN102" s="0" t="n">
        <v>0</v>
      </c>
      <c r="AO102" s="0" t="s">
        <v>57</v>
      </c>
      <c r="AP102" s="0" t="s">
        <v>57</v>
      </c>
      <c r="AQ102" s="0" t="s">
        <v>57</v>
      </c>
      <c r="AR102" s="0" t="s">
        <v>57</v>
      </c>
      <c r="AS102" s="0" t="s">
        <v>57</v>
      </c>
      <c r="AT102" s="0" t="s">
        <v>57</v>
      </c>
      <c r="AU102" s="0" t="n">
        <v>0</v>
      </c>
      <c r="AV102" s="0" t="s">
        <v>57</v>
      </c>
      <c r="AW102" s="0" t="s">
        <v>57</v>
      </c>
      <c r="AX102" s="0" t="s">
        <v>57</v>
      </c>
      <c r="AY102" s="0" t="s">
        <v>57</v>
      </c>
      <c r="AZ102" s="0" t="s">
        <v>57</v>
      </c>
      <c r="BA102" s="0" t="s">
        <v>57</v>
      </c>
      <c r="BB102" s="0" t="s">
        <v>57</v>
      </c>
      <c r="BC102" s="0" t="n">
        <v>0</v>
      </c>
      <c r="BD102" s="0" t="n">
        <v>0</v>
      </c>
    </row>
    <row r="103" customFormat="false" ht="14.25" hidden="false" customHeight="false" outlineLevel="0" collapsed="false">
      <c r="A103" s="0" t="s">
        <v>77</v>
      </c>
      <c r="B103" s="2" t="n">
        <v>43435</v>
      </c>
      <c r="C103" s="2" t="n">
        <v>44742</v>
      </c>
      <c r="D103" s="0" t="n">
        <v>1</v>
      </c>
      <c r="E103" s="0" t="n">
        <v>0</v>
      </c>
      <c r="F103" s="0" t="s">
        <v>57</v>
      </c>
      <c r="G103" s="0" t="s">
        <v>57</v>
      </c>
      <c r="H103" s="0" t="n">
        <v>1</v>
      </c>
      <c r="I103" s="0" t="n">
        <v>0</v>
      </c>
      <c r="J103" s="0" t="n">
        <v>0</v>
      </c>
      <c r="K103" s="0" t="n">
        <v>0</v>
      </c>
      <c r="L103" s="0" t="n">
        <v>0</v>
      </c>
      <c r="M103" s="0" t="n">
        <v>0</v>
      </c>
      <c r="N103" s="0" t="n">
        <v>0</v>
      </c>
      <c r="O103" s="0" t="n">
        <v>0</v>
      </c>
      <c r="P103" s="0" t="n">
        <v>0</v>
      </c>
      <c r="Q103" s="0" t="n">
        <v>0</v>
      </c>
      <c r="R103" s="0" t="n">
        <v>0</v>
      </c>
      <c r="S103" s="0" t="n">
        <v>0</v>
      </c>
      <c r="T103" s="0" t="n">
        <v>0</v>
      </c>
      <c r="U103" s="0" t="n">
        <v>0</v>
      </c>
      <c r="V103" s="0" t="n">
        <v>0</v>
      </c>
      <c r="W103" s="0" t="n">
        <v>0</v>
      </c>
      <c r="X103" s="0" t="n">
        <v>1</v>
      </c>
      <c r="Y103" s="0" t="n">
        <v>0</v>
      </c>
      <c r="Z103" s="0" t="n">
        <v>0</v>
      </c>
      <c r="AA103" s="0" t="n">
        <v>1</v>
      </c>
      <c r="AB103" s="0" t="n">
        <v>0</v>
      </c>
      <c r="AC103" s="0" t="n">
        <v>1</v>
      </c>
      <c r="AD103" s="0" t="n">
        <v>0</v>
      </c>
      <c r="AE103" s="0" t="n">
        <v>0</v>
      </c>
      <c r="AF103" s="0" t="n">
        <v>1</v>
      </c>
      <c r="AG103" s="0" t="n">
        <v>0</v>
      </c>
      <c r="AH103" s="0" t="n">
        <v>0</v>
      </c>
      <c r="AI103" s="0" t="n">
        <v>0</v>
      </c>
      <c r="AJ103" s="0" t="n">
        <v>0</v>
      </c>
      <c r="AK103" s="0" t="n">
        <v>0</v>
      </c>
      <c r="AL103" s="0" t="n">
        <v>0</v>
      </c>
      <c r="AM103" s="0" t="n">
        <v>1</v>
      </c>
      <c r="AN103" s="0" t="n">
        <v>0</v>
      </c>
      <c r="AO103" s="0" t="s">
        <v>57</v>
      </c>
      <c r="AP103" s="0" t="s">
        <v>57</v>
      </c>
      <c r="AQ103" s="0" t="s">
        <v>57</v>
      </c>
      <c r="AR103" s="0" t="s">
        <v>57</v>
      </c>
      <c r="AS103" s="0" t="s">
        <v>57</v>
      </c>
      <c r="AT103" s="0" t="s">
        <v>57</v>
      </c>
      <c r="AU103" s="0" t="n">
        <v>0</v>
      </c>
      <c r="AV103" s="0" t="s">
        <v>57</v>
      </c>
      <c r="AW103" s="0" t="s">
        <v>57</v>
      </c>
      <c r="AX103" s="0" t="s">
        <v>57</v>
      </c>
      <c r="AY103" s="0" t="s">
        <v>57</v>
      </c>
      <c r="AZ103" s="0" t="s">
        <v>57</v>
      </c>
      <c r="BA103" s="0" t="s">
        <v>57</v>
      </c>
      <c r="BB103" s="0" t="s">
        <v>57</v>
      </c>
      <c r="BC103" s="0" t="n">
        <v>0</v>
      </c>
      <c r="BD103" s="0" t="n">
        <v>0</v>
      </c>
    </row>
    <row r="104" customFormat="false" ht="14.25" hidden="false" customHeight="false" outlineLevel="0" collapsed="false">
      <c r="A104" s="0" t="s">
        <v>77</v>
      </c>
      <c r="B104" s="2" t="n">
        <v>44743</v>
      </c>
      <c r="C104" s="2" t="n">
        <v>44866</v>
      </c>
      <c r="D104" s="0" t="n">
        <v>1</v>
      </c>
      <c r="E104" s="0" t="n">
        <v>0</v>
      </c>
      <c r="F104" s="0" t="s">
        <v>57</v>
      </c>
      <c r="G104" s="0" t="s">
        <v>57</v>
      </c>
      <c r="H104" s="0" t="n">
        <v>1</v>
      </c>
      <c r="I104" s="0" t="n">
        <v>0</v>
      </c>
      <c r="J104" s="0" t="n">
        <v>0</v>
      </c>
      <c r="K104" s="0" t="n">
        <v>0</v>
      </c>
      <c r="L104" s="0" t="n">
        <v>0</v>
      </c>
      <c r="M104" s="0" t="n">
        <v>0</v>
      </c>
      <c r="N104" s="0" t="n">
        <v>0</v>
      </c>
      <c r="O104" s="0" t="n">
        <v>0</v>
      </c>
      <c r="P104" s="0" t="n">
        <v>0</v>
      </c>
      <c r="Q104" s="0" t="n">
        <v>0</v>
      </c>
      <c r="R104" s="0" t="n">
        <v>0</v>
      </c>
      <c r="S104" s="0" t="n">
        <v>0</v>
      </c>
      <c r="T104" s="0" t="n">
        <v>0</v>
      </c>
      <c r="U104" s="0" t="n">
        <v>0</v>
      </c>
      <c r="V104" s="0" t="n">
        <v>0</v>
      </c>
      <c r="W104" s="0" t="n">
        <v>0</v>
      </c>
      <c r="X104" s="0" t="n">
        <v>1</v>
      </c>
      <c r="Y104" s="0" t="n">
        <v>0</v>
      </c>
      <c r="Z104" s="0" t="n">
        <v>0</v>
      </c>
      <c r="AA104" s="0" t="n">
        <v>1</v>
      </c>
      <c r="AB104" s="0" t="n">
        <v>0</v>
      </c>
      <c r="AC104" s="0" t="n">
        <v>1</v>
      </c>
      <c r="AD104" s="0" t="n">
        <v>0</v>
      </c>
      <c r="AE104" s="0" t="n">
        <v>0</v>
      </c>
      <c r="AF104" s="0" t="n">
        <v>1</v>
      </c>
      <c r="AG104" s="0" t="n">
        <v>0</v>
      </c>
      <c r="AH104" s="0" t="n">
        <v>0</v>
      </c>
      <c r="AI104" s="0" t="n">
        <v>0</v>
      </c>
      <c r="AJ104" s="0" t="n">
        <v>0</v>
      </c>
      <c r="AK104" s="0" t="n">
        <v>0</v>
      </c>
      <c r="AL104" s="0" t="n">
        <v>0</v>
      </c>
      <c r="AM104" s="0" t="n">
        <v>1</v>
      </c>
      <c r="AN104" s="0" t="n">
        <v>0</v>
      </c>
      <c r="AO104" s="0" t="s">
        <v>57</v>
      </c>
      <c r="AP104" s="0" t="s">
        <v>57</v>
      </c>
      <c r="AQ104" s="0" t="s">
        <v>57</v>
      </c>
      <c r="AR104" s="0" t="s">
        <v>57</v>
      </c>
      <c r="AS104" s="0" t="s">
        <v>57</v>
      </c>
      <c r="AT104" s="0" t="s">
        <v>57</v>
      </c>
      <c r="AU104" s="0" t="n">
        <v>0</v>
      </c>
      <c r="AV104" s="0" t="s">
        <v>57</v>
      </c>
      <c r="AW104" s="0" t="s">
        <v>57</v>
      </c>
      <c r="AX104" s="0" t="s">
        <v>57</v>
      </c>
      <c r="AY104" s="0" t="s">
        <v>57</v>
      </c>
      <c r="AZ104" s="0" t="s">
        <v>57</v>
      </c>
      <c r="BA104" s="0" t="s">
        <v>57</v>
      </c>
      <c r="BB104" s="0" t="s">
        <v>57</v>
      </c>
      <c r="BC104" s="0" t="n">
        <v>0</v>
      </c>
      <c r="BD104" s="0" t="n">
        <v>0</v>
      </c>
    </row>
    <row r="105" customFormat="false" ht="14.25" hidden="false" customHeight="false" outlineLevel="0" collapsed="false">
      <c r="A105" s="0" t="s">
        <v>78</v>
      </c>
      <c r="B105" s="2" t="n">
        <v>43435</v>
      </c>
      <c r="C105" s="2" t="n">
        <v>44193</v>
      </c>
      <c r="D105" s="0" t="n">
        <v>1</v>
      </c>
      <c r="E105" s="0" t="n">
        <v>0</v>
      </c>
      <c r="F105" s="0" t="s">
        <v>57</v>
      </c>
      <c r="G105" s="0" t="s">
        <v>57</v>
      </c>
      <c r="H105" s="0" t="n">
        <v>1</v>
      </c>
      <c r="I105" s="0" t="n">
        <v>0</v>
      </c>
      <c r="J105" s="0" t="n">
        <v>0</v>
      </c>
      <c r="K105" s="0" t="n">
        <v>0</v>
      </c>
      <c r="L105" s="0" t="n">
        <v>0</v>
      </c>
      <c r="M105" s="0" t="n">
        <v>0</v>
      </c>
      <c r="N105" s="0" t="n">
        <v>0</v>
      </c>
      <c r="O105" s="0" t="n">
        <v>0</v>
      </c>
      <c r="P105" s="0" t="n">
        <v>0</v>
      </c>
      <c r="Q105" s="0" t="n">
        <v>0</v>
      </c>
      <c r="R105" s="0" t="n">
        <v>0</v>
      </c>
      <c r="S105" s="0" t="n">
        <v>0</v>
      </c>
      <c r="T105" s="0" t="n">
        <v>0</v>
      </c>
      <c r="U105" s="0" t="n">
        <v>0</v>
      </c>
      <c r="V105" s="0" t="n">
        <v>0</v>
      </c>
      <c r="W105" s="0" t="n">
        <v>1</v>
      </c>
      <c r="X105" s="0" t="n">
        <v>0</v>
      </c>
      <c r="Y105" s="0" t="n">
        <v>0</v>
      </c>
      <c r="Z105" s="0" t="n">
        <v>0</v>
      </c>
      <c r="AA105" s="0" t="n">
        <v>1</v>
      </c>
      <c r="AB105" s="0" t="n">
        <v>1</v>
      </c>
      <c r="AC105" s="0" t="n">
        <v>0</v>
      </c>
      <c r="AD105" s="0" t="n">
        <v>0</v>
      </c>
      <c r="AE105" s="0" t="n">
        <v>0</v>
      </c>
      <c r="AF105" s="0" t="n">
        <v>0</v>
      </c>
      <c r="AG105" s="0" t="n">
        <v>1</v>
      </c>
      <c r="AH105" s="0" t="n">
        <v>1</v>
      </c>
      <c r="AI105" s="0" t="n">
        <v>0</v>
      </c>
      <c r="AJ105" s="0" t="n">
        <v>0</v>
      </c>
      <c r="AK105" s="0" t="n">
        <v>0</v>
      </c>
      <c r="AL105" s="0" t="n">
        <v>0</v>
      </c>
      <c r="AM105" s="0" t="n">
        <v>0</v>
      </c>
      <c r="AN105" s="0" t="n">
        <v>0</v>
      </c>
      <c r="AO105" s="0" t="s">
        <v>57</v>
      </c>
      <c r="AP105" s="0" t="s">
        <v>57</v>
      </c>
      <c r="AQ105" s="0" t="s">
        <v>57</v>
      </c>
      <c r="AR105" s="0" t="s">
        <v>57</v>
      </c>
      <c r="AS105" s="0" t="s">
        <v>57</v>
      </c>
      <c r="AT105" s="0" t="s">
        <v>57</v>
      </c>
      <c r="AU105" s="0" t="n">
        <v>0</v>
      </c>
      <c r="AV105" s="0" t="s">
        <v>57</v>
      </c>
      <c r="AW105" s="0" t="s">
        <v>57</v>
      </c>
      <c r="AX105" s="0" t="s">
        <v>57</v>
      </c>
      <c r="AY105" s="0" t="s">
        <v>57</v>
      </c>
      <c r="AZ105" s="0" t="s">
        <v>57</v>
      </c>
      <c r="BA105" s="0" t="s">
        <v>57</v>
      </c>
      <c r="BB105" s="0" t="s">
        <v>57</v>
      </c>
      <c r="BC105" s="0" t="n">
        <v>0</v>
      </c>
      <c r="BD105" s="0" t="n">
        <v>0</v>
      </c>
    </row>
    <row r="106" customFormat="false" ht="14.25" hidden="false" customHeight="false" outlineLevel="0" collapsed="false">
      <c r="A106" s="0" t="s">
        <v>78</v>
      </c>
      <c r="B106" s="2" t="n">
        <v>44194</v>
      </c>
      <c r="C106" s="2" t="n">
        <v>44770</v>
      </c>
      <c r="D106" s="0" t="n">
        <v>1</v>
      </c>
      <c r="E106" s="0" t="n">
        <v>0</v>
      </c>
      <c r="F106" s="0" t="s">
        <v>57</v>
      </c>
      <c r="G106" s="0" t="s">
        <v>57</v>
      </c>
      <c r="H106" s="0" t="n">
        <v>1</v>
      </c>
      <c r="I106" s="0" t="n">
        <v>0</v>
      </c>
      <c r="J106" s="0" t="n">
        <v>0</v>
      </c>
      <c r="K106" s="0" t="n">
        <v>0</v>
      </c>
      <c r="L106" s="0" t="n">
        <v>0</v>
      </c>
      <c r="M106" s="0" t="n">
        <v>0</v>
      </c>
      <c r="N106" s="0" t="n">
        <v>0</v>
      </c>
      <c r="O106" s="0" t="n">
        <v>0</v>
      </c>
      <c r="P106" s="0" t="n">
        <v>0</v>
      </c>
      <c r="Q106" s="0" t="n">
        <v>0</v>
      </c>
      <c r="R106" s="0" t="n">
        <v>0</v>
      </c>
      <c r="S106" s="0" t="n">
        <v>0</v>
      </c>
      <c r="T106" s="0" t="n">
        <v>0</v>
      </c>
      <c r="U106" s="0" t="n">
        <v>0</v>
      </c>
      <c r="V106" s="0" t="n">
        <v>0</v>
      </c>
      <c r="W106" s="0" t="n">
        <v>1</v>
      </c>
      <c r="X106" s="0" t="n">
        <v>0</v>
      </c>
      <c r="Y106" s="0" t="n">
        <v>0</v>
      </c>
      <c r="Z106" s="0" t="n">
        <v>0</v>
      </c>
      <c r="AA106" s="0" t="n">
        <v>1</v>
      </c>
      <c r="AB106" s="0" t="n">
        <v>1</v>
      </c>
      <c r="AC106" s="0" t="n">
        <v>1</v>
      </c>
      <c r="AD106" s="0" t="n">
        <v>0</v>
      </c>
      <c r="AE106" s="0" t="n">
        <v>0</v>
      </c>
      <c r="AF106" s="0" t="n">
        <v>0</v>
      </c>
      <c r="AG106" s="0" t="n">
        <v>1</v>
      </c>
      <c r="AH106" s="0" t="n">
        <v>1</v>
      </c>
      <c r="AI106" s="0" t="n">
        <v>0</v>
      </c>
      <c r="AJ106" s="0" t="n">
        <v>0</v>
      </c>
      <c r="AK106" s="0" t="n">
        <v>0</v>
      </c>
      <c r="AL106" s="0" t="n">
        <v>0</v>
      </c>
      <c r="AM106" s="0" t="n">
        <v>0</v>
      </c>
      <c r="AN106" s="0" t="n">
        <v>0</v>
      </c>
      <c r="AO106" s="0" t="s">
        <v>57</v>
      </c>
      <c r="AP106" s="0" t="s">
        <v>57</v>
      </c>
      <c r="AQ106" s="0" t="s">
        <v>57</v>
      </c>
      <c r="AR106" s="0" t="s">
        <v>57</v>
      </c>
      <c r="AS106" s="0" t="s">
        <v>57</v>
      </c>
      <c r="AT106" s="0" t="s">
        <v>57</v>
      </c>
      <c r="AU106" s="0" t="n">
        <v>0</v>
      </c>
      <c r="AV106" s="0" t="s">
        <v>57</v>
      </c>
      <c r="AW106" s="0" t="s">
        <v>57</v>
      </c>
      <c r="AX106" s="0" t="s">
        <v>57</v>
      </c>
      <c r="AY106" s="0" t="s">
        <v>57</v>
      </c>
      <c r="AZ106" s="0" t="s">
        <v>57</v>
      </c>
      <c r="BA106" s="0" t="s">
        <v>57</v>
      </c>
      <c r="BB106" s="0" t="s">
        <v>57</v>
      </c>
      <c r="BC106" s="0" t="n">
        <v>0</v>
      </c>
      <c r="BD106" s="0" t="n">
        <v>0</v>
      </c>
    </row>
    <row r="107" customFormat="false" ht="14.25" hidden="false" customHeight="false" outlineLevel="0" collapsed="false">
      <c r="A107" s="0" t="s">
        <v>78</v>
      </c>
      <c r="B107" s="2" t="n">
        <v>44771</v>
      </c>
      <c r="C107" s="2" t="n">
        <v>44866</v>
      </c>
      <c r="D107" s="0" t="n">
        <v>1</v>
      </c>
      <c r="E107" s="0" t="n">
        <v>0</v>
      </c>
      <c r="F107" s="0" t="s">
        <v>57</v>
      </c>
      <c r="G107" s="0" t="s">
        <v>57</v>
      </c>
      <c r="H107" s="0" t="n">
        <v>1</v>
      </c>
      <c r="I107" s="0" t="n">
        <v>0</v>
      </c>
      <c r="J107" s="0" t="n">
        <v>0</v>
      </c>
      <c r="K107" s="0" t="n">
        <v>0</v>
      </c>
      <c r="L107" s="0" t="n">
        <v>0</v>
      </c>
      <c r="M107" s="0" t="n">
        <v>0</v>
      </c>
      <c r="N107" s="0" t="n">
        <v>0</v>
      </c>
      <c r="O107" s="0" t="n">
        <v>0</v>
      </c>
      <c r="P107" s="0" t="n">
        <v>0</v>
      </c>
      <c r="Q107" s="0" t="n">
        <v>0</v>
      </c>
      <c r="R107" s="0" t="n">
        <v>0</v>
      </c>
      <c r="S107" s="0" t="n">
        <v>0</v>
      </c>
      <c r="T107" s="0" t="n">
        <v>0</v>
      </c>
      <c r="U107" s="0" t="n">
        <v>0</v>
      </c>
      <c r="V107" s="0" t="n">
        <v>0</v>
      </c>
      <c r="W107" s="0" t="n">
        <v>1</v>
      </c>
      <c r="X107" s="0" t="n">
        <v>0</v>
      </c>
      <c r="Y107" s="0" t="n">
        <v>0</v>
      </c>
      <c r="Z107" s="0" t="n">
        <v>0</v>
      </c>
      <c r="AA107" s="0" t="n">
        <v>1</v>
      </c>
      <c r="AB107" s="0" t="n">
        <v>1</v>
      </c>
      <c r="AC107" s="0" t="n">
        <v>1</v>
      </c>
      <c r="AD107" s="0" t="n">
        <v>0</v>
      </c>
      <c r="AE107" s="0" t="n">
        <v>0</v>
      </c>
      <c r="AF107" s="0" t="n">
        <v>0</v>
      </c>
      <c r="AG107" s="0" t="n">
        <v>1</v>
      </c>
      <c r="AH107" s="0" t="n">
        <v>1</v>
      </c>
      <c r="AI107" s="0" t="n">
        <v>0</v>
      </c>
      <c r="AJ107" s="0" t="n">
        <v>0</v>
      </c>
      <c r="AK107" s="0" t="n">
        <v>0</v>
      </c>
      <c r="AL107" s="0" t="n">
        <v>0</v>
      </c>
      <c r="AM107" s="0" t="n">
        <v>0</v>
      </c>
      <c r="AN107" s="0" t="n">
        <v>0</v>
      </c>
      <c r="AO107" s="0" t="s">
        <v>57</v>
      </c>
      <c r="AP107" s="0" t="s">
        <v>57</v>
      </c>
      <c r="AQ107" s="0" t="s">
        <v>57</v>
      </c>
      <c r="AR107" s="0" t="s">
        <v>57</v>
      </c>
      <c r="AS107" s="0" t="s">
        <v>57</v>
      </c>
      <c r="AT107" s="0" t="s">
        <v>57</v>
      </c>
      <c r="AU107" s="0" t="n">
        <v>0</v>
      </c>
      <c r="AV107" s="0" t="s">
        <v>57</v>
      </c>
      <c r="AW107" s="0" t="s">
        <v>57</v>
      </c>
      <c r="AX107" s="0" t="s">
        <v>57</v>
      </c>
      <c r="AY107" s="0" t="s">
        <v>57</v>
      </c>
      <c r="AZ107" s="0" t="s">
        <v>57</v>
      </c>
      <c r="BA107" s="0" t="s">
        <v>57</v>
      </c>
      <c r="BB107" s="0" t="s">
        <v>57</v>
      </c>
      <c r="BC107" s="0" t="n">
        <v>0</v>
      </c>
      <c r="BD107" s="0" t="n">
        <v>0</v>
      </c>
    </row>
    <row r="108" customFormat="false" ht="14.25" hidden="false" customHeight="false" outlineLevel="0" collapsed="false">
      <c r="A108" s="0" t="s">
        <v>79</v>
      </c>
      <c r="B108" s="2" t="n">
        <v>43435</v>
      </c>
      <c r="C108" s="2" t="n">
        <v>44735</v>
      </c>
      <c r="D108" s="0" t="n">
        <v>1</v>
      </c>
      <c r="E108" s="0" t="n">
        <v>1</v>
      </c>
      <c r="F108" s="0" t="n">
        <v>1</v>
      </c>
      <c r="G108" s="0" t="n">
        <v>0</v>
      </c>
      <c r="H108" s="0" t="n">
        <v>0</v>
      </c>
      <c r="I108" s="0" t="s">
        <v>57</v>
      </c>
      <c r="J108" s="0" t="s">
        <v>57</v>
      </c>
      <c r="K108" s="0" t="s">
        <v>57</v>
      </c>
      <c r="L108" s="0" t="s">
        <v>57</v>
      </c>
      <c r="M108" s="0" t="s">
        <v>57</v>
      </c>
      <c r="N108" s="0" t="s">
        <v>57</v>
      </c>
      <c r="O108" s="0" t="s">
        <v>57</v>
      </c>
      <c r="P108" s="0" t="s">
        <v>57</v>
      </c>
      <c r="Q108" s="0" t="s">
        <v>57</v>
      </c>
      <c r="R108" s="0" t="s">
        <v>57</v>
      </c>
      <c r="S108" s="0" t="s">
        <v>57</v>
      </c>
      <c r="T108" s="0" t="s">
        <v>57</v>
      </c>
      <c r="U108" s="0" t="s">
        <v>57</v>
      </c>
      <c r="V108" s="0" t="s">
        <v>57</v>
      </c>
      <c r="W108" s="0" t="s">
        <v>57</v>
      </c>
      <c r="X108" s="0" t="s">
        <v>57</v>
      </c>
      <c r="Y108" s="0" t="s">
        <v>57</v>
      </c>
      <c r="Z108" s="0" t="s">
        <v>57</v>
      </c>
      <c r="AA108" s="0" t="s">
        <v>57</v>
      </c>
      <c r="AB108" s="0" t="s">
        <v>57</v>
      </c>
      <c r="AC108" s="0" t="s">
        <v>57</v>
      </c>
      <c r="AD108" s="0" t="s">
        <v>57</v>
      </c>
      <c r="AE108" s="0" t="s">
        <v>57</v>
      </c>
      <c r="AF108" s="0" t="s">
        <v>57</v>
      </c>
      <c r="AG108" s="0" t="s">
        <v>57</v>
      </c>
      <c r="AH108" s="0" t="s">
        <v>57</v>
      </c>
      <c r="AI108" s="0" t="s">
        <v>57</v>
      </c>
      <c r="AJ108" s="0" t="s">
        <v>57</v>
      </c>
      <c r="AK108" s="0" t="s">
        <v>57</v>
      </c>
      <c r="AL108" s="0" t="s">
        <v>57</v>
      </c>
      <c r="AM108" s="0" t="s">
        <v>57</v>
      </c>
      <c r="AN108" s="0" t="n">
        <v>0</v>
      </c>
      <c r="AO108" s="0" t="s">
        <v>57</v>
      </c>
      <c r="AP108" s="0" t="s">
        <v>57</v>
      </c>
      <c r="AQ108" s="0" t="s">
        <v>57</v>
      </c>
      <c r="AR108" s="0" t="s">
        <v>57</v>
      </c>
      <c r="AS108" s="0" t="s">
        <v>57</v>
      </c>
      <c r="AT108" s="0" t="s">
        <v>57</v>
      </c>
      <c r="AU108" s="0" t="n">
        <v>1</v>
      </c>
      <c r="AV108" s="0" t="n">
        <v>1</v>
      </c>
      <c r="AW108" s="0" t="n">
        <v>0</v>
      </c>
      <c r="AX108" s="0" t="n">
        <v>0</v>
      </c>
      <c r="AY108" s="0" t="n">
        <v>1</v>
      </c>
      <c r="AZ108" s="0" t="n">
        <v>0</v>
      </c>
      <c r="BA108" s="0" t="n">
        <v>0</v>
      </c>
      <c r="BB108" s="0" t="n">
        <v>0</v>
      </c>
      <c r="BC108" s="0" t="n">
        <v>0</v>
      </c>
      <c r="BD108" s="0" t="n">
        <v>1</v>
      </c>
    </row>
    <row r="109" customFormat="false" ht="14.25" hidden="false" customHeight="false" outlineLevel="0" collapsed="false">
      <c r="A109" s="0" t="s">
        <v>79</v>
      </c>
      <c r="B109" s="2" t="n">
        <v>44736</v>
      </c>
      <c r="C109" s="2" t="n">
        <v>44810</v>
      </c>
      <c r="D109" s="0" t="n">
        <v>1</v>
      </c>
      <c r="E109" s="0" t="n">
        <v>1</v>
      </c>
      <c r="F109" s="0" t="n">
        <v>1</v>
      </c>
      <c r="G109" s="0" t="n">
        <v>0</v>
      </c>
      <c r="H109" s="0" t="n">
        <v>1</v>
      </c>
      <c r="I109" s="0" t="n">
        <v>1</v>
      </c>
      <c r="J109" s="0" t="n">
        <v>0</v>
      </c>
      <c r="K109" s="0" t="n">
        <v>0</v>
      </c>
      <c r="L109" s="0" t="n">
        <v>0</v>
      </c>
      <c r="M109" s="0" t="n">
        <v>0</v>
      </c>
      <c r="N109" s="0" t="n">
        <v>0</v>
      </c>
      <c r="O109" s="0" t="n">
        <v>0</v>
      </c>
      <c r="P109" s="0" t="n">
        <v>0</v>
      </c>
      <c r="Q109" s="0" t="n">
        <v>0</v>
      </c>
      <c r="R109" s="0" t="n">
        <v>0</v>
      </c>
      <c r="S109" s="0" t="n">
        <v>0</v>
      </c>
      <c r="T109" s="0" t="n">
        <v>0</v>
      </c>
      <c r="U109" s="0" t="n">
        <v>0</v>
      </c>
      <c r="V109" s="0" t="n">
        <v>0</v>
      </c>
      <c r="W109" s="0" t="n">
        <v>0</v>
      </c>
      <c r="X109" s="0" t="n">
        <v>0</v>
      </c>
      <c r="Y109" s="0" t="n">
        <v>0</v>
      </c>
      <c r="Z109" s="0" t="n">
        <v>0</v>
      </c>
      <c r="AA109" s="0" t="n">
        <v>1</v>
      </c>
      <c r="AB109" s="0" t="n">
        <v>0</v>
      </c>
      <c r="AC109" s="0" t="n">
        <v>0</v>
      </c>
      <c r="AD109" s="0" t="n">
        <v>0</v>
      </c>
      <c r="AE109" s="0" t="n">
        <v>0</v>
      </c>
      <c r="AF109" s="0" t="n">
        <v>0</v>
      </c>
      <c r="AG109" s="0" t="n">
        <v>0</v>
      </c>
      <c r="AH109" s="0" t="n">
        <v>0</v>
      </c>
      <c r="AI109" s="0" t="n">
        <v>0</v>
      </c>
      <c r="AJ109" s="0" t="n">
        <v>0</v>
      </c>
      <c r="AK109" s="0" t="n">
        <v>0</v>
      </c>
      <c r="AL109" s="0" t="n">
        <v>0</v>
      </c>
      <c r="AM109" s="0" t="n">
        <v>1</v>
      </c>
      <c r="AN109" s="0" t="n">
        <v>0</v>
      </c>
      <c r="AO109" s="0" t="s">
        <v>57</v>
      </c>
      <c r="AP109" s="0" t="s">
        <v>57</v>
      </c>
      <c r="AQ109" s="0" t="s">
        <v>57</v>
      </c>
      <c r="AR109" s="0" t="s">
        <v>57</v>
      </c>
      <c r="AS109" s="0" t="s">
        <v>57</v>
      </c>
      <c r="AT109" s="0" t="s">
        <v>57</v>
      </c>
      <c r="AU109" s="0" t="n">
        <v>1</v>
      </c>
      <c r="AV109" s="0" t="n">
        <v>1</v>
      </c>
      <c r="AW109" s="0" t="n">
        <v>0</v>
      </c>
      <c r="AX109" s="0" t="n">
        <v>0</v>
      </c>
      <c r="AY109" s="0" t="n">
        <v>1</v>
      </c>
      <c r="AZ109" s="0" t="n">
        <v>0</v>
      </c>
      <c r="BA109" s="0" t="n">
        <v>0</v>
      </c>
      <c r="BB109" s="0" t="n">
        <v>0</v>
      </c>
      <c r="BC109" s="0" t="n">
        <v>0</v>
      </c>
      <c r="BD109" s="0" t="n">
        <v>1</v>
      </c>
    </row>
    <row r="110" customFormat="false" ht="14.25" hidden="false" customHeight="false" outlineLevel="0" collapsed="false">
      <c r="A110" s="0" t="s">
        <v>79</v>
      </c>
      <c r="B110" s="2" t="n">
        <v>44811</v>
      </c>
      <c r="C110" s="2" t="n">
        <v>44866</v>
      </c>
      <c r="D110" s="0" t="n">
        <v>1</v>
      </c>
      <c r="E110" s="0" t="n">
        <v>1</v>
      </c>
      <c r="F110" s="0" t="n">
        <v>1</v>
      </c>
      <c r="G110" s="0" t="n">
        <v>0</v>
      </c>
      <c r="H110" s="0" t="n">
        <v>1</v>
      </c>
      <c r="I110" s="0" t="n">
        <v>1</v>
      </c>
      <c r="J110" s="0" t="n">
        <v>0</v>
      </c>
      <c r="K110" s="0" t="n">
        <v>0</v>
      </c>
      <c r="L110" s="0" t="n">
        <v>0</v>
      </c>
      <c r="M110" s="0" t="n">
        <v>0</v>
      </c>
      <c r="N110" s="0" t="n">
        <v>0</v>
      </c>
      <c r="O110" s="0" t="n">
        <v>0</v>
      </c>
      <c r="P110" s="0" t="n">
        <v>0</v>
      </c>
      <c r="Q110" s="0" t="n">
        <v>0</v>
      </c>
      <c r="R110" s="0" t="n">
        <v>0</v>
      </c>
      <c r="S110" s="0" t="n">
        <v>0</v>
      </c>
      <c r="T110" s="0" t="n">
        <v>0</v>
      </c>
      <c r="U110" s="0" t="n">
        <v>0</v>
      </c>
      <c r="V110" s="0" t="n">
        <v>0</v>
      </c>
      <c r="W110" s="0" t="n">
        <v>0</v>
      </c>
      <c r="X110" s="0" t="n">
        <v>0</v>
      </c>
      <c r="Y110" s="0" t="n">
        <v>0</v>
      </c>
      <c r="Z110" s="0" t="n">
        <v>0</v>
      </c>
      <c r="AA110" s="0" t="n">
        <v>1</v>
      </c>
      <c r="AB110" s="0" t="n">
        <v>0</v>
      </c>
      <c r="AC110" s="0" t="n">
        <v>0</v>
      </c>
      <c r="AD110" s="0" t="n">
        <v>0</v>
      </c>
      <c r="AE110" s="0" t="n">
        <v>0</v>
      </c>
      <c r="AF110" s="0" t="n">
        <v>0</v>
      </c>
      <c r="AG110" s="0" t="n">
        <v>0</v>
      </c>
      <c r="AH110" s="0" t="n">
        <v>0</v>
      </c>
      <c r="AI110" s="0" t="n">
        <v>0</v>
      </c>
      <c r="AJ110" s="0" t="n">
        <v>0</v>
      </c>
      <c r="AK110" s="0" t="n">
        <v>0</v>
      </c>
      <c r="AL110" s="0" t="n">
        <v>0</v>
      </c>
      <c r="AM110" s="0" t="n">
        <v>1</v>
      </c>
      <c r="AN110" s="0" t="n">
        <v>0</v>
      </c>
      <c r="AO110" s="0" t="s">
        <v>57</v>
      </c>
      <c r="AP110" s="0" t="s">
        <v>57</v>
      </c>
      <c r="AQ110" s="0" t="s">
        <v>57</v>
      </c>
      <c r="AR110" s="0" t="s">
        <v>57</v>
      </c>
      <c r="AS110" s="0" t="s">
        <v>57</v>
      </c>
      <c r="AT110" s="0" t="s">
        <v>57</v>
      </c>
      <c r="AU110" s="0" t="n">
        <v>1</v>
      </c>
      <c r="AV110" s="0" t="n">
        <v>1</v>
      </c>
      <c r="AW110" s="0" t="n">
        <v>0</v>
      </c>
      <c r="AX110" s="0" t="n">
        <v>0</v>
      </c>
      <c r="AY110" s="0" t="n">
        <v>1</v>
      </c>
      <c r="AZ110" s="0" t="n">
        <v>0</v>
      </c>
      <c r="BA110" s="0" t="n">
        <v>0</v>
      </c>
      <c r="BB110" s="0" t="n">
        <v>0</v>
      </c>
      <c r="BC110" s="0" t="n">
        <v>0</v>
      </c>
      <c r="BD110" s="0" t="n">
        <v>1</v>
      </c>
    </row>
    <row r="111" customFormat="false" ht="14.25" hidden="false" customHeight="false" outlineLevel="0" collapsed="false">
      <c r="A111" s="0" t="s">
        <v>80</v>
      </c>
      <c r="B111" s="2" t="n">
        <v>43435</v>
      </c>
      <c r="C111" s="2" t="n">
        <v>44866</v>
      </c>
      <c r="D111" s="0" t="n">
        <v>1</v>
      </c>
      <c r="E111" s="0" t="n">
        <v>1</v>
      </c>
      <c r="F111" s="0" t="n">
        <v>1</v>
      </c>
      <c r="G111" s="0" t="n">
        <v>0</v>
      </c>
      <c r="H111" s="0" t="n">
        <v>1</v>
      </c>
      <c r="I111" s="0" t="n">
        <v>0</v>
      </c>
      <c r="J111" s="0" t="n">
        <v>0</v>
      </c>
      <c r="K111" s="0" t="n">
        <v>0</v>
      </c>
      <c r="L111" s="0" t="n">
        <v>0</v>
      </c>
      <c r="M111" s="0" t="n">
        <v>0</v>
      </c>
      <c r="N111" s="0" t="n">
        <v>0</v>
      </c>
      <c r="O111" s="0" t="n">
        <v>0</v>
      </c>
      <c r="P111" s="0" t="n">
        <v>0</v>
      </c>
      <c r="Q111" s="0" t="n">
        <v>0</v>
      </c>
      <c r="R111" s="0" t="n">
        <v>0</v>
      </c>
      <c r="S111" s="0" t="n">
        <v>0</v>
      </c>
      <c r="T111" s="0" t="n">
        <v>0</v>
      </c>
      <c r="U111" s="0" t="n">
        <v>0</v>
      </c>
      <c r="V111" s="0" t="n">
        <v>0</v>
      </c>
      <c r="W111" s="0" t="n">
        <v>0</v>
      </c>
      <c r="X111" s="0" t="n">
        <v>1</v>
      </c>
      <c r="Y111" s="0" t="n">
        <v>0</v>
      </c>
      <c r="Z111" s="0" t="n">
        <v>0</v>
      </c>
      <c r="AA111" s="0" t="n">
        <v>1</v>
      </c>
      <c r="AB111" s="0" t="n">
        <v>0</v>
      </c>
      <c r="AC111" s="0" t="n">
        <v>0</v>
      </c>
      <c r="AD111" s="0" t="n">
        <v>0</v>
      </c>
      <c r="AE111" s="0" t="n">
        <v>0</v>
      </c>
      <c r="AF111" s="0" t="n">
        <v>1</v>
      </c>
      <c r="AG111" s="0" t="n">
        <v>1</v>
      </c>
      <c r="AH111" s="0" t="n">
        <v>1</v>
      </c>
      <c r="AI111" s="0" t="n">
        <v>0</v>
      </c>
      <c r="AJ111" s="0" t="n">
        <v>0</v>
      </c>
      <c r="AK111" s="0" t="n">
        <v>0</v>
      </c>
      <c r="AL111" s="0" t="n">
        <v>1</v>
      </c>
      <c r="AM111" s="0" t="n">
        <v>0</v>
      </c>
      <c r="AN111" s="0" t="n">
        <v>0</v>
      </c>
      <c r="AO111" s="0" t="s">
        <v>57</v>
      </c>
      <c r="AP111" s="0" t="s">
        <v>57</v>
      </c>
      <c r="AQ111" s="0" t="s">
        <v>57</v>
      </c>
      <c r="AR111" s="0" t="s">
        <v>57</v>
      </c>
      <c r="AS111" s="0" t="s">
        <v>57</v>
      </c>
      <c r="AT111" s="0" t="s">
        <v>57</v>
      </c>
      <c r="AU111" s="0" t="n">
        <v>0</v>
      </c>
      <c r="AV111" s="0" t="s">
        <v>57</v>
      </c>
      <c r="AW111" s="0" t="s">
        <v>57</v>
      </c>
      <c r="AX111" s="0" t="s">
        <v>57</v>
      </c>
      <c r="AY111" s="0" t="s">
        <v>57</v>
      </c>
      <c r="AZ111" s="0" t="s">
        <v>57</v>
      </c>
      <c r="BA111" s="0" t="s">
        <v>57</v>
      </c>
      <c r="BB111" s="0" t="s">
        <v>57</v>
      </c>
      <c r="BC111" s="0" t="n">
        <v>0</v>
      </c>
      <c r="BD111" s="0" t="n">
        <v>0</v>
      </c>
    </row>
    <row r="112" customFormat="false" ht="14.25" hidden="false" customHeight="false" outlineLevel="0" collapsed="false">
      <c r="A112" s="0" t="s">
        <v>81</v>
      </c>
      <c r="B112" s="2" t="n">
        <v>43435</v>
      </c>
      <c r="C112" s="2" t="n">
        <v>43608</v>
      </c>
      <c r="D112" s="0" t="n">
        <v>1</v>
      </c>
      <c r="E112" s="0" t="n">
        <v>1</v>
      </c>
      <c r="F112" s="0" t="n">
        <v>1</v>
      </c>
      <c r="G112" s="0" t="n">
        <v>0</v>
      </c>
      <c r="H112" s="0" t="n">
        <v>1</v>
      </c>
      <c r="I112" s="0" t="n">
        <v>0</v>
      </c>
      <c r="J112" s="0" t="n">
        <v>0</v>
      </c>
      <c r="K112" s="0" t="n">
        <v>0</v>
      </c>
      <c r="L112" s="0" t="n">
        <v>0</v>
      </c>
      <c r="M112" s="0" t="n">
        <v>0</v>
      </c>
      <c r="N112" s="0" t="n">
        <v>0</v>
      </c>
      <c r="O112" s="0" t="n">
        <v>0</v>
      </c>
      <c r="P112" s="0" t="n">
        <v>1</v>
      </c>
      <c r="Q112" s="0" t="n">
        <v>0</v>
      </c>
      <c r="R112" s="0" t="n">
        <v>1</v>
      </c>
      <c r="S112" s="0" t="n">
        <v>0</v>
      </c>
      <c r="T112" s="0" t="n">
        <v>0</v>
      </c>
      <c r="U112" s="0" t="n">
        <v>0</v>
      </c>
      <c r="V112" s="0" t="n">
        <v>0</v>
      </c>
      <c r="W112" s="0" t="n">
        <v>0</v>
      </c>
      <c r="X112" s="0" t="n">
        <v>0</v>
      </c>
      <c r="Y112" s="0" t="n">
        <v>0</v>
      </c>
      <c r="Z112" s="0" t="n">
        <v>0</v>
      </c>
      <c r="AA112" s="0" t="n">
        <v>1</v>
      </c>
      <c r="AB112" s="0" t="n">
        <v>1</v>
      </c>
      <c r="AC112" s="0" t="n">
        <v>1</v>
      </c>
      <c r="AD112" s="0" t="n">
        <v>0</v>
      </c>
      <c r="AE112" s="0" t="n">
        <v>0</v>
      </c>
      <c r="AF112" s="0" t="n">
        <v>0</v>
      </c>
      <c r="AG112" s="0" t="n">
        <v>0</v>
      </c>
      <c r="AH112" s="0" t="n">
        <v>0</v>
      </c>
      <c r="AI112" s="0" t="n">
        <v>0</v>
      </c>
      <c r="AJ112" s="0" t="n">
        <v>0</v>
      </c>
      <c r="AK112" s="0" t="n">
        <v>0</v>
      </c>
      <c r="AL112" s="0" t="n">
        <v>0</v>
      </c>
      <c r="AM112" s="0" t="n">
        <v>1</v>
      </c>
      <c r="AN112" s="0" t="n">
        <v>0</v>
      </c>
      <c r="AO112" s="0" t="s">
        <v>57</v>
      </c>
      <c r="AP112" s="0" t="s">
        <v>57</v>
      </c>
      <c r="AQ112" s="0" t="s">
        <v>57</v>
      </c>
      <c r="AR112" s="0" t="s">
        <v>57</v>
      </c>
      <c r="AS112" s="0" t="s">
        <v>57</v>
      </c>
      <c r="AT112" s="0" t="s">
        <v>57</v>
      </c>
      <c r="AU112" s="0" t="n">
        <v>1</v>
      </c>
      <c r="AV112" s="0" t="n">
        <v>1</v>
      </c>
      <c r="AW112" s="0" t="n">
        <v>1</v>
      </c>
      <c r="AX112" s="0" t="n">
        <v>0</v>
      </c>
      <c r="AY112" s="0" t="n">
        <v>1</v>
      </c>
      <c r="AZ112" s="0" t="n">
        <v>1</v>
      </c>
      <c r="BA112" s="0" t="n">
        <v>0</v>
      </c>
      <c r="BB112" s="0" t="n">
        <v>0</v>
      </c>
      <c r="BC112" s="0" t="n">
        <v>1</v>
      </c>
      <c r="BD112" s="0" t="n">
        <v>1</v>
      </c>
    </row>
    <row r="113" customFormat="false" ht="14.25" hidden="false" customHeight="false" outlineLevel="0" collapsed="false">
      <c r="A113" s="0" t="s">
        <v>81</v>
      </c>
      <c r="B113" s="2" t="n">
        <v>43609</v>
      </c>
      <c r="C113" s="2" t="n">
        <v>43646</v>
      </c>
      <c r="D113" s="0" t="n">
        <v>1</v>
      </c>
      <c r="E113" s="0" t="n">
        <v>1</v>
      </c>
      <c r="F113" s="0" t="n">
        <v>1</v>
      </c>
      <c r="G113" s="0" t="n">
        <v>0</v>
      </c>
      <c r="H113" s="0" t="n">
        <v>1</v>
      </c>
      <c r="I113" s="0" t="n">
        <v>0</v>
      </c>
      <c r="J113" s="0" t="n">
        <v>0</v>
      </c>
      <c r="K113" s="0" t="n">
        <v>0</v>
      </c>
      <c r="L113" s="0" t="n">
        <v>0</v>
      </c>
      <c r="M113" s="0" t="n">
        <v>0</v>
      </c>
      <c r="N113" s="0" t="n">
        <v>0</v>
      </c>
      <c r="O113" s="0" t="n">
        <v>0</v>
      </c>
      <c r="P113" s="0" t="n">
        <v>1</v>
      </c>
      <c r="Q113" s="0" t="n">
        <v>0</v>
      </c>
      <c r="R113" s="0" t="n">
        <v>1</v>
      </c>
      <c r="S113" s="0" t="n">
        <v>0</v>
      </c>
      <c r="T113" s="0" t="n">
        <v>0</v>
      </c>
      <c r="U113" s="0" t="n">
        <v>0</v>
      </c>
      <c r="V113" s="0" t="n">
        <v>0</v>
      </c>
      <c r="W113" s="0" t="n">
        <v>0</v>
      </c>
      <c r="X113" s="0" t="n">
        <v>0</v>
      </c>
      <c r="Y113" s="0" t="n">
        <v>0</v>
      </c>
      <c r="Z113" s="0" t="n">
        <v>0</v>
      </c>
      <c r="AA113" s="0" t="n">
        <v>1</v>
      </c>
      <c r="AB113" s="0" t="n">
        <v>1</v>
      </c>
      <c r="AC113" s="0" t="n">
        <v>1</v>
      </c>
      <c r="AD113" s="0" t="n">
        <v>0</v>
      </c>
      <c r="AE113" s="0" t="n">
        <v>0</v>
      </c>
      <c r="AF113" s="0" t="n">
        <v>0</v>
      </c>
      <c r="AG113" s="0" t="n">
        <v>0</v>
      </c>
      <c r="AH113" s="0" t="n">
        <v>1</v>
      </c>
      <c r="AI113" s="0" t="n">
        <v>0</v>
      </c>
      <c r="AJ113" s="0" t="n">
        <v>0</v>
      </c>
      <c r="AK113" s="0" t="n">
        <v>0</v>
      </c>
      <c r="AL113" s="0" t="n">
        <v>0</v>
      </c>
      <c r="AM113" s="0" t="n">
        <v>0</v>
      </c>
      <c r="AN113" s="0" t="n">
        <v>0</v>
      </c>
      <c r="AO113" s="0" t="s">
        <v>57</v>
      </c>
      <c r="AP113" s="0" t="s">
        <v>57</v>
      </c>
      <c r="AQ113" s="0" t="s">
        <v>57</v>
      </c>
      <c r="AR113" s="0" t="s">
        <v>57</v>
      </c>
      <c r="AS113" s="0" t="s">
        <v>57</v>
      </c>
      <c r="AT113" s="0" t="s">
        <v>57</v>
      </c>
      <c r="AU113" s="0" t="n">
        <v>1</v>
      </c>
      <c r="AV113" s="0" t="n">
        <v>1</v>
      </c>
      <c r="AW113" s="0" t="n">
        <v>1</v>
      </c>
      <c r="AX113" s="0" t="n">
        <v>0</v>
      </c>
      <c r="AY113" s="0" t="n">
        <v>1</v>
      </c>
      <c r="AZ113" s="0" t="n">
        <v>1</v>
      </c>
      <c r="BA113" s="0" t="n">
        <v>0</v>
      </c>
      <c r="BB113" s="0" t="n">
        <v>0</v>
      </c>
      <c r="BC113" s="0" t="n">
        <v>1</v>
      </c>
      <c r="BD113" s="0" t="n">
        <v>1</v>
      </c>
    </row>
    <row r="114" customFormat="false" ht="14.25" hidden="false" customHeight="false" outlineLevel="0" collapsed="false">
      <c r="A114" s="0" t="s">
        <v>81</v>
      </c>
      <c r="B114" s="2" t="n">
        <v>43647</v>
      </c>
      <c r="C114" s="2" t="n">
        <v>43811</v>
      </c>
      <c r="D114" s="0" t="n">
        <v>1</v>
      </c>
      <c r="E114" s="0" t="n">
        <v>1</v>
      </c>
      <c r="F114" s="0" t="n">
        <v>1</v>
      </c>
      <c r="G114" s="0" t="n">
        <v>0</v>
      </c>
      <c r="H114" s="0" t="n">
        <v>1</v>
      </c>
      <c r="I114" s="0" t="n">
        <v>0</v>
      </c>
      <c r="J114" s="0" t="n">
        <v>1</v>
      </c>
      <c r="K114" s="0" t="n">
        <v>0</v>
      </c>
      <c r="L114" s="0" t="n">
        <v>0</v>
      </c>
      <c r="M114" s="0" t="n">
        <v>0</v>
      </c>
      <c r="N114" s="0" t="n">
        <v>0</v>
      </c>
      <c r="O114" s="0" t="n">
        <v>0</v>
      </c>
      <c r="P114" s="0" t="n">
        <v>1</v>
      </c>
      <c r="Q114" s="0" t="n">
        <v>0</v>
      </c>
      <c r="R114" s="0" t="n">
        <v>1</v>
      </c>
      <c r="S114" s="0" t="n">
        <v>0</v>
      </c>
      <c r="T114" s="0" t="n">
        <v>0</v>
      </c>
      <c r="U114" s="0" t="n">
        <v>0</v>
      </c>
      <c r="V114" s="0" t="n">
        <v>0</v>
      </c>
      <c r="W114" s="0" t="n">
        <v>0</v>
      </c>
      <c r="X114" s="0" t="n">
        <v>0</v>
      </c>
      <c r="Y114" s="0" t="n">
        <v>0</v>
      </c>
      <c r="Z114" s="0" t="n">
        <v>0</v>
      </c>
      <c r="AA114" s="0" t="n">
        <v>1</v>
      </c>
      <c r="AB114" s="0" t="n">
        <v>1</v>
      </c>
      <c r="AC114" s="0" t="n">
        <v>1</v>
      </c>
      <c r="AD114" s="0" t="n">
        <v>0</v>
      </c>
      <c r="AE114" s="0" t="n">
        <v>0</v>
      </c>
      <c r="AF114" s="0" t="n">
        <v>0</v>
      </c>
      <c r="AG114" s="0" t="n">
        <v>0</v>
      </c>
      <c r="AH114" s="0" t="n">
        <v>1</v>
      </c>
      <c r="AI114" s="0" t="n">
        <v>0</v>
      </c>
      <c r="AJ114" s="0" t="n">
        <v>0</v>
      </c>
      <c r="AK114" s="0" t="n">
        <v>0</v>
      </c>
      <c r="AL114" s="0" t="n">
        <v>0</v>
      </c>
      <c r="AM114" s="0" t="n">
        <v>0</v>
      </c>
      <c r="AN114" s="0" t="n">
        <v>0</v>
      </c>
      <c r="AO114" s="0" t="s">
        <v>57</v>
      </c>
      <c r="AP114" s="0" t="s">
        <v>57</v>
      </c>
      <c r="AQ114" s="0" t="s">
        <v>57</v>
      </c>
      <c r="AR114" s="0" t="s">
        <v>57</v>
      </c>
      <c r="AS114" s="0" t="s">
        <v>57</v>
      </c>
      <c r="AT114" s="0" t="s">
        <v>57</v>
      </c>
      <c r="AU114" s="0" t="n">
        <v>1</v>
      </c>
      <c r="AV114" s="0" t="n">
        <v>1</v>
      </c>
      <c r="AW114" s="0" t="n">
        <v>1</v>
      </c>
      <c r="AX114" s="0" t="n">
        <v>0</v>
      </c>
      <c r="AY114" s="0" t="n">
        <v>1</v>
      </c>
      <c r="AZ114" s="0" t="n">
        <v>1</v>
      </c>
      <c r="BA114" s="0" t="n">
        <v>0</v>
      </c>
      <c r="BB114" s="0" t="n">
        <v>0</v>
      </c>
      <c r="BC114" s="0" t="n">
        <v>1</v>
      </c>
      <c r="BD114" s="0" t="n">
        <v>1</v>
      </c>
    </row>
    <row r="115" customFormat="false" ht="14.25" hidden="false" customHeight="false" outlineLevel="0" collapsed="false">
      <c r="A115" s="0" t="s">
        <v>81</v>
      </c>
      <c r="B115" s="2" t="n">
        <v>43812</v>
      </c>
      <c r="C115" s="2" t="n">
        <v>43880</v>
      </c>
      <c r="D115" s="0" t="n">
        <v>1</v>
      </c>
      <c r="E115" s="0" t="n">
        <v>1</v>
      </c>
      <c r="F115" s="0" t="n">
        <v>1</v>
      </c>
      <c r="G115" s="0" t="n">
        <v>0</v>
      </c>
      <c r="H115" s="0" t="n">
        <v>1</v>
      </c>
      <c r="I115" s="0" t="n">
        <v>0</v>
      </c>
      <c r="J115" s="0" t="n">
        <v>1</v>
      </c>
      <c r="K115" s="0" t="n">
        <v>0</v>
      </c>
      <c r="L115" s="0" t="n">
        <v>0</v>
      </c>
      <c r="M115" s="0" t="n">
        <v>0</v>
      </c>
      <c r="N115" s="0" t="n">
        <v>0</v>
      </c>
      <c r="O115" s="0" t="n">
        <v>0</v>
      </c>
      <c r="P115" s="0" t="n">
        <v>1</v>
      </c>
      <c r="Q115" s="0" t="n">
        <v>0</v>
      </c>
      <c r="R115" s="0" t="n">
        <v>1</v>
      </c>
      <c r="S115" s="0" t="n">
        <v>0</v>
      </c>
      <c r="T115" s="0" t="n">
        <v>0</v>
      </c>
      <c r="U115" s="0" t="n">
        <v>0</v>
      </c>
      <c r="V115" s="0" t="n">
        <v>0</v>
      </c>
      <c r="W115" s="0" t="n">
        <v>0</v>
      </c>
      <c r="X115" s="0" t="n">
        <v>0</v>
      </c>
      <c r="Y115" s="0" t="n">
        <v>0</v>
      </c>
      <c r="Z115" s="0" t="n">
        <v>0</v>
      </c>
      <c r="AA115" s="0" t="n">
        <v>1</v>
      </c>
      <c r="AB115" s="0" t="n">
        <v>1</v>
      </c>
      <c r="AC115" s="0" t="n">
        <v>1</v>
      </c>
      <c r="AD115" s="0" t="n">
        <v>0</v>
      </c>
      <c r="AE115" s="0" t="n">
        <v>0</v>
      </c>
      <c r="AF115" s="0" t="n">
        <v>0</v>
      </c>
      <c r="AG115" s="0" t="n">
        <v>0</v>
      </c>
      <c r="AH115" s="0" t="n">
        <v>1</v>
      </c>
      <c r="AI115" s="0" t="n">
        <v>0</v>
      </c>
      <c r="AJ115" s="0" t="n">
        <v>0</v>
      </c>
      <c r="AK115" s="0" t="n">
        <v>0</v>
      </c>
      <c r="AL115" s="0" t="n">
        <v>0</v>
      </c>
      <c r="AM115" s="0" t="n">
        <v>0</v>
      </c>
      <c r="AN115" s="0" t="n">
        <v>0</v>
      </c>
      <c r="AO115" s="0" t="s">
        <v>57</v>
      </c>
      <c r="AP115" s="0" t="s">
        <v>57</v>
      </c>
      <c r="AQ115" s="0" t="s">
        <v>57</v>
      </c>
      <c r="AR115" s="0" t="s">
        <v>57</v>
      </c>
      <c r="AS115" s="0" t="s">
        <v>57</v>
      </c>
      <c r="AT115" s="0" t="s">
        <v>57</v>
      </c>
      <c r="AU115" s="0" t="n">
        <v>1</v>
      </c>
      <c r="AV115" s="0" t="n">
        <v>1</v>
      </c>
      <c r="AW115" s="0" t="n">
        <v>1</v>
      </c>
      <c r="AX115" s="0" t="n">
        <v>0</v>
      </c>
      <c r="AY115" s="0" t="n">
        <v>1</v>
      </c>
      <c r="AZ115" s="0" t="n">
        <v>1</v>
      </c>
      <c r="BA115" s="0" t="n">
        <v>0</v>
      </c>
      <c r="BB115" s="0" t="n">
        <v>0</v>
      </c>
      <c r="BC115" s="0" t="n">
        <v>1</v>
      </c>
      <c r="BD115" s="0" t="n">
        <v>1</v>
      </c>
    </row>
    <row r="116" customFormat="false" ht="14.25" hidden="false" customHeight="false" outlineLevel="0" collapsed="false">
      <c r="A116" s="0" t="s">
        <v>81</v>
      </c>
      <c r="B116" s="2" t="n">
        <v>43881</v>
      </c>
      <c r="C116" s="2" t="n">
        <v>44012</v>
      </c>
      <c r="D116" s="0" t="n">
        <v>1</v>
      </c>
      <c r="E116" s="0" t="n">
        <v>1</v>
      </c>
      <c r="F116" s="0" t="n">
        <v>1</v>
      </c>
      <c r="G116" s="0" t="n">
        <v>0</v>
      </c>
      <c r="H116" s="0" t="n">
        <v>1</v>
      </c>
      <c r="I116" s="0" t="n">
        <v>0</v>
      </c>
      <c r="J116" s="0" t="n">
        <v>1</v>
      </c>
      <c r="K116" s="0" t="n">
        <v>0</v>
      </c>
      <c r="L116" s="0" t="n">
        <v>0</v>
      </c>
      <c r="M116" s="0" t="n">
        <v>0</v>
      </c>
      <c r="N116" s="0" t="n">
        <v>0</v>
      </c>
      <c r="O116" s="0" t="n">
        <v>0</v>
      </c>
      <c r="P116" s="0" t="n">
        <v>1</v>
      </c>
      <c r="Q116" s="0" t="n">
        <v>0</v>
      </c>
      <c r="R116" s="0" t="n">
        <v>1</v>
      </c>
      <c r="S116" s="0" t="n">
        <v>0</v>
      </c>
      <c r="T116" s="0" t="n">
        <v>0</v>
      </c>
      <c r="U116" s="0" t="n">
        <v>0</v>
      </c>
      <c r="V116" s="0" t="n">
        <v>0</v>
      </c>
      <c r="W116" s="0" t="n">
        <v>0</v>
      </c>
      <c r="X116" s="0" t="n">
        <v>0</v>
      </c>
      <c r="Y116" s="0" t="n">
        <v>0</v>
      </c>
      <c r="Z116" s="0" t="n">
        <v>0</v>
      </c>
      <c r="AA116" s="0" t="n">
        <v>1</v>
      </c>
      <c r="AB116" s="0" t="n">
        <v>1</v>
      </c>
      <c r="AC116" s="0" t="n">
        <v>1</v>
      </c>
      <c r="AD116" s="0" t="n">
        <v>0</v>
      </c>
      <c r="AE116" s="0" t="n">
        <v>0</v>
      </c>
      <c r="AF116" s="0" t="n">
        <v>0</v>
      </c>
      <c r="AG116" s="0" t="n">
        <v>0</v>
      </c>
      <c r="AH116" s="0" t="n">
        <v>1</v>
      </c>
      <c r="AI116" s="0" t="n">
        <v>0</v>
      </c>
      <c r="AJ116" s="0" t="n">
        <v>0</v>
      </c>
      <c r="AK116" s="0" t="n">
        <v>0</v>
      </c>
      <c r="AL116" s="0" t="n">
        <v>0</v>
      </c>
      <c r="AM116" s="0" t="n">
        <v>0</v>
      </c>
      <c r="AN116" s="0" t="n">
        <v>0</v>
      </c>
      <c r="AO116" s="0" t="s">
        <v>57</v>
      </c>
      <c r="AP116" s="0" t="s">
        <v>57</v>
      </c>
      <c r="AQ116" s="0" t="s">
        <v>57</v>
      </c>
      <c r="AR116" s="0" t="s">
        <v>57</v>
      </c>
      <c r="AS116" s="0" t="s">
        <v>57</v>
      </c>
      <c r="AT116" s="0" t="s">
        <v>57</v>
      </c>
      <c r="AU116" s="0" t="n">
        <v>1</v>
      </c>
      <c r="AV116" s="0" t="n">
        <v>1</v>
      </c>
      <c r="AW116" s="0" t="n">
        <v>1</v>
      </c>
      <c r="AX116" s="0" t="n">
        <v>0</v>
      </c>
      <c r="AY116" s="0" t="n">
        <v>1</v>
      </c>
      <c r="AZ116" s="0" t="n">
        <v>1</v>
      </c>
      <c r="BA116" s="0" t="n">
        <v>0</v>
      </c>
      <c r="BB116" s="0" t="n">
        <v>0</v>
      </c>
      <c r="BC116" s="0" t="n">
        <v>1</v>
      </c>
      <c r="BD116" s="0" t="n">
        <v>1</v>
      </c>
    </row>
    <row r="117" customFormat="false" ht="14.25" hidden="false" customHeight="false" outlineLevel="0" collapsed="false">
      <c r="A117" s="0" t="s">
        <v>81</v>
      </c>
      <c r="B117" s="2" t="n">
        <v>44013</v>
      </c>
      <c r="C117" s="2" t="n">
        <v>44332</v>
      </c>
      <c r="D117" s="0" t="n">
        <v>1</v>
      </c>
      <c r="E117" s="0" t="n">
        <v>1</v>
      </c>
      <c r="F117" s="0" t="n">
        <v>1</v>
      </c>
      <c r="G117" s="0" t="n">
        <v>0</v>
      </c>
      <c r="H117" s="0" t="n">
        <v>1</v>
      </c>
      <c r="I117" s="0" t="n">
        <v>0</v>
      </c>
      <c r="J117" s="0" t="n">
        <v>1</v>
      </c>
      <c r="K117" s="0" t="n">
        <v>0</v>
      </c>
      <c r="L117" s="0" t="n">
        <v>0</v>
      </c>
      <c r="M117" s="0" t="n">
        <v>0</v>
      </c>
      <c r="N117" s="0" t="n">
        <v>0</v>
      </c>
      <c r="O117" s="0" t="n">
        <v>0</v>
      </c>
      <c r="P117" s="0" t="n">
        <v>1</v>
      </c>
      <c r="Q117" s="0" t="n">
        <v>0</v>
      </c>
      <c r="R117" s="0" t="n">
        <v>1</v>
      </c>
      <c r="S117" s="0" t="n">
        <v>0</v>
      </c>
      <c r="T117" s="0" t="n">
        <v>0</v>
      </c>
      <c r="U117" s="0" t="n">
        <v>0</v>
      </c>
      <c r="V117" s="0" t="n">
        <v>0</v>
      </c>
      <c r="W117" s="0" t="n">
        <v>0</v>
      </c>
      <c r="X117" s="0" t="n">
        <v>0</v>
      </c>
      <c r="Y117" s="0" t="n">
        <v>0</v>
      </c>
      <c r="Z117" s="0" t="n">
        <v>0</v>
      </c>
      <c r="AA117" s="0" t="n">
        <v>1</v>
      </c>
      <c r="AB117" s="0" t="n">
        <v>1</v>
      </c>
      <c r="AC117" s="0" t="n">
        <v>1</v>
      </c>
      <c r="AD117" s="0" t="n">
        <v>0</v>
      </c>
      <c r="AE117" s="0" t="n">
        <v>0</v>
      </c>
      <c r="AF117" s="0" t="n">
        <v>0</v>
      </c>
      <c r="AG117" s="0" t="n">
        <v>0</v>
      </c>
      <c r="AH117" s="0" t="n">
        <v>1</v>
      </c>
      <c r="AI117" s="0" t="n">
        <v>0</v>
      </c>
      <c r="AJ117" s="0" t="n">
        <v>0</v>
      </c>
      <c r="AK117" s="0" t="n">
        <v>0</v>
      </c>
      <c r="AL117" s="0" t="n">
        <v>0</v>
      </c>
      <c r="AM117" s="0" t="n">
        <v>0</v>
      </c>
      <c r="AN117" s="0" t="n">
        <v>1</v>
      </c>
      <c r="AO117" s="0" t="n">
        <v>1</v>
      </c>
      <c r="AP117" s="0" t="n">
        <v>1</v>
      </c>
      <c r="AQ117" s="0" t="n">
        <v>0</v>
      </c>
      <c r="AR117" s="0" t="n">
        <v>1</v>
      </c>
      <c r="AS117" s="0" t="n">
        <v>0</v>
      </c>
      <c r="AT117" s="0" t="n">
        <v>0</v>
      </c>
      <c r="AU117" s="0" t="n">
        <v>1</v>
      </c>
      <c r="AV117" s="0" t="n">
        <v>1</v>
      </c>
      <c r="AW117" s="0" t="n">
        <v>1</v>
      </c>
      <c r="AX117" s="0" t="n">
        <v>0</v>
      </c>
      <c r="AY117" s="0" t="n">
        <v>1</v>
      </c>
      <c r="AZ117" s="0" t="n">
        <v>1</v>
      </c>
      <c r="BA117" s="0" t="n">
        <v>0</v>
      </c>
      <c r="BB117" s="0" t="n">
        <v>0</v>
      </c>
      <c r="BC117" s="0" t="n">
        <v>1</v>
      </c>
      <c r="BD117" s="0" t="n">
        <v>1</v>
      </c>
    </row>
    <row r="118" customFormat="false" ht="14.25" hidden="false" customHeight="false" outlineLevel="0" collapsed="false">
      <c r="A118" s="0" t="s">
        <v>81</v>
      </c>
      <c r="B118" s="2" t="n">
        <v>44333</v>
      </c>
      <c r="C118" s="2" t="n">
        <v>44735</v>
      </c>
      <c r="D118" s="0" t="n">
        <v>1</v>
      </c>
      <c r="E118" s="0" t="n">
        <v>1</v>
      </c>
      <c r="F118" s="0" t="n">
        <v>1</v>
      </c>
      <c r="G118" s="0" t="n">
        <v>0</v>
      </c>
      <c r="H118" s="0" t="n">
        <v>1</v>
      </c>
      <c r="I118" s="0" t="n">
        <v>0</v>
      </c>
      <c r="J118" s="0" t="n">
        <v>1</v>
      </c>
      <c r="K118" s="0" t="n">
        <v>0</v>
      </c>
      <c r="L118" s="0" t="n">
        <v>0</v>
      </c>
      <c r="M118" s="0" t="n">
        <v>0</v>
      </c>
      <c r="N118" s="0" t="n">
        <v>0</v>
      </c>
      <c r="O118" s="0" t="n">
        <v>0</v>
      </c>
      <c r="P118" s="0" t="n">
        <v>1</v>
      </c>
      <c r="Q118" s="0" t="n">
        <v>0</v>
      </c>
      <c r="R118" s="0" t="n">
        <v>1</v>
      </c>
      <c r="S118" s="0" t="n">
        <v>0</v>
      </c>
      <c r="T118" s="0" t="n">
        <v>0</v>
      </c>
      <c r="U118" s="0" t="n">
        <v>0</v>
      </c>
      <c r="V118" s="0" t="n">
        <v>0</v>
      </c>
      <c r="W118" s="0" t="n">
        <v>0</v>
      </c>
      <c r="X118" s="0" t="n">
        <v>0</v>
      </c>
      <c r="Y118" s="0" t="n">
        <v>0</v>
      </c>
      <c r="Z118" s="0" t="n">
        <v>0</v>
      </c>
      <c r="AA118" s="0" t="n">
        <v>1</v>
      </c>
      <c r="AB118" s="0" t="n">
        <v>1</v>
      </c>
      <c r="AC118" s="0" t="n">
        <v>1</v>
      </c>
      <c r="AD118" s="0" t="n">
        <v>0</v>
      </c>
      <c r="AE118" s="0" t="n">
        <v>0</v>
      </c>
      <c r="AF118" s="0" t="n">
        <v>0</v>
      </c>
      <c r="AG118" s="0" t="n">
        <v>0</v>
      </c>
      <c r="AH118" s="0" t="n">
        <v>1</v>
      </c>
      <c r="AI118" s="0" t="n">
        <v>0</v>
      </c>
      <c r="AJ118" s="0" t="n">
        <v>0</v>
      </c>
      <c r="AK118" s="0" t="n">
        <v>0</v>
      </c>
      <c r="AL118" s="0" t="n">
        <v>0</v>
      </c>
      <c r="AM118" s="0" t="n">
        <v>0</v>
      </c>
      <c r="AN118" s="0" t="n">
        <v>1</v>
      </c>
      <c r="AO118" s="0" t="n">
        <v>1</v>
      </c>
      <c r="AP118" s="0" t="n">
        <v>1</v>
      </c>
      <c r="AQ118" s="0" t="n">
        <v>0</v>
      </c>
      <c r="AR118" s="0" t="n">
        <v>1</v>
      </c>
      <c r="AS118" s="0" t="n">
        <v>0</v>
      </c>
      <c r="AT118" s="0" t="n">
        <v>0</v>
      </c>
      <c r="AU118" s="0" t="n">
        <v>1</v>
      </c>
      <c r="AV118" s="0" t="n">
        <v>1</v>
      </c>
      <c r="AW118" s="0" t="n">
        <v>1</v>
      </c>
      <c r="AX118" s="0" t="n">
        <v>0</v>
      </c>
      <c r="AY118" s="0" t="n">
        <v>1</v>
      </c>
      <c r="AZ118" s="0" t="n">
        <v>1</v>
      </c>
      <c r="BA118" s="0" t="n">
        <v>0</v>
      </c>
      <c r="BB118" s="0" t="n">
        <v>0</v>
      </c>
      <c r="BC118" s="0" t="n">
        <v>1</v>
      </c>
      <c r="BD118" s="0" t="n">
        <v>1</v>
      </c>
    </row>
    <row r="119" customFormat="false" ht="14.25" hidden="false" customHeight="false" outlineLevel="0" collapsed="false">
      <c r="A119" s="0" t="s">
        <v>81</v>
      </c>
      <c r="B119" s="2" t="n">
        <v>44736</v>
      </c>
      <c r="C119" s="2" t="n">
        <v>44738</v>
      </c>
      <c r="D119" s="0" t="n">
        <v>1</v>
      </c>
      <c r="E119" s="0" t="n">
        <v>1</v>
      </c>
      <c r="F119" s="0" t="n">
        <v>1</v>
      </c>
      <c r="G119" s="0" t="n">
        <v>0</v>
      </c>
      <c r="H119" s="0" t="n">
        <v>1</v>
      </c>
      <c r="I119" s="0" t="n">
        <v>0</v>
      </c>
      <c r="J119" s="0" t="n">
        <v>1</v>
      </c>
      <c r="K119" s="0" t="n">
        <v>0</v>
      </c>
      <c r="L119" s="0" t="n">
        <v>0</v>
      </c>
      <c r="M119" s="0" t="n">
        <v>0</v>
      </c>
      <c r="N119" s="0" t="n">
        <v>0</v>
      </c>
      <c r="O119" s="0" t="n">
        <v>0</v>
      </c>
      <c r="P119" s="0" t="n">
        <v>1</v>
      </c>
      <c r="Q119" s="0" t="n">
        <v>0</v>
      </c>
      <c r="R119" s="0" t="n">
        <v>1</v>
      </c>
      <c r="S119" s="0" t="n">
        <v>0</v>
      </c>
      <c r="T119" s="0" t="n">
        <v>0</v>
      </c>
      <c r="U119" s="0" t="n">
        <v>0</v>
      </c>
      <c r="V119" s="0" t="n">
        <v>0</v>
      </c>
      <c r="W119" s="0" t="n">
        <v>0</v>
      </c>
      <c r="X119" s="0" t="n">
        <v>0</v>
      </c>
      <c r="Y119" s="0" t="n">
        <v>0</v>
      </c>
      <c r="Z119" s="0" t="n">
        <v>0</v>
      </c>
      <c r="AA119" s="0" t="n">
        <v>1</v>
      </c>
      <c r="AB119" s="0" t="n">
        <v>1</v>
      </c>
      <c r="AC119" s="0" t="n">
        <v>1</v>
      </c>
      <c r="AD119" s="0" t="n">
        <v>0</v>
      </c>
      <c r="AE119" s="0" t="n">
        <v>0</v>
      </c>
      <c r="AF119" s="0" t="n">
        <v>0</v>
      </c>
      <c r="AG119" s="0" t="n">
        <v>0</v>
      </c>
      <c r="AH119" s="0" t="n">
        <v>1</v>
      </c>
      <c r="AI119" s="0" t="n">
        <v>0</v>
      </c>
      <c r="AJ119" s="0" t="n">
        <v>0</v>
      </c>
      <c r="AK119" s="0" t="n">
        <v>0</v>
      </c>
      <c r="AL119" s="0" t="n">
        <v>0</v>
      </c>
      <c r="AM119" s="0" t="n">
        <v>0</v>
      </c>
      <c r="AN119" s="0" t="n">
        <v>0</v>
      </c>
      <c r="AO119" s="0" t="s">
        <v>57</v>
      </c>
      <c r="AP119" s="0" t="s">
        <v>57</v>
      </c>
      <c r="AQ119" s="0" t="s">
        <v>57</v>
      </c>
      <c r="AR119" s="0" t="s">
        <v>57</v>
      </c>
      <c r="AS119" s="0" t="s">
        <v>57</v>
      </c>
      <c r="AT119" s="0" t="s">
        <v>57</v>
      </c>
      <c r="AU119" s="0" t="n">
        <v>1</v>
      </c>
      <c r="AV119" s="0" t="n">
        <v>1</v>
      </c>
      <c r="AW119" s="0" t="n">
        <v>1</v>
      </c>
      <c r="AX119" s="0" t="n">
        <v>0</v>
      </c>
      <c r="AY119" s="0" t="n">
        <v>1</v>
      </c>
      <c r="AZ119" s="0" t="n">
        <v>1</v>
      </c>
      <c r="BA119" s="0" t="n">
        <v>0</v>
      </c>
      <c r="BB119" s="0" t="n">
        <v>0</v>
      </c>
      <c r="BC119" s="0" t="n">
        <v>1</v>
      </c>
      <c r="BD119" s="0" t="n">
        <v>1</v>
      </c>
    </row>
    <row r="120" customFormat="false" ht="14.25" hidden="false" customHeight="false" outlineLevel="0" collapsed="false">
      <c r="A120" s="0" t="s">
        <v>81</v>
      </c>
      <c r="B120" s="2" t="n">
        <v>44739</v>
      </c>
      <c r="C120" s="2" t="n">
        <v>44866</v>
      </c>
      <c r="D120" s="0" t="n">
        <v>1</v>
      </c>
      <c r="E120" s="0" t="n">
        <v>1</v>
      </c>
      <c r="F120" s="0" t="n">
        <v>1</v>
      </c>
      <c r="G120" s="0" t="n">
        <v>0</v>
      </c>
      <c r="H120" s="0" t="n">
        <v>1</v>
      </c>
      <c r="I120" s="0" t="n">
        <v>1</v>
      </c>
      <c r="J120" s="0" t="n">
        <v>1</v>
      </c>
      <c r="K120" s="0" t="n">
        <v>0</v>
      </c>
      <c r="L120" s="0" t="n">
        <v>0</v>
      </c>
      <c r="M120" s="0" t="n">
        <v>0</v>
      </c>
      <c r="N120" s="0" t="n">
        <v>0</v>
      </c>
      <c r="O120" s="0" t="n">
        <v>0</v>
      </c>
      <c r="P120" s="0" t="n">
        <v>1</v>
      </c>
      <c r="Q120" s="0" t="n">
        <v>0</v>
      </c>
      <c r="R120" s="0" t="n">
        <v>1</v>
      </c>
      <c r="S120" s="0" t="n">
        <v>0</v>
      </c>
      <c r="T120" s="0" t="n">
        <v>0</v>
      </c>
      <c r="U120" s="0" t="n">
        <v>0</v>
      </c>
      <c r="V120" s="0" t="n">
        <v>0</v>
      </c>
      <c r="W120" s="0" t="n">
        <v>0</v>
      </c>
      <c r="X120" s="0" t="n">
        <v>0</v>
      </c>
      <c r="Y120" s="0" t="n">
        <v>0</v>
      </c>
      <c r="Z120" s="0" t="n">
        <v>0</v>
      </c>
      <c r="AA120" s="0" t="n">
        <v>1</v>
      </c>
      <c r="AB120" s="0" t="n">
        <v>1</v>
      </c>
      <c r="AC120" s="0" t="n">
        <v>1</v>
      </c>
      <c r="AD120" s="0" t="n">
        <v>1</v>
      </c>
      <c r="AE120" s="0" t="n">
        <v>0</v>
      </c>
      <c r="AF120" s="0" t="n">
        <v>0</v>
      </c>
      <c r="AG120" s="0" t="n">
        <v>0</v>
      </c>
      <c r="AH120" s="0" t="n">
        <v>1</v>
      </c>
      <c r="AI120" s="0" t="n">
        <v>0</v>
      </c>
      <c r="AJ120" s="0" t="n">
        <v>0</v>
      </c>
      <c r="AK120" s="0" t="n">
        <v>0</v>
      </c>
      <c r="AL120" s="0" t="n">
        <v>0</v>
      </c>
      <c r="AM120" s="0" t="n">
        <v>0</v>
      </c>
      <c r="AN120" s="0" t="n">
        <v>0</v>
      </c>
      <c r="AO120" s="0" t="s">
        <v>57</v>
      </c>
      <c r="AP120" s="0" t="s">
        <v>57</v>
      </c>
      <c r="AQ120" s="0" t="s">
        <v>57</v>
      </c>
      <c r="AR120" s="0" t="s">
        <v>57</v>
      </c>
      <c r="AS120" s="0" t="s">
        <v>57</v>
      </c>
      <c r="AT120" s="0" t="s">
        <v>57</v>
      </c>
      <c r="AU120" s="0" t="n">
        <v>1</v>
      </c>
      <c r="AV120" s="0" t="n">
        <v>1</v>
      </c>
      <c r="AW120" s="0" t="n">
        <v>1</v>
      </c>
      <c r="AX120" s="0" t="n">
        <v>0</v>
      </c>
      <c r="AY120" s="0" t="n">
        <v>1</v>
      </c>
      <c r="AZ120" s="0" t="n">
        <v>1</v>
      </c>
      <c r="BA120" s="0" t="n">
        <v>0</v>
      </c>
      <c r="BB120" s="0" t="n">
        <v>0</v>
      </c>
      <c r="BC120" s="0" t="n">
        <v>1</v>
      </c>
      <c r="BD120" s="0" t="n">
        <v>1</v>
      </c>
    </row>
    <row r="121" customFormat="false" ht="14.25" hidden="false" customHeight="false" outlineLevel="0" collapsed="false">
      <c r="A121" s="0" t="s">
        <v>82</v>
      </c>
      <c r="B121" s="2" t="n">
        <v>43435</v>
      </c>
      <c r="C121" s="2" t="n">
        <v>43703</v>
      </c>
      <c r="D121" s="0" t="n">
        <v>1</v>
      </c>
      <c r="E121" s="0" t="n">
        <v>0</v>
      </c>
      <c r="F121" s="0" t="s">
        <v>57</v>
      </c>
      <c r="G121" s="0" t="s">
        <v>57</v>
      </c>
      <c r="H121" s="0" t="n">
        <v>1</v>
      </c>
      <c r="I121" s="0" t="n">
        <v>0</v>
      </c>
      <c r="J121" s="0" t="n">
        <v>0</v>
      </c>
      <c r="K121" s="0" t="n">
        <v>0</v>
      </c>
      <c r="L121" s="0" t="n">
        <v>0</v>
      </c>
      <c r="M121" s="0" t="n">
        <v>0</v>
      </c>
      <c r="N121" s="0" t="n">
        <v>0</v>
      </c>
      <c r="O121" s="0" t="n">
        <v>0</v>
      </c>
      <c r="P121" s="0" t="n">
        <v>0</v>
      </c>
      <c r="Q121" s="0" t="n">
        <v>0</v>
      </c>
      <c r="R121" s="0" t="n">
        <v>0</v>
      </c>
      <c r="S121" s="0" t="n">
        <v>0</v>
      </c>
      <c r="T121" s="0" t="n">
        <v>0</v>
      </c>
      <c r="U121" s="0" t="n">
        <v>0</v>
      </c>
      <c r="V121" s="0" t="n">
        <v>0</v>
      </c>
      <c r="W121" s="0" t="n">
        <v>0</v>
      </c>
      <c r="X121" s="0" t="n">
        <v>1</v>
      </c>
      <c r="Y121" s="0" t="n">
        <v>0</v>
      </c>
      <c r="Z121" s="0" t="n">
        <v>0</v>
      </c>
      <c r="AA121" s="0" t="n">
        <v>1</v>
      </c>
      <c r="AB121" s="0" t="n">
        <v>1</v>
      </c>
      <c r="AC121" s="0" t="n">
        <v>0</v>
      </c>
      <c r="AD121" s="0" t="n">
        <v>0</v>
      </c>
      <c r="AE121" s="0" t="n">
        <v>0</v>
      </c>
      <c r="AF121" s="0" t="n">
        <v>0</v>
      </c>
      <c r="AG121" s="0" t="n">
        <v>0</v>
      </c>
      <c r="AH121" s="0" t="n">
        <v>1</v>
      </c>
      <c r="AI121" s="0" t="n">
        <v>1</v>
      </c>
      <c r="AJ121" s="0" t="n">
        <v>1</v>
      </c>
      <c r="AK121" s="0" t="n">
        <v>0</v>
      </c>
      <c r="AL121" s="0" t="n">
        <v>1</v>
      </c>
      <c r="AM121" s="0" t="n">
        <v>0</v>
      </c>
      <c r="AN121" s="0" t="n">
        <v>0</v>
      </c>
      <c r="AO121" s="0" t="s">
        <v>57</v>
      </c>
      <c r="AP121" s="0" t="s">
        <v>57</v>
      </c>
      <c r="AQ121" s="0" t="s">
        <v>57</v>
      </c>
      <c r="AR121" s="0" t="s">
        <v>57</v>
      </c>
      <c r="AS121" s="0" t="s">
        <v>57</v>
      </c>
      <c r="AT121" s="0" t="s">
        <v>57</v>
      </c>
      <c r="AU121" s="0" t="n">
        <v>1</v>
      </c>
      <c r="AV121" s="0" t="n">
        <v>1</v>
      </c>
      <c r="AW121" s="0" t="n">
        <v>0</v>
      </c>
      <c r="AX121" s="0" t="n">
        <v>0</v>
      </c>
      <c r="AY121" s="0" t="n">
        <v>1</v>
      </c>
      <c r="AZ121" s="0" t="n">
        <v>0</v>
      </c>
      <c r="BA121" s="0" t="n">
        <v>0</v>
      </c>
      <c r="BB121" s="0" t="n">
        <v>0</v>
      </c>
      <c r="BC121" s="0" t="n">
        <v>0</v>
      </c>
      <c r="BD121" s="0" t="n">
        <v>0</v>
      </c>
    </row>
    <row r="122" customFormat="false" ht="14.25" hidden="false" customHeight="false" outlineLevel="0" collapsed="false">
      <c r="A122" s="0" t="s">
        <v>82</v>
      </c>
      <c r="B122" s="2" t="n">
        <v>43704</v>
      </c>
      <c r="C122" s="2" t="n">
        <v>43704</v>
      </c>
      <c r="D122" s="0" t="n">
        <v>1</v>
      </c>
      <c r="E122" s="0" t="n">
        <v>0</v>
      </c>
      <c r="F122" s="0" t="s">
        <v>57</v>
      </c>
      <c r="G122" s="0" t="s">
        <v>57</v>
      </c>
      <c r="H122" s="0" t="n">
        <v>1</v>
      </c>
      <c r="I122" s="0" t="n">
        <v>0</v>
      </c>
      <c r="J122" s="0" t="n">
        <v>0</v>
      </c>
      <c r="K122" s="0" t="n">
        <v>0</v>
      </c>
      <c r="L122" s="0" t="n">
        <v>0</v>
      </c>
      <c r="M122" s="0" t="n">
        <v>0</v>
      </c>
      <c r="N122" s="0" t="n">
        <v>0</v>
      </c>
      <c r="O122" s="0" t="n">
        <v>0</v>
      </c>
      <c r="P122" s="0" t="n">
        <v>0</v>
      </c>
      <c r="Q122" s="0" t="n">
        <v>0</v>
      </c>
      <c r="R122" s="0" t="n">
        <v>0</v>
      </c>
      <c r="S122" s="0" t="n">
        <v>0</v>
      </c>
      <c r="T122" s="0" t="n">
        <v>0</v>
      </c>
      <c r="U122" s="0" t="n">
        <v>0</v>
      </c>
      <c r="V122" s="0" t="n">
        <v>0</v>
      </c>
      <c r="W122" s="0" t="n">
        <v>0</v>
      </c>
      <c r="X122" s="0" t="n">
        <v>1</v>
      </c>
      <c r="Y122" s="0" t="n">
        <v>0</v>
      </c>
      <c r="Z122" s="0" t="n">
        <v>0</v>
      </c>
      <c r="AA122" s="0" t="n">
        <v>1</v>
      </c>
      <c r="AB122" s="0" t="n">
        <v>1</v>
      </c>
      <c r="AC122" s="0" t="n">
        <v>0</v>
      </c>
      <c r="AD122" s="0" t="n">
        <v>0</v>
      </c>
      <c r="AE122" s="0" t="n">
        <v>0</v>
      </c>
      <c r="AF122" s="0" t="n">
        <v>0</v>
      </c>
      <c r="AG122" s="0" t="n">
        <v>0</v>
      </c>
      <c r="AH122" s="0" t="n">
        <v>1</v>
      </c>
      <c r="AI122" s="0" t="n">
        <v>1</v>
      </c>
      <c r="AJ122" s="0" t="n">
        <v>1</v>
      </c>
      <c r="AK122" s="0" t="n">
        <v>0</v>
      </c>
      <c r="AL122" s="0" t="n">
        <v>1</v>
      </c>
      <c r="AM122" s="0" t="n">
        <v>0</v>
      </c>
      <c r="AN122" s="0" t="n">
        <v>0</v>
      </c>
      <c r="AO122" s="0" t="s">
        <v>57</v>
      </c>
      <c r="AP122" s="0" t="s">
        <v>57</v>
      </c>
      <c r="AQ122" s="0" t="s">
        <v>57</v>
      </c>
      <c r="AR122" s="0" t="s">
        <v>57</v>
      </c>
      <c r="AS122" s="0" t="s">
        <v>57</v>
      </c>
      <c r="AT122" s="0" t="s">
        <v>57</v>
      </c>
      <c r="AU122" s="0" t="n">
        <v>1</v>
      </c>
      <c r="AV122" s="0" t="n">
        <v>1</v>
      </c>
      <c r="AW122" s="0" t="n">
        <v>0</v>
      </c>
      <c r="AX122" s="0" t="n">
        <v>0</v>
      </c>
      <c r="AY122" s="0" t="n">
        <v>1</v>
      </c>
      <c r="AZ122" s="0" t="n">
        <v>0</v>
      </c>
      <c r="BA122" s="0" t="n">
        <v>0</v>
      </c>
      <c r="BB122" s="0" t="n">
        <v>0</v>
      </c>
      <c r="BC122" s="0" t="n">
        <v>0</v>
      </c>
      <c r="BD122" s="0" t="n">
        <v>0</v>
      </c>
    </row>
    <row r="123" customFormat="false" ht="14.25" hidden="false" customHeight="false" outlineLevel="0" collapsed="false">
      <c r="A123" s="0" t="s">
        <v>82</v>
      </c>
      <c r="B123" s="2" t="n">
        <v>43705</v>
      </c>
      <c r="C123" s="2" t="n">
        <v>43734</v>
      </c>
      <c r="D123" s="0" t="n">
        <v>1</v>
      </c>
      <c r="E123" s="0" t="n">
        <v>1</v>
      </c>
      <c r="F123" s="0" t="n">
        <v>1</v>
      </c>
      <c r="G123" s="0" t="n">
        <v>0</v>
      </c>
      <c r="H123" s="0" t="n">
        <v>1</v>
      </c>
      <c r="I123" s="0" t="n">
        <v>0</v>
      </c>
      <c r="J123" s="0" t="n">
        <v>0</v>
      </c>
      <c r="K123" s="0" t="n">
        <v>0</v>
      </c>
      <c r="L123" s="0" t="n">
        <v>1</v>
      </c>
      <c r="M123" s="0" t="n">
        <v>0</v>
      </c>
      <c r="N123" s="0" t="n">
        <v>0</v>
      </c>
      <c r="O123" s="0" t="n">
        <v>1</v>
      </c>
      <c r="P123" s="0" t="n">
        <v>0</v>
      </c>
      <c r="Q123" s="0" t="n">
        <v>1</v>
      </c>
      <c r="R123" s="0" t="n">
        <v>1</v>
      </c>
      <c r="S123" s="0" t="n">
        <v>0</v>
      </c>
      <c r="T123" s="0" t="n">
        <v>0</v>
      </c>
      <c r="U123" s="0" t="n">
        <v>0</v>
      </c>
      <c r="V123" s="0" t="n">
        <v>0</v>
      </c>
      <c r="W123" s="0" t="n">
        <v>0</v>
      </c>
      <c r="X123" s="0" t="n">
        <v>1</v>
      </c>
      <c r="Y123" s="0" t="n">
        <v>0</v>
      </c>
      <c r="Z123" s="0" t="n">
        <v>0</v>
      </c>
      <c r="AA123" s="0" t="n">
        <v>1</v>
      </c>
      <c r="AB123" s="0" t="n">
        <v>1</v>
      </c>
      <c r="AC123" s="0" t="n">
        <v>0</v>
      </c>
      <c r="AD123" s="0" t="n">
        <v>0</v>
      </c>
      <c r="AE123" s="0" t="n">
        <v>0</v>
      </c>
      <c r="AF123" s="0" t="n">
        <v>0</v>
      </c>
      <c r="AG123" s="0" t="n">
        <v>0</v>
      </c>
      <c r="AH123" s="0" t="n">
        <v>1</v>
      </c>
      <c r="AI123" s="0" t="n">
        <v>0</v>
      </c>
      <c r="AJ123" s="0" t="n">
        <v>1</v>
      </c>
      <c r="AK123" s="0" t="n">
        <v>0</v>
      </c>
      <c r="AL123" s="0" t="n">
        <v>1</v>
      </c>
      <c r="AM123" s="0" t="n">
        <v>0</v>
      </c>
      <c r="AN123" s="0" t="n">
        <v>1</v>
      </c>
      <c r="AO123" s="0" t="n">
        <v>1</v>
      </c>
      <c r="AP123" s="0" t="n">
        <v>1</v>
      </c>
      <c r="AQ123" s="0" t="n">
        <v>1</v>
      </c>
      <c r="AR123" s="0" t="n">
        <v>0</v>
      </c>
      <c r="AS123" s="0" t="n">
        <v>0</v>
      </c>
      <c r="AT123" s="0" t="n">
        <v>0</v>
      </c>
      <c r="AU123" s="0" t="n">
        <v>1</v>
      </c>
      <c r="AV123" s="0" t="n">
        <v>1</v>
      </c>
      <c r="AW123" s="0" t="n">
        <v>0</v>
      </c>
      <c r="AX123" s="0" t="n">
        <v>0</v>
      </c>
      <c r="AY123" s="0" t="n">
        <v>1</v>
      </c>
      <c r="AZ123" s="0" t="n">
        <v>0</v>
      </c>
      <c r="BA123" s="0" t="n">
        <v>0</v>
      </c>
      <c r="BB123" s="0" t="n">
        <v>0</v>
      </c>
      <c r="BC123" s="0" t="n">
        <v>1</v>
      </c>
      <c r="BD123" s="0" t="n">
        <v>0</v>
      </c>
    </row>
    <row r="124" customFormat="false" ht="14.25" hidden="false" customHeight="false" outlineLevel="0" collapsed="false">
      <c r="A124" s="0" t="s">
        <v>82</v>
      </c>
      <c r="B124" s="2" t="n">
        <v>43735</v>
      </c>
      <c r="C124" s="2" t="n">
        <v>44355</v>
      </c>
      <c r="D124" s="0" t="n">
        <v>1</v>
      </c>
      <c r="E124" s="0" t="n">
        <v>1</v>
      </c>
      <c r="F124" s="0" t="n">
        <v>1</v>
      </c>
      <c r="G124" s="0" t="n">
        <v>0</v>
      </c>
      <c r="H124" s="0" t="n">
        <v>1</v>
      </c>
      <c r="I124" s="0" t="n">
        <v>0</v>
      </c>
      <c r="J124" s="0" t="n">
        <v>0</v>
      </c>
      <c r="K124" s="0" t="n">
        <v>0</v>
      </c>
      <c r="L124" s="0" t="n">
        <v>1</v>
      </c>
      <c r="M124" s="0" t="n">
        <v>0</v>
      </c>
      <c r="N124" s="0" t="n">
        <v>0</v>
      </c>
      <c r="O124" s="0" t="n">
        <v>1</v>
      </c>
      <c r="P124" s="0" t="n">
        <v>0</v>
      </c>
      <c r="Q124" s="0" t="n">
        <v>1</v>
      </c>
      <c r="R124" s="0" t="n">
        <v>1</v>
      </c>
      <c r="S124" s="0" t="n">
        <v>0</v>
      </c>
      <c r="T124" s="0" t="n">
        <v>0</v>
      </c>
      <c r="U124" s="0" t="n">
        <v>0</v>
      </c>
      <c r="V124" s="0" t="n">
        <v>0</v>
      </c>
      <c r="W124" s="0" t="n">
        <v>0</v>
      </c>
      <c r="X124" s="0" t="n">
        <v>1</v>
      </c>
      <c r="Y124" s="0" t="n">
        <v>0</v>
      </c>
      <c r="Z124" s="0" t="n">
        <v>0</v>
      </c>
      <c r="AA124" s="0" t="n">
        <v>1</v>
      </c>
      <c r="AB124" s="0" t="n">
        <v>1</v>
      </c>
      <c r="AC124" s="0" t="n">
        <v>0</v>
      </c>
      <c r="AD124" s="0" t="n">
        <v>0</v>
      </c>
      <c r="AE124" s="0" t="n">
        <v>0</v>
      </c>
      <c r="AF124" s="0" t="n">
        <v>0</v>
      </c>
      <c r="AG124" s="0" t="n">
        <v>0</v>
      </c>
      <c r="AH124" s="0" t="n">
        <v>1</v>
      </c>
      <c r="AI124" s="0" t="n">
        <v>0</v>
      </c>
      <c r="AJ124" s="0" t="n">
        <v>1</v>
      </c>
      <c r="AK124" s="0" t="n">
        <v>0</v>
      </c>
      <c r="AL124" s="0" t="n">
        <v>1</v>
      </c>
      <c r="AM124" s="0" t="n">
        <v>0</v>
      </c>
      <c r="AN124" s="0" t="n">
        <v>1</v>
      </c>
      <c r="AO124" s="0" t="n">
        <v>1</v>
      </c>
      <c r="AP124" s="0" t="n">
        <v>1</v>
      </c>
      <c r="AQ124" s="0" t="n">
        <v>1</v>
      </c>
      <c r="AR124" s="0" t="n">
        <v>0</v>
      </c>
      <c r="AS124" s="0" t="n">
        <v>0</v>
      </c>
      <c r="AT124" s="0" t="n">
        <v>0</v>
      </c>
      <c r="AU124" s="0" t="n">
        <v>1</v>
      </c>
      <c r="AV124" s="0" t="n">
        <v>1</v>
      </c>
      <c r="AW124" s="0" t="n">
        <v>0</v>
      </c>
      <c r="AX124" s="0" t="n">
        <v>0</v>
      </c>
      <c r="AY124" s="0" t="n">
        <v>1</v>
      </c>
      <c r="AZ124" s="0" t="n">
        <v>0</v>
      </c>
      <c r="BA124" s="0" t="n">
        <v>0</v>
      </c>
      <c r="BB124" s="0" t="n">
        <v>0</v>
      </c>
      <c r="BC124" s="0" t="n">
        <v>1</v>
      </c>
      <c r="BD124" s="0" t="n">
        <v>0</v>
      </c>
    </row>
    <row r="125" customFormat="false" ht="14.25" hidden="false" customHeight="false" outlineLevel="0" collapsed="false">
      <c r="A125" s="0" t="s">
        <v>82</v>
      </c>
      <c r="B125" s="2" t="n">
        <v>44356</v>
      </c>
      <c r="C125" s="2" t="n">
        <v>44389</v>
      </c>
      <c r="D125" s="0" t="n">
        <v>1</v>
      </c>
      <c r="E125" s="0" t="n">
        <v>1</v>
      </c>
      <c r="F125" s="0" t="n">
        <v>1</v>
      </c>
      <c r="G125" s="0" t="n">
        <v>0</v>
      </c>
      <c r="H125" s="0" t="n">
        <v>1</v>
      </c>
      <c r="I125" s="0" t="n">
        <v>0</v>
      </c>
      <c r="J125" s="0" t="n">
        <v>0</v>
      </c>
      <c r="K125" s="0" t="n">
        <v>0</v>
      </c>
      <c r="L125" s="0" t="n">
        <v>1</v>
      </c>
      <c r="M125" s="0" t="n">
        <v>0</v>
      </c>
      <c r="N125" s="0" t="n">
        <v>0</v>
      </c>
      <c r="O125" s="0" t="n">
        <v>1</v>
      </c>
      <c r="P125" s="0" t="n">
        <v>0</v>
      </c>
      <c r="Q125" s="0" t="n">
        <v>1</v>
      </c>
      <c r="R125" s="0" t="n">
        <v>1</v>
      </c>
      <c r="S125" s="0" t="n">
        <v>0</v>
      </c>
      <c r="T125" s="0" t="n">
        <v>0</v>
      </c>
      <c r="U125" s="0" t="n">
        <v>0</v>
      </c>
      <c r="V125" s="0" t="n">
        <v>0</v>
      </c>
      <c r="W125" s="0" t="n">
        <v>0</v>
      </c>
      <c r="X125" s="0" t="n">
        <v>1</v>
      </c>
      <c r="Y125" s="0" t="n">
        <v>0</v>
      </c>
      <c r="Z125" s="0" t="n">
        <v>0</v>
      </c>
      <c r="AA125" s="0" t="n">
        <v>1</v>
      </c>
      <c r="AB125" s="0" t="n">
        <v>1</v>
      </c>
      <c r="AC125" s="0" t="n">
        <v>0</v>
      </c>
      <c r="AD125" s="0" t="n">
        <v>0</v>
      </c>
      <c r="AE125" s="0" t="n">
        <v>0</v>
      </c>
      <c r="AF125" s="0" t="n">
        <v>0</v>
      </c>
      <c r="AG125" s="0" t="n">
        <v>0</v>
      </c>
      <c r="AH125" s="0" t="n">
        <v>1</v>
      </c>
      <c r="AI125" s="0" t="n">
        <v>0</v>
      </c>
      <c r="AJ125" s="0" t="n">
        <v>1</v>
      </c>
      <c r="AK125" s="0" t="n">
        <v>0</v>
      </c>
      <c r="AL125" s="0" t="n">
        <v>1</v>
      </c>
      <c r="AM125" s="0" t="n">
        <v>0</v>
      </c>
      <c r="AN125" s="0" t="n">
        <v>1</v>
      </c>
      <c r="AO125" s="0" t="n">
        <v>1</v>
      </c>
      <c r="AP125" s="0" t="n">
        <v>1</v>
      </c>
      <c r="AQ125" s="0" t="n">
        <v>1</v>
      </c>
      <c r="AR125" s="0" t="n">
        <v>0</v>
      </c>
      <c r="AS125" s="0" t="n">
        <v>0</v>
      </c>
      <c r="AT125" s="0" t="n">
        <v>0</v>
      </c>
      <c r="AU125" s="0" t="n">
        <v>1</v>
      </c>
      <c r="AV125" s="0" t="n">
        <v>1</v>
      </c>
      <c r="AW125" s="0" t="n">
        <v>0</v>
      </c>
      <c r="AX125" s="0" t="n">
        <v>0</v>
      </c>
      <c r="AY125" s="0" t="n">
        <v>1</v>
      </c>
      <c r="AZ125" s="0" t="n">
        <v>0</v>
      </c>
      <c r="BA125" s="0" t="n">
        <v>0</v>
      </c>
      <c r="BB125" s="0" t="n">
        <v>0</v>
      </c>
      <c r="BC125" s="0" t="n">
        <v>1</v>
      </c>
      <c r="BD125" s="0" t="n">
        <v>0</v>
      </c>
    </row>
    <row r="126" customFormat="false" ht="14.25" hidden="false" customHeight="false" outlineLevel="0" collapsed="false">
      <c r="A126" s="0" t="s">
        <v>82</v>
      </c>
      <c r="B126" s="2" t="n">
        <v>44390</v>
      </c>
      <c r="C126" s="2" t="n">
        <v>44735</v>
      </c>
      <c r="D126" s="0" t="n">
        <v>1</v>
      </c>
      <c r="E126" s="0" t="n">
        <v>0</v>
      </c>
      <c r="F126" s="0" t="n">
        <v>0</v>
      </c>
      <c r="G126" s="0" t="n">
        <v>0</v>
      </c>
      <c r="H126" s="0" t="n">
        <v>1</v>
      </c>
      <c r="I126" s="0" t="n">
        <v>0</v>
      </c>
      <c r="J126" s="0" t="n">
        <v>0</v>
      </c>
      <c r="K126" s="0" t="n">
        <v>0</v>
      </c>
      <c r="L126" s="0" t="n">
        <v>1</v>
      </c>
      <c r="M126" s="0" t="n">
        <v>0</v>
      </c>
      <c r="N126" s="0" t="n">
        <v>0</v>
      </c>
      <c r="O126" s="0" t="n">
        <v>1</v>
      </c>
      <c r="P126" s="0" t="n">
        <v>0</v>
      </c>
      <c r="Q126" s="0" t="n">
        <v>1</v>
      </c>
      <c r="R126" s="0" t="n">
        <v>1</v>
      </c>
      <c r="S126" s="0" t="n">
        <v>0</v>
      </c>
      <c r="T126" s="0" t="n">
        <v>0</v>
      </c>
      <c r="U126" s="0" t="n">
        <v>0</v>
      </c>
      <c r="V126" s="0" t="n">
        <v>0</v>
      </c>
      <c r="W126" s="0" t="n">
        <v>0</v>
      </c>
      <c r="X126" s="0" t="n">
        <v>1</v>
      </c>
      <c r="Y126" s="0" t="n">
        <v>0</v>
      </c>
      <c r="Z126" s="0" t="n">
        <v>0</v>
      </c>
      <c r="AA126" s="0" t="n">
        <v>1</v>
      </c>
      <c r="AB126" s="0" t="n">
        <v>1</v>
      </c>
      <c r="AC126" s="0" t="n">
        <v>0</v>
      </c>
      <c r="AD126" s="0" t="n">
        <v>0</v>
      </c>
      <c r="AE126" s="0" t="n">
        <v>0</v>
      </c>
      <c r="AF126" s="0" t="n">
        <v>0</v>
      </c>
      <c r="AG126" s="0" t="n">
        <v>0</v>
      </c>
      <c r="AH126" s="0" t="n">
        <v>1</v>
      </c>
      <c r="AI126" s="0" t="n">
        <v>0</v>
      </c>
      <c r="AJ126" s="0" t="n">
        <v>1</v>
      </c>
      <c r="AK126" s="0" t="n">
        <v>0</v>
      </c>
      <c r="AL126" s="0" t="n">
        <v>1</v>
      </c>
      <c r="AM126" s="0" t="n">
        <v>0</v>
      </c>
      <c r="AN126" s="0" t="n">
        <v>1</v>
      </c>
      <c r="AO126" s="0" t="n">
        <v>1</v>
      </c>
      <c r="AP126" s="0" t="n">
        <v>1</v>
      </c>
      <c r="AQ126" s="0" t="n">
        <v>1</v>
      </c>
      <c r="AR126" s="0" t="n">
        <v>0</v>
      </c>
      <c r="AS126" s="0" t="n">
        <v>0</v>
      </c>
      <c r="AT126" s="0" t="n">
        <v>0</v>
      </c>
      <c r="AU126" s="0" t="n">
        <v>1</v>
      </c>
      <c r="AV126" s="0" t="n">
        <v>1</v>
      </c>
      <c r="AW126" s="0" t="n">
        <v>0</v>
      </c>
      <c r="AX126" s="0" t="n">
        <v>0</v>
      </c>
      <c r="AY126" s="0" t="n">
        <v>1</v>
      </c>
      <c r="AZ126" s="0" t="n">
        <v>0</v>
      </c>
      <c r="BA126" s="0" t="n">
        <v>0</v>
      </c>
      <c r="BB126" s="0" t="n">
        <v>0</v>
      </c>
      <c r="BC126" s="0" t="n">
        <v>1</v>
      </c>
      <c r="BD126" s="0" t="n">
        <v>0</v>
      </c>
    </row>
    <row r="127" customFormat="false" ht="14.25" hidden="false" customHeight="false" outlineLevel="0" collapsed="false">
      <c r="A127" s="0" t="s">
        <v>82</v>
      </c>
      <c r="B127" s="2" t="n">
        <v>44736</v>
      </c>
      <c r="C127" s="2" t="n">
        <v>44866</v>
      </c>
      <c r="D127" s="0" t="n">
        <v>1</v>
      </c>
      <c r="E127" s="0" t="n">
        <v>0</v>
      </c>
      <c r="F127" s="0" t="n">
        <v>0</v>
      </c>
      <c r="G127" s="0" t="n">
        <v>0</v>
      </c>
      <c r="H127" s="0" t="n">
        <v>1</v>
      </c>
      <c r="I127" s="0" t="n">
        <v>1</v>
      </c>
      <c r="J127" s="0" t="n">
        <v>0</v>
      </c>
      <c r="K127" s="0" t="n">
        <v>0</v>
      </c>
      <c r="L127" s="0" t="n">
        <v>1</v>
      </c>
      <c r="M127" s="0" t="n">
        <v>0</v>
      </c>
      <c r="N127" s="0" t="n">
        <v>0</v>
      </c>
      <c r="O127" s="0" t="n">
        <v>1</v>
      </c>
      <c r="P127" s="0" t="n">
        <v>0</v>
      </c>
      <c r="Q127" s="0" t="n">
        <v>1</v>
      </c>
      <c r="R127" s="0" t="n">
        <v>1</v>
      </c>
      <c r="S127" s="0" t="n">
        <v>0</v>
      </c>
      <c r="T127" s="0" t="n">
        <v>0</v>
      </c>
      <c r="U127" s="0" t="n">
        <v>0</v>
      </c>
      <c r="V127" s="0" t="n">
        <v>0</v>
      </c>
      <c r="W127" s="0" t="n">
        <v>0</v>
      </c>
      <c r="X127" s="0" t="n">
        <v>1</v>
      </c>
      <c r="Y127" s="0" t="n">
        <v>0</v>
      </c>
      <c r="Z127" s="0" t="n">
        <v>0</v>
      </c>
      <c r="AA127" s="0" t="n">
        <v>1</v>
      </c>
      <c r="AB127" s="0" t="n">
        <v>1</v>
      </c>
      <c r="AC127" s="0" t="n">
        <v>0</v>
      </c>
      <c r="AD127" s="0" t="n">
        <v>0</v>
      </c>
      <c r="AE127" s="0" t="n">
        <v>0</v>
      </c>
      <c r="AF127" s="0" t="n">
        <v>0</v>
      </c>
      <c r="AG127" s="0" t="n">
        <v>0</v>
      </c>
      <c r="AH127" s="0" t="n">
        <v>1</v>
      </c>
      <c r="AI127" s="0" t="n">
        <v>0</v>
      </c>
      <c r="AJ127" s="0" t="n">
        <v>1</v>
      </c>
      <c r="AK127" s="0" t="n">
        <v>0</v>
      </c>
      <c r="AL127" s="0" t="n">
        <v>1</v>
      </c>
      <c r="AM127" s="0" t="n">
        <v>0</v>
      </c>
      <c r="AN127" s="0" t="n">
        <v>1</v>
      </c>
      <c r="AO127" s="0" t="n">
        <v>1</v>
      </c>
      <c r="AP127" s="0" t="n">
        <v>1</v>
      </c>
      <c r="AQ127" s="0" t="n">
        <v>1</v>
      </c>
      <c r="AR127" s="0" t="n">
        <v>0</v>
      </c>
      <c r="AS127" s="0" t="n">
        <v>0</v>
      </c>
      <c r="AT127" s="0" t="n">
        <v>0</v>
      </c>
      <c r="AU127" s="0" t="n">
        <v>1</v>
      </c>
      <c r="AV127" s="0" t="n">
        <v>1</v>
      </c>
      <c r="AW127" s="0" t="n">
        <v>0</v>
      </c>
      <c r="AX127" s="0" t="n">
        <v>0</v>
      </c>
      <c r="AY127" s="0" t="n">
        <v>1</v>
      </c>
      <c r="AZ127" s="0" t="n">
        <v>0</v>
      </c>
      <c r="BA127" s="0" t="n">
        <v>0</v>
      </c>
      <c r="BB127" s="0" t="n">
        <v>0</v>
      </c>
      <c r="BC127" s="0" t="n">
        <v>1</v>
      </c>
      <c r="BD127" s="0" t="n">
        <v>0</v>
      </c>
    </row>
    <row r="128" customFormat="false" ht="14.25" hidden="false" customHeight="false" outlineLevel="0" collapsed="false">
      <c r="A128" s="0" t="s">
        <v>83</v>
      </c>
      <c r="B128" s="2" t="n">
        <v>43435</v>
      </c>
      <c r="C128" s="2" t="n">
        <v>44469</v>
      </c>
      <c r="D128" s="0" t="n">
        <v>1</v>
      </c>
      <c r="E128" s="0" t="n">
        <v>0</v>
      </c>
      <c r="F128" s="0" t="s">
        <v>57</v>
      </c>
      <c r="G128" s="0" t="s">
        <v>57</v>
      </c>
      <c r="H128" s="0" t="n">
        <v>1</v>
      </c>
      <c r="I128" s="0" t="n">
        <v>0</v>
      </c>
      <c r="J128" s="0" t="n">
        <v>0</v>
      </c>
      <c r="K128" s="0" t="n">
        <v>0</v>
      </c>
      <c r="L128" s="0" t="n">
        <v>0</v>
      </c>
      <c r="M128" s="0" t="n">
        <v>0</v>
      </c>
      <c r="N128" s="0" t="n">
        <v>0</v>
      </c>
      <c r="O128" s="0" t="n">
        <v>0</v>
      </c>
      <c r="P128" s="0" t="n">
        <v>0</v>
      </c>
      <c r="Q128" s="0" t="n">
        <v>0</v>
      </c>
      <c r="R128" s="0" t="n">
        <v>0</v>
      </c>
      <c r="S128" s="0" t="n">
        <v>0</v>
      </c>
      <c r="T128" s="0" t="n">
        <v>0</v>
      </c>
      <c r="U128" s="0" t="n">
        <v>0</v>
      </c>
      <c r="V128" s="0" t="n">
        <v>0</v>
      </c>
      <c r="W128" s="0" t="n">
        <v>0</v>
      </c>
      <c r="X128" s="0" t="n">
        <v>1</v>
      </c>
      <c r="Y128" s="0" t="n">
        <v>0</v>
      </c>
      <c r="Z128" s="0" t="n">
        <v>0</v>
      </c>
      <c r="AA128" s="0" t="n">
        <v>1</v>
      </c>
      <c r="AB128" s="0" t="n">
        <v>1</v>
      </c>
      <c r="AC128" s="0" t="n">
        <v>0</v>
      </c>
      <c r="AD128" s="0" t="n">
        <v>0</v>
      </c>
      <c r="AE128" s="0" t="n">
        <v>0</v>
      </c>
      <c r="AF128" s="0" t="n">
        <v>0</v>
      </c>
      <c r="AG128" s="0" t="n">
        <v>0</v>
      </c>
      <c r="AH128" s="0" t="n">
        <v>1</v>
      </c>
      <c r="AI128" s="0" t="n">
        <v>0</v>
      </c>
      <c r="AJ128" s="0" t="n">
        <v>0</v>
      </c>
      <c r="AK128" s="0" t="n">
        <v>1</v>
      </c>
      <c r="AL128" s="0" t="n">
        <v>0</v>
      </c>
      <c r="AM128" s="0" t="n">
        <v>0</v>
      </c>
      <c r="AN128" s="0" t="n">
        <v>0</v>
      </c>
      <c r="AO128" s="0" t="s">
        <v>57</v>
      </c>
      <c r="AP128" s="0" t="s">
        <v>57</v>
      </c>
      <c r="AQ128" s="0" t="s">
        <v>57</v>
      </c>
      <c r="AR128" s="0" t="s">
        <v>57</v>
      </c>
      <c r="AS128" s="0" t="s">
        <v>57</v>
      </c>
      <c r="AT128" s="0" t="s">
        <v>57</v>
      </c>
      <c r="AU128" s="0" t="n">
        <v>1</v>
      </c>
      <c r="AV128" s="0" t="n">
        <v>1</v>
      </c>
      <c r="AW128" s="0" t="n">
        <v>0</v>
      </c>
      <c r="AX128" s="0" t="n">
        <v>0</v>
      </c>
      <c r="AY128" s="0" t="n">
        <v>1</v>
      </c>
      <c r="AZ128" s="0" t="n">
        <v>0</v>
      </c>
      <c r="BA128" s="0" t="n">
        <v>0</v>
      </c>
      <c r="BB128" s="0" t="n">
        <v>0</v>
      </c>
      <c r="BC128" s="0" t="n">
        <v>0</v>
      </c>
      <c r="BD128" s="0" t="s">
        <v>57</v>
      </c>
    </row>
    <row r="129" customFormat="false" ht="14.25" hidden="false" customHeight="false" outlineLevel="0" collapsed="false">
      <c r="A129" s="0" t="s">
        <v>83</v>
      </c>
      <c r="B129" s="2" t="n">
        <v>44470</v>
      </c>
      <c r="C129" s="2" t="n">
        <v>44475</v>
      </c>
      <c r="D129" s="0" t="n">
        <v>1</v>
      </c>
      <c r="E129" s="0" t="n">
        <v>0</v>
      </c>
      <c r="F129" s="0" t="s">
        <v>57</v>
      </c>
      <c r="G129" s="0" t="s">
        <v>57</v>
      </c>
      <c r="H129" s="0" t="n">
        <v>1</v>
      </c>
      <c r="I129" s="0" t="n">
        <v>0</v>
      </c>
      <c r="J129" s="0" t="n">
        <v>0</v>
      </c>
      <c r="K129" s="0" t="n">
        <v>0</v>
      </c>
      <c r="L129" s="0" t="n">
        <v>0</v>
      </c>
      <c r="M129" s="0" t="n">
        <v>0</v>
      </c>
      <c r="N129" s="0" t="n">
        <v>0</v>
      </c>
      <c r="O129" s="0" t="n">
        <v>0</v>
      </c>
      <c r="P129" s="0" t="n">
        <v>0</v>
      </c>
      <c r="Q129" s="0" t="n">
        <v>0</v>
      </c>
      <c r="R129" s="0" t="n">
        <v>0</v>
      </c>
      <c r="S129" s="0" t="n">
        <v>0</v>
      </c>
      <c r="T129" s="0" t="n">
        <v>0</v>
      </c>
      <c r="U129" s="0" t="n">
        <v>0</v>
      </c>
      <c r="V129" s="0" t="n">
        <v>0</v>
      </c>
      <c r="W129" s="0" t="n">
        <v>0</v>
      </c>
      <c r="X129" s="0" t="n">
        <v>0</v>
      </c>
      <c r="Y129" s="0" t="n">
        <v>1</v>
      </c>
      <c r="Z129" s="0" t="n">
        <v>0</v>
      </c>
      <c r="AA129" s="0" t="n">
        <v>0</v>
      </c>
      <c r="AB129" s="0" t="n">
        <v>1</v>
      </c>
      <c r="AC129" s="0" t="n">
        <v>0</v>
      </c>
      <c r="AD129" s="0" t="n">
        <v>0</v>
      </c>
      <c r="AE129" s="0" t="n">
        <v>0</v>
      </c>
      <c r="AF129" s="0" t="n">
        <v>0</v>
      </c>
      <c r="AG129" s="0" t="n">
        <v>0</v>
      </c>
      <c r="AH129" s="0" t="n">
        <v>1</v>
      </c>
      <c r="AI129" s="0" t="n">
        <v>0</v>
      </c>
      <c r="AJ129" s="0" t="n">
        <v>0</v>
      </c>
      <c r="AK129" s="0" t="n">
        <v>0</v>
      </c>
      <c r="AL129" s="0" t="n">
        <v>0</v>
      </c>
      <c r="AM129" s="0" t="n">
        <v>0</v>
      </c>
      <c r="AN129" s="0" t="n">
        <v>0</v>
      </c>
      <c r="AO129" s="0" t="s">
        <v>57</v>
      </c>
      <c r="AP129" s="0" t="s">
        <v>57</v>
      </c>
      <c r="AQ129" s="0" t="s">
        <v>57</v>
      </c>
      <c r="AR129" s="0" t="s">
        <v>57</v>
      </c>
      <c r="AS129" s="0" t="s">
        <v>57</v>
      </c>
      <c r="AT129" s="0" t="s">
        <v>57</v>
      </c>
      <c r="AU129" s="0" t="n">
        <v>1</v>
      </c>
      <c r="AV129" s="0" t="n">
        <v>1</v>
      </c>
      <c r="AW129" s="0" t="n">
        <v>0</v>
      </c>
      <c r="AX129" s="0" t="n">
        <v>0</v>
      </c>
      <c r="AY129" s="0" t="n">
        <v>1</v>
      </c>
      <c r="AZ129" s="0" t="n">
        <v>0</v>
      </c>
      <c r="BA129" s="0" t="n">
        <v>0</v>
      </c>
      <c r="BB129" s="0" t="n">
        <v>0</v>
      </c>
      <c r="BC129" s="0" t="n">
        <v>0</v>
      </c>
      <c r="BD129" s="0" t="n">
        <v>0</v>
      </c>
    </row>
    <row r="130" customFormat="false" ht="14.25" hidden="false" customHeight="false" outlineLevel="0" collapsed="false">
      <c r="A130" s="0" t="s">
        <v>83</v>
      </c>
      <c r="B130" s="2" t="n">
        <v>44476</v>
      </c>
      <c r="C130" s="2" t="n">
        <v>44781</v>
      </c>
      <c r="D130" s="0" t="n">
        <v>1</v>
      </c>
      <c r="E130" s="0" t="n">
        <v>1</v>
      </c>
      <c r="F130" s="0" t="n">
        <v>1</v>
      </c>
      <c r="G130" s="0" t="n">
        <v>0</v>
      </c>
      <c r="H130" s="0" t="n">
        <v>1</v>
      </c>
      <c r="I130" s="0" t="n">
        <v>0</v>
      </c>
      <c r="J130" s="0" t="n">
        <v>0</v>
      </c>
      <c r="K130" s="0" t="n">
        <v>0</v>
      </c>
      <c r="L130" s="0" t="n">
        <v>0</v>
      </c>
      <c r="M130" s="0" t="n">
        <v>0</v>
      </c>
      <c r="N130" s="0" t="n">
        <v>0</v>
      </c>
      <c r="O130" s="0" t="n">
        <v>0</v>
      </c>
      <c r="P130" s="0" t="n">
        <v>0</v>
      </c>
      <c r="Q130" s="0" t="n">
        <v>0</v>
      </c>
      <c r="R130" s="0" t="n">
        <v>0</v>
      </c>
      <c r="S130" s="0" t="n">
        <v>0</v>
      </c>
      <c r="T130" s="0" t="n">
        <v>0</v>
      </c>
      <c r="U130" s="0" t="n">
        <v>0</v>
      </c>
      <c r="V130" s="0" t="n">
        <v>0</v>
      </c>
      <c r="W130" s="0" t="n">
        <v>0</v>
      </c>
      <c r="X130" s="0" t="n">
        <v>0</v>
      </c>
      <c r="Y130" s="0" t="n">
        <v>1</v>
      </c>
      <c r="Z130" s="0" t="n">
        <v>0</v>
      </c>
      <c r="AA130" s="0" t="n">
        <v>0</v>
      </c>
      <c r="AB130" s="0" t="n">
        <v>1</v>
      </c>
      <c r="AC130" s="0" t="n">
        <v>0</v>
      </c>
      <c r="AD130" s="0" t="n">
        <v>0</v>
      </c>
      <c r="AE130" s="0" t="n">
        <v>0</v>
      </c>
      <c r="AF130" s="0" t="n">
        <v>0</v>
      </c>
      <c r="AG130" s="0" t="n">
        <v>0</v>
      </c>
      <c r="AH130" s="0" t="n">
        <v>1</v>
      </c>
      <c r="AI130" s="0" t="n">
        <v>0</v>
      </c>
      <c r="AJ130" s="0" t="n">
        <v>0</v>
      </c>
      <c r="AK130" s="0" t="n">
        <v>0</v>
      </c>
      <c r="AL130" s="0" t="n">
        <v>0</v>
      </c>
      <c r="AM130" s="0" t="n">
        <v>0</v>
      </c>
      <c r="AN130" s="0" t="n">
        <v>0</v>
      </c>
      <c r="AO130" s="0" t="s">
        <v>57</v>
      </c>
      <c r="AP130" s="0" t="s">
        <v>57</v>
      </c>
      <c r="AQ130" s="0" t="s">
        <v>57</v>
      </c>
      <c r="AR130" s="0" t="s">
        <v>57</v>
      </c>
      <c r="AS130" s="0" t="s">
        <v>57</v>
      </c>
      <c r="AT130" s="0" t="s">
        <v>57</v>
      </c>
      <c r="AU130" s="0" t="n">
        <v>1</v>
      </c>
      <c r="AV130" s="0" t="n">
        <v>1</v>
      </c>
      <c r="AW130" s="0" t="n">
        <v>0</v>
      </c>
      <c r="AX130" s="0" t="n">
        <v>0</v>
      </c>
      <c r="AY130" s="0" t="n">
        <v>1</v>
      </c>
      <c r="AZ130" s="0" t="n">
        <v>0</v>
      </c>
      <c r="BA130" s="0" t="n">
        <v>0</v>
      </c>
      <c r="BB130" s="0" t="n">
        <v>0</v>
      </c>
      <c r="BC130" s="0" t="n">
        <v>0</v>
      </c>
      <c r="BD130" s="0" t="n">
        <v>0</v>
      </c>
    </row>
    <row r="131" customFormat="false" ht="14.25" hidden="false" customHeight="false" outlineLevel="0" collapsed="false">
      <c r="A131" s="0" t="s">
        <v>83</v>
      </c>
      <c r="B131" s="2" t="n">
        <v>44782</v>
      </c>
      <c r="C131" s="2" t="n">
        <v>44866</v>
      </c>
      <c r="D131" s="0" t="n">
        <v>1</v>
      </c>
      <c r="E131" s="0" t="n">
        <v>1</v>
      </c>
      <c r="F131" s="0" t="n">
        <v>1</v>
      </c>
      <c r="G131" s="0" t="n">
        <v>0</v>
      </c>
      <c r="H131" s="0" t="n">
        <v>1</v>
      </c>
      <c r="I131" s="0" t="n">
        <v>0</v>
      </c>
      <c r="J131" s="0" t="n">
        <v>0</v>
      </c>
      <c r="K131" s="0" t="n">
        <v>0</v>
      </c>
      <c r="L131" s="0" t="n">
        <v>0</v>
      </c>
      <c r="M131" s="0" t="n">
        <v>0</v>
      </c>
      <c r="N131" s="0" t="n">
        <v>0</v>
      </c>
      <c r="O131" s="0" t="n">
        <v>0</v>
      </c>
      <c r="P131" s="0" t="n">
        <v>0</v>
      </c>
      <c r="Q131" s="0" t="n">
        <v>0</v>
      </c>
      <c r="R131" s="0" t="n">
        <v>0</v>
      </c>
      <c r="S131" s="0" t="n">
        <v>0</v>
      </c>
      <c r="T131" s="0" t="n">
        <v>0</v>
      </c>
      <c r="U131" s="0" t="n">
        <v>0</v>
      </c>
      <c r="V131" s="0" t="n">
        <v>0</v>
      </c>
      <c r="W131" s="0" t="n">
        <v>0</v>
      </c>
      <c r="X131" s="0" t="n">
        <v>0</v>
      </c>
      <c r="Y131" s="0" t="n">
        <v>1</v>
      </c>
      <c r="Z131" s="0" t="n">
        <v>0</v>
      </c>
      <c r="AA131" s="0" t="n">
        <v>0</v>
      </c>
      <c r="AB131" s="0" t="n">
        <v>1</v>
      </c>
      <c r="AC131" s="0" t="n">
        <v>0</v>
      </c>
      <c r="AD131" s="0" t="n">
        <v>0</v>
      </c>
      <c r="AE131" s="0" t="n">
        <v>0</v>
      </c>
      <c r="AF131" s="0" t="n">
        <v>0</v>
      </c>
      <c r="AG131" s="0" t="n">
        <v>0</v>
      </c>
      <c r="AH131" s="0" t="n">
        <v>1</v>
      </c>
      <c r="AI131" s="0" t="n">
        <v>0</v>
      </c>
      <c r="AJ131" s="0" t="n">
        <v>0</v>
      </c>
      <c r="AK131" s="0" t="n">
        <v>0</v>
      </c>
      <c r="AL131" s="0" t="n">
        <v>0</v>
      </c>
      <c r="AM131" s="0" t="n">
        <v>0</v>
      </c>
      <c r="AN131" s="0" t="n">
        <v>0</v>
      </c>
      <c r="AO131" s="0" t="s">
        <v>57</v>
      </c>
      <c r="AP131" s="0" t="s">
        <v>57</v>
      </c>
      <c r="AQ131" s="0" t="s">
        <v>57</v>
      </c>
      <c r="AR131" s="0" t="s">
        <v>57</v>
      </c>
      <c r="AS131" s="0" t="s">
        <v>57</v>
      </c>
      <c r="AT131" s="0" t="s">
        <v>57</v>
      </c>
      <c r="AU131" s="0" t="n">
        <v>1</v>
      </c>
      <c r="AV131" s="0" t="n">
        <v>1</v>
      </c>
      <c r="AW131" s="0" t="n">
        <v>0</v>
      </c>
      <c r="AX131" s="0" t="n">
        <v>0</v>
      </c>
      <c r="AY131" s="0" t="n">
        <v>1</v>
      </c>
      <c r="AZ131" s="0" t="n">
        <v>0</v>
      </c>
      <c r="BA131" s="0" t="n">
        <v>0</v>
      </c>
      <c r="BB131" s="0" t="n">
        <v>0</v>
      </c>
      <c r="BC131" s="0" t="n">
        <v>0</v>
      </c>
      <c r="BD131" s="0" t="n">
        <v>0</v>
      </c>
    </row>
    <row r="132" customFormat="false" ht="14.25" hidden="false" customHeight="false" outlineLevel="0" collapsed="false">
      <c r="A132" s="0" t="s">
        <v>84</v>
      </c>
      <c r="B132" s="2" t="n">
        <v>43435</v>
      </c>
      <c r="C132" s="2" t="n">
        <v>44148</v>
      </c>
      <c r="D132" s="0" t="n">
        <v>1</v>
      </c>
      <c r="E132" s="0" t="n">
        <v>0</v>
      </c>
      <c r="F132" s="0" t="s">
        <v>57</v>
      </c>
      <c r="G132" s="0" t="s">
        <v>57</v>
      </c>
      <c r="H132" s="0" t="n">
        <v>1</v>
      </c>
      <c r="I132" s="0" t="n">
        <v>0</v>
      </c>
      <c r="J132" s="0" t="n">
        <v>0</v>
      </c>
      <c r="K132" s="0" t="n">
        <v>0</v>
      </c>
      <c r="L132" s="0" t="n">
        <v>0</v>
      </c>
      <c r="M132" s="0" t="n">
        <v>0</v>
      </c>
      <c r="N132" s="0" t="n">
        <v>0</v>
      </c>
      <c r="O132" s="0" t="n">
        <v>0</v>
      </c>
      <c r="P132" s="0" t="n">
        <v>0</v>
      </c>
      <c r="Q132" s="0" t="n">
        <v>0</v>
      </c>
      <c r="R132" s="0" t="n">
        <v>0</v>
      </c>
      <c r="S132" s="0" t="n">
        <v>0</v>
      </c>
      <c r="T132" s="0" t="n">
        <v>1</v>
      </c>
      <c r="U132" s="0" t="n">
        <v>0</v>
      </c>
      <c r="V132" s="0" t="n">
        <v>0</v>
      </c>
      <c r="W132" s="0" t="n">
        <v>0</v>
      </c>
      <c r="X132" s="0" t="n">
        <v>1</v>
      </c>
      <c r="Y132" s="0" t="n">
        <v>0</v>
      </c>
      <c r="Z132" s="0" t="n">
        <v>0</v>
      </c>
      <c r="AA132" s="0" t="n">
        <v>1</v>
      </c>
      <c r="AB132" s="0" t="n">
        <v>1</v>
      </c>
      <c r="AC132" s="0" t="n">
        <v>0</v>
      </c>
      <c r="AD132" s="0" t="n">
        <v>0</v>
      </c>
      <c r="AE132" s="0" t="n">
        <v>0</v>
      </c>
      <c r="AF132" s="0" t="n">
        <v>1</v>
      </c>
      <c r="AG132" s="0" t="n">
        <v>0</v>
      </c>
      <c r="AH132" s="0" t="n">
        <v>1</v>
      </c>
      <c r="AI132" s="0" t="n">
        <v>0</v>
      </c>
      <c r="AJ132" s="0" t="n">
        <v>0</v>
      </c>
      <c r="AK132" s="0" t="n">
        <v>0</v>
      </c>
      <c r="AL132" s="0" t="n">
        <v>0</v>
      </c>
      <c r="AM132" s="0" t="n">
        <v>0</v>
      </c>
      <c r="AN132" s="0" t="n">
        <v>0</v>
      </c>
      <c r="AO132" s="0" t="s">
        <v>57</v>
      </c>
      <c r="AP132" s="0" t="s">
        <v>57</v>
      </c>
      <c r="AQ132" s="0" t="s">
        <v>57</v>
      </c>
      <c r="AR132" s="0" t="s">
        <v>57</v>
      </c>
      <c r="AS132" s="0" t="s">
        <v>57</v>
      </c>
      <c r="AT132" s="0" t="s">
        <v>57</v>
      </c>
      <c r="AU132" s="0" t="n">
        <v>1</v>
      </c>
      <c r="AV132" s="0" t="n">
        <v>1</v>
      </c>
      <c r="AW132" s="0" t="n">
        <v>0</v>
      </c>
      <c r="AX132" s="0" t="n">
        <v>0</v>
      </c>
      <c r="AY132" s="0" t="n">
        <v>1</v>
      </c>
      <c r="AZ132" s="0" t="n">
        <v>1</v>
      </c>
      <c r="BA132" s="0" t="n">
        <v>0</v>
      </c>
      <c r="BB132" s="0" t="n">
        <v>0</v>
      </c>
      <c r="BC132" s="0" t="n">
        <v>0</v>
      </c>
      <c r="BD132" s="0" t="s">
        <v>57</v>
      </c>
    </row>
    <row r="133" customFormat="false" ht="14.25" hidden="false" customHeight="false" outlineLevel="0" collapsed="false">
      <c r="A133" s="0" t="s">
        <v>84</v>
      </c>
      <c r="B133" s="2" t="n">
        <v>44149</v>
      </c>
      <c r="C133" s="2" t="n">
        <v>44866</v>
      </c>
      <c r="D133" s="0" t="n">
        <v>1</v>
      </c>
      <c r="E133" s="0" t="n">
        <v>0</v>
      </c>
      <c r="F133" s="0" t="s">
        <v>57</v>
      </c>
      <c r="G133" s="0" t="s">
        <v>57</v>
      </c>
      <c r="H133" s="0" t="n">
        <v>1</v>
      </c>
      <c r="I133" s="0" t="n">
        <v>0</v>
      </c>
      <c r="J133" s="0" t="n">
        <v>0</v>
      </c>
      <c r="K133" s="0" t="n">
        <v>0</v>
      </c>
      <c r="L133" s="0" t="n">
        <v>0</v>
      </c>
      <c r="M133" s="0" t="n">
        <v>0</v>
      </c>
      <c r="N133" s="0" t="n">
        <v>0</v>
      </c>
      <c r="O133" s="0" t="n">
        <v>0</v>
      </c>
      <c r="P133" s="0" t="n">
        <v>0</v>
      </c>
      <c r="Q133" s="0" t="n">
        <v>0</v>
      </c>
      <c r="R133" s="0" t="n">
        <v>0</v>
      </c>
      <c r="S133" s="0" t="n">
        <v>0</v>
      </c>
      <c r="T133" s="0" t="n">
        <v>1</v>
      </c>
      <c r="U133" s="0" t="n">
        <v>0</v>
      </c>
      <c r="V133" s="0" t="n">
        <v>0</v>
      </c>
      <c r="W133" s="0" t="n">
        <v>0</v>
      </c>
      <c r="X133" s="0" t="n">
        <v>1</v>
      </c>
      <c r="Y133" s="0" t="n">
        <v>0</v>
      </c>
      <c r="Z133" s="0" t="n">
        <v>0</v>
      </c>
      <c r="AA133" s="0" t="n">
        <v>1</v>
      </c>
      <c r="AB133" s="0" t="n">
        <v>1</v>
      </c>
      <c r="AC133" s="0" t="n">
        <v>0</v>
      </c>
      <c r="AD133" s="0" t="n">
        <v>0</v>
      </c>
      <c r="AE133" s="0" t="n">
        <v>0</v>
      </c>
      <c r="AF133" s="0" t="n">
        <v>1</v>
      </c>
      <c r="AG133" s="0" t="n">
        <v>0</v>
      </c>
      <c r="AH133" s="0" t="n">
        <v>1</v>
      </c>
      <c r="AI133" s="0" t="n">
        <v>0</v>
      </c>
      <c r="AJ133" s="0" t="n">
        <v>0</v>
      </c>
      <c r="AK133" s="0" t="n">
        <v>0</v>
      </c>
      <c r="AL133" s="0" t="n">
        <v>0</v>
      </c>
      <c r="AM133" s="0" t="n">
        <v>0</v>
      </c>
      <c r="AN133" s="0" t="n">
        <v>0</v>
      </c>
      <c r="AO133" s="0" t="s">
        <v>57</v>
      </c>
      <c r="AP133" s="0" t="s">
        <v>57</v>
      </c>
      <c r="AQ133" s="0" t="s">
        <v>57</v>
      </c>
      <c r="AR133" s="0" t="s">
        <v>57</v>
      </c>
      <c r="AS133" s="0" t="s">
        <v>57</v>
      </c>
      <c r="AT133" s="0" t="s">
        <v>57</v>
      </c>
      <c r="AU133" s="0" t="n">
        <v>1</v>
      </c>
      <c r="AV133" s="0" t="n">
        <v>1</v>
      </c>
      <c r="AW133" s="0" t="n">
        <v>1</v>
      </c>
      <c r="AX133" s="0" t="n">
        <v>0</v>
      </c>
      <c r="AY133" s="0" t="n">
        <v>1</v>
      </c>
      <c r="AZ133" s="0" t="n">
        <v>1</v>
      </c>
      <c r="BA133" s="0" t="n">
        <v>0</v>
      </c>
      <c r="BB133" s="0" t="n">
        <v>0</v>
      </c>
      <c r="BC133" s="0" t="n">
        <v>0</v>
      </c>
      <c r="BD133" s="0" t="n">
        <v>0</v>
      </c>
    </row>
    <row r="134" customFormat="false" ht="14.25" hidden="false" customHeight="false" outlineLevel="0" collapsed="false">
      <c r="A134" s="0" t="s">
        <v>85</v>
      </c>
      <c r="B134" s="2" t="n">
        <v>43435</v>
      </c>
      <c r="C134" s="2" t="n">
        <v>44866</v>
      </c>
      <c r="D134" s="0" t="n">
        <v>1</v>
      </c>
      <c r="E134" s="0" t="n">
        <v>0</v>
      </c>
      <c r="F134" s="0" t="s">
        <v>57</v>
      </c>
      <c r="G134" s="0" t="s">
        <v>57</v>
      </c>
      <c r="H134" s="0" t="n">
        <v>1</v>
      </c>
      <c r="I134" s="0" t="n">
        <v>0</v>
      </c>
      <c r="J134" s="0" t="n">
        <v>0</v>
      </c>
      <c r="K134" s="0" t="n">
        <v>0</v>
      </c>
      <c r="L134" s="0" t="n">
        <v>0</v>
      </c>
      <c r="M134" s="0" t="n">
        <v>0</v>
      </c>
      <c r="N134" s="0" t="n">
        <v>0</v>
      </c>
      <c r="O134" s="0" t="n">
        <v>0</v>
      </c>
      <c r="P134" s="0" t="n">
        <v>0</v>
      </c>
      <c r="Q134" s="0" t="n">
        <v>0</v>
      </c>
      <c r="R134" s="0" t="n">
        <v>0</v>
      </c>
      <c r="S134" s="0" t="n">
        <v>0</v>
      </c>
      <c r="T134" s="0" t="n">
        <v>0</v>
      </c>
      <c r="U134" s="0" t="n">
        <v>0</v>
      </c>
      <c r="V134" s="0" t="n">
        <v>0</v>
      </c>
      <c r="W134" s="0" t="n">
        <v>0</v>
      </c>
      <c r="X134" s="0" t="n">
        <v>1</v>
      </c>
      <c r="Y134" s="0" t="n">
        <v>0</v>
      </c>
      <c r="Z134" s="0" t="n">
        <v>0</v>
      </c>
      <c r="AA134" s="0" t="n">
        <v>1</v>
      </c>
      <c r="AB134" s="0" t="n">
        <v>0</v>
      </c>
      <c r="AC134" s="0" t="n">
        <v>0</v>
      </c>
      <c r="AD134" s="0" t="n">
        <v>0</v>
      </c>
      <c r="AE134" s="0" t="n">
        <v>0</v>
      </c>
      <c r="AF134" s="0" t="n">
        <v>1</v>
      </c>
      <c r="AG134" s="0" t="n">
        <v>1</v>
      </c>
      <c r="AH134" s="0" t="n">
        <v>0</v>
      </c>
      <c r="AI134" s="0" t="n">
        <v>0</v>
      </c>
      <c r="AJ134" s="0" t="n">
        <v>0</v>
      </c>
      <c r="AK134" s="0" t="n">
        <v>0</v>
      </c>
      <c r="AL134" s="0" t="n">
        <v>0</v>
      </c>
      <c r="AM134" s="0" t="n">
        <v>0</v>
      </c>
      <c r="AN134" s="0" t="n">
        <v>0</v>
      </c>
      <c r="AO134" s="0" t="s">
        <v>57</v>
      </c>
      <c r="AP134" s="0" t="s">
        <v>57</v>
      </c>
      <c r="AQ134" s="0" t="s">
        <v>57</v>
      </c>
      <c r="AR134" s="0" t="s">
        <v>57</v>
      </c>
      <c r="AS134" s="0" t="s">
        <v>57</v>
      </c>
      <c r="AT134" s="0" t="s">
        <v>57</v>
      </c>
      <c r="AU134" s="0" t="n">
        <v>0</v>
      </c>
      <c r="AV134" s="0" t="s">
        <v>57</v>
      </c>
      <c r="AW134" s="0" t="s">
        <v>57</v>
      </c>
      <c r="AX134" s="0" t="s">
        <v>57</v>
      </c>
      <c r="AY134" s="0" t="s">
        <v>57</v>
      </c>
      <c r="AZ134" s="0" t="s">
        <v>57</v>
      </c>
      <c r="BA134" s="0" t="s">
        <v>57</v>
      </c>
      <c r="BB134" s="0" t="s">
        <v>57</v>
      </c>
      <c r="BC134" s="0" t="n">
        <v>0</v>
      </c>
      <c r="BD134" s="0" t="n">
        <v>0</v>
      </c>
    </row>
    <row r="135" customFormat="false" ht="14.25" hidden="false" customHeight="false" outlineLevel="0" collapsed="false">
      <c r="A135" s="0" t="s">
        <v>86</v>
      </c>
      <c r="B135" s="2" t="n">
        <v>43435</v>
      </c>
      <c r="C135" s="2" t="n">
        <v>44561</v>
      </c>
      <c r="D135" s="0" t="n">
        <v>1</v>
      </c>
      <c r="E135" s="0" t="n">
        <v>0</v>
      </c>
      <c r="F135" s="0" t="s">
        <v>57</v>
      </c>
      <c r="G135" s="0" t="s">
        <v>57</v>
      </c>
      <c r="H135" s="0" t="n">
        <v>0</v>
      </c>
      <c r="I135" s="0" t="s">
        <v>57</v>
      </c>
      <c r="J135" s="0" t="s">
        <v>57</v>
      </c>
      <c r="K135" s="0" t="s">
        <v>57</v>
      </c>
      <c r="L135" s="0" t="s">
        <v>57</v>
      </c>
      <c r="M135" s="0" t="s">
        <v>57</v>
      </c>
      <c r="N135" s="0" t="s">
        <v>57</v>
      </c>
      <c r="O135" s="0" t="s">
        <v>57</v>
      </c>
      <c r="P135" s="0" t="s">
        <v>57</v>
      </c>
      <c r="Q135" s="0" t="s">
        <v>57</v>
      </c>
      <c r="R135" s="0" t="s">
        <v>57</v>
      </c>
      <c r="S135" s="0" t="s">
        <v>57</v>
      </c>
      <c r="T135" s="0" t="s">
        <v>57</v>
      </c>
      <c r="U135" s="0" t="s">
        <v>57</v>
      </c>
      <c r="V135" s="0" t="s">
        <v>57</v>
      </c>
      <c r="W135" s="0" t="s">
        <v>57</v>
      </c>
      <c r="X135" s="0" t="s">
        <v>57</v>
      </c>
      <c r="Y135" s="0" t="s">
        <v>57</v>
      </c>
      <c r="Z135" s="0" t="s">
        <v>57</v>
      </c>
      <c r="AA135" s="0" t="s">
        <v>57</v>
      </c>
      <c r="AB135" s="0" t="s">
        <v>57</v>
      </c>
      <c r="AC135" s="0" t="s">
        <v>57</v>
      </c>
      <c r="AD135" s="0" t="s">
        <v>57</v>
      </c>
      <c r="AE135" s="0" t="s">
        <v>57</v>
      </c>
      <c r="AF135" s="0" t="s">
        <v>57</v>
      </c>
      <c r="AG135" s="0" t="s">
        <v>57</v>
      </c>
      <c r="AH135" s="0" t="s">
        <v>57</v>
      </c>
      <c r="AI135" s="0" t="s">
        <v>57</v>
      </c>
      <c r="AJ135" s="0" t="s">
        <v>57</v>
      </c>
      <c r="AK135" s="0" t="s">
        <v>57</v>
      </c>
      <c r="AL135" s="0" t="s">
        <v>57</v>
      </c>
      <c r="AM135" s="0" t="s">
        <v>57</v>
      </c>
      <c r="AN135" s="0" t="n">
        <v>0</v>
      </c>
      <c r="AO135" s="0" t="s">
        <v>57</v>
      </c>
      <c r="AP135" s="0" t="s">
        <v>57</v>
      </c>
      <c r="AQ135" s="0" t="s">
        <v>57</v>
      </c>
      <c r="AR135" s="0" t="s">
        <v>57</v>
      </c>
      <c r="AS135" s="0" t="s">
        <v>57</v>
      </c>
      <c r="AT135" s="0" t="s">
        <v>57</v>
      </c>
      <c r="AU135" s="0" t="n">
        <v>1</v>
      </c>
      <c r="AV135" s="0" t="n">
        <v>1</v>
      </c>
      <c r="AW135" s="0" t="n">
        <v>0</v>
      </c>
      <c r="AX135" s="0" t="n">
        <v>0</v>
      </c>
      <c r="AY135" s="0" t="n">
        <v>1</v>
      </c>
      <c r="AZ135" s="0" t="n">
        <v>1</v>
      </c>
      <c r="BA135" s="0" t="n">
        <v>0</v>
      </c>
      <c r="BB135" s="0" t="n">
        <v>0</v>
      </c>
      <c r="BC135" s="0" t="n">
        <v>0</v>
      </c>
      <c r="BD135" s="0" t="n">
        <v>0</v>
      </c>
    </row>
    <row r="136" customFormat="false" ht="14.25" hidden="false" customHeight="false" outlineLevel="0" collapsed="false">
      <c r="A136" s="0" t="s">
        <v>86</v>
      </c>
      <c r="B136" s="2" t="n">
        <v>44562</v>
      </c>
      <c r="C136" s="2" t="n">
        <v>44700</v>
      </c>
      <c r="D136" s="0" t="n">
        <v>1</v>
      </c>
      <c r="E136" s="0" t="n">
        <v>0</v>
      </c>
      <c r="F136" s="0" t="s">
        <v>57</v>
      </c>
      <c r="G136" s="0" t="s">
        <v>57</v>
      </c>
      <c r="H136" s="0" t="n">
        <v>1</v>
      </c>
      <c r="I136" s="0" t="n">
        <v>0</v>
      </c>
      <c r="J136" s="0" t="n">
        <v>0</v>
      </c>
      <c r="K136" s="0" t="n">
        <v>0</v>
      </c>
      <c r="L136" s="0" t="n">
        <v>0</v>
      </c>
      <c r="M136" s="0" t="n">
        <v>0</v>
      </c>
      <c r="N136" s="0" t="n">
        <v>0</v>
      </c>
      <c r="O136" s="0" t="n">
        <v>0</v>
      </c>
      <c r="P136" s="0" t="n">
        <v>0</v>
      </c>
      <c r="Q136" s="0" t="n">
        <v>0</v>
      </c>
      <c r="R136" s="0" t="n">
        <v>0</v>
      </c>
      <c r="S136" s="0" t="n">
        <v>0</v>
      </c>
      <c r="T136" s="0" t="n">
        <v>0</v>
      </c>
      <c r="U136" s="0" t="n">
        <v>0</v>
      </c>
      <c r="V136" s="0" t="n">
        <v>1</v>
      </c>
      <c r="W136" s="0" t="n">
        <v>0</v>
      </c>
      <c r="X136" s="0" t="n">
        <v>0</v>
      </c>
      <c r="Y136" s="0" t="n">
        <v>0</v>
      </c>
      <c r="Z136" s="0" t="n">
        <v>0</v>
      </c>
      <c r="AA136" s="0" t="n">
        <v>1</v>
      </c>
      <c r="AB136" s="0" t="n">
        <v>1</v>
      </c>
      <c r="AC136" s="0" t="n">
        <v>0</v>
      </c>
      <c r="AD136" s="0" t="n">
        <v>0</v>
      </c>
      <c r="AE136" s="0" t="n">
        <v>0</v>
      </c>
      <c r="AF136" s="0" t="n">
        <v>1</v>
      </c>
      <c r="AG136" s="0" t="n">
        <v>0</v>
      </c>
      <c r="AH136" s="0" t="n">
        <v>0</v>
      </c>
      <c r="AI136" s="0" t="n">
        <v>0</v>
      </c>
      <c r="AJ136" s="0" t="n">
        <v>0</v>
      </c>
      <c r="AK136" s="0" t="n">
        <v>0</v>
      </c>
      <c r="AL136" s="0" t="n">
        <v>0</v>
      </c>
      <c r="AM136" s="0" t="n">
        <v>1</v>
      </c>
      <c r="AN136" s="0" t="n">
        <v>0</v>
      </c>
      <c r="AO136" s="0" t="s">
        <v>57</v>
      </c>
      <c r="AP136" s="0" t="s">
        <v>57</v>
      </c>
      <c r="AQ136" s="0" t="s">
        <v>57</v>
      </c>
      <c r="AR136" s="0" t="s">
        <v>57</v>
      </c>
      <c r="AS136" s="0" t="s">
        <v>57</v>
      </c>
      <c r="AT136" s="0" t="s">
        <v>57</v>
      </c>
      <c r="AU136" s="0" t="n">
        <v>1</v>
      </c>
      <c r="AV136" s="0" t="n">
        <v>1</v>
      </c>
      <c r="AW136" s="0" t="n">
        <v>0</v>
      </c>
      <c r="AX136" s="0" t="n">
        <v>0</v>
      </c>
      <c r="AY136" s="0" t="n">
        <v>1</v>
      </c>
      <c r="AZ136" s="0" t="n">
        <v>1</v>
      </c>
      <c r="BA136" s="0" t="n">
        <v>0</v>
      </c>
      <c r="BB136" s="0" t="n">
        <v>0</v>
      </c>
      <c r="BC136" s="0" t="n">
        <v>0</v>
      </c>
      <c r="BD136" s="0" t="n">
        <v>0</v>
      </c>
    </row>
    <row r="137" customFormat="false" ht="14.25" hidden="false" customHeight="false" outlineLevel="0" collapsed="false">
      <c r="A137" s="0" t="s">
        <v>86</v>
      </c>
      <c r="B137" s="2" t="n">
        <v>44701</v>
      </c>
      <c r="C137" s="2" t="n">
        <v>44707</v>
      </c>
      <c r="D137" s="0" t="n">
        <v>1</v>
      </c>
      <c r="E137" s="0" t="n">
        <v>0</v>
      </c>
      <c r="F137" s="0" t="s">
        <v>57</v>
      </c>
      <c r="G137" s="0" t="s">
        <v>57</v>
      </c>
      <c r="H137" s="0" t="n">
        <v>1</v>
      </c>
      <c r="I137" s="0" t="n">
        <v>0</v>
      </c>
      <c r="J137" s="0" t="n">
        <v>0</v>
      </c>
      <c r="K137" s="0" t="n">
        <v>0</v>
      </c>
      <c r="L137" s="0" t="n">
        <v>0</v>
      </c>
      <c r="M137" s="0" t="n">
        <v>0</v>
      </c>
      <c r="N137" s="0" t="n">
        <v>0</v>
      </c>
      <c r="O137" s="0" t="n">
        <v>0</v>
      </c>
      <c r="P137" s="0" t="n">
        <v>0</v>
      </c>
      <c r="Q137" s="0" t="n">
        <v>0</v>
      </c>
      <c r="R137" s="0" t="n">
        <v>0</v>
      </c>
      <c r="S137" s="0" t="n">
        <v>0</v>
      </c>
      <c r="T137" s="0" t="n">
        <v>0</v>
      </c>
      <c r="U137" s="0" t="n">
        <v>0</v>
      </c>
      <c r="V137" s="0" t="n">
        <v>1</v>
      </c>
      <c r="W137" s="0" t="n">
        <v>0</v>
      </c>
      <c r="X137" s="0" t="n">
        <v>0</v>
      </c>
      <c r="Y137" s="0" t="n">
        <v>0</v>
      </c>
      <c r="Z137" s="0" t="n">
        <v>0</v>
      </c>
      <c r="AA137" s="0" t="n">
        <v>1</v>
      </c>
      <c r="AB137" s="0" t="n">
        <v>1</v>
      </c>
      <c r="AC137" s="0" t="n">
        <v>0</v>
      </c>
      <c r="AD137" s="0" t="n">
        <v>0</v>
      </c>
      <c r="AE137" s="0" t="n">
        <v>0</v>
      </c>
      <c r="AF137" s="0" t="n">
        <v>1</v>
      </c>
      <c r="AG137" s="0" t="n">
        <v>0</v>
      </c>
      <c r="AH137" s="0" t="n">
        <v>0</v>
      </c>
      <c r="AI137" s="0" t="n">
        <v>0</v>
      </c>
      <c r="AJ137" s="0" t="n">
        <v>0</v>
      </c>
      <c r="AK137" s="0" t="n">
        <v>0</v>
      </c>
      <c r="AL137" s="0" t="n">
        <v>0</v>
      </c>
      <c r="AM137" s="0" t="n">
        <v>1</v>
      </c>
      <c r="AN137" s="0" t="n">
        <v>0</v>
      </c>
      <c r="AO137" s="0" t="s">
        <v>57</v>
      </c>
      <c r="AP137" s="0" t="s">
        <v>57</v>
      </c>
      <c r="AQ137" s="0" t="s">
        <v>57</v>
      </c>
      <c r="AR137" s="0" t="s">
        <v>57</v>
      </c>
      <c r="AS137" s="0" t="s">
        <v>57</v>
      </c>
      <c r="AT137" s="0" t="s">
        <v>57</v>
      </c>
      <c r="AU137" s="0" t="n">
        <v>1</v>
      </c>
      <c r="AV137" s="0" t="n">
        <v>1</v>
      </c>
      <c r="AW137" s="0" t="n">
        <v>0</v>
      </c>
      <c r="AX137" s="0" t="n">
        <v>0</v>
      </c>
      <c r="AY137" s="0" t="n">
        <v>1</v>
      </c>
      <c r="AZ137" s="0" t="n">
        <v>1</v>
      </c>
      <c r="BA137" s="0" t="n">
        <v>0</v>
      </c>
      <c r="BB137" s="0" t="n">
        <v>0</v>
      </c>
      <c r="BC137" s="0" t="n">
        <v>0</v>
      </c>
      <c r="BD137" s="0" t="n">
        <v>0</v>
      </c>
    </row>
    <row r="138" customFormat="false" ht="14.25" hidden="false" customHeight="false" outlineLevel="0" collapsed="false">
      <c r="A138" s="0" t="s">
        <v>86</v>
      </c>
      <c r="B138" s="2" t="n">
        <v>44708</v>
      </c>
      <c r="C138" s="2" t="n">
        <v>44866</v>
      </c>
      <c r="D138" s="0" t="n">
        <v>1</v>
      </c>
      <c r="E138" s="0" t="n">
        <v>0</v>
      </c>
      <c r="F138" s="0" t="s">
        <v>57</v>
      </c>
      <c r="G138" s="0" t="s">
        <v>57</v>
      </c>
      <c r="H138" s="0" t="n">
        <v>1</v>
      </c>
      <c r="I138" s="0" t="n">
        <v>0</v>
      </c>
      <c r="J138" s="0" t="n">
        <v>0</v>
      </c>
      <c r="K138" s="0" t="n">
        <v>0</v>
      </c>
      <c r="L138" s="0" t="n">
        <v>0</v>
      </c>
      <c r="M138" s="0" t="n">
        <v>0</v>
      </c>
      <c r="N138" s="0" t="n">
        <v>0</v>
      </c>
      <c r="O138" s="0" t="n">
        <v>0</v>
      </c>
      <c r="P138" s="0" t="n">
        <v>0</v>
      </c>
      <c r="Q138" s="0" t="n">
        <v>0</v>
      </c>
      <c r="R138" s="0" t="n">
        <v>0</v>
      </c>
      <c r="S138" s="0" t="n">
        <v>0</v>
      </c>
      <c r="T138" s="0" t="n">
        <v>0</v>
      </c>
      <c r="U138" s="0" t="n">
        <v>0</v>
      </c>
      <c r="V138" s="0" t="n">
        <v>1</v>
      </c>
      <c r="W138" s="0" t="n">
        <v>0</v>
      </c>
      <c r="X138" s="0" t="n">
        <v>0</v>
      </c>
      <c r="Y138" s="0" t="n">
        <v>0</v>
      </c>
      <c r="Z138" s="0" t="n">
        <v>0</v>
      </c>
      <c r="AA138" s="0" t="n">
        <v>1</v>
      </c>
      <c r="AB138" s="0" t="n">
        <v>1</v>
      </c>
      <c r="AC138" s="0" t="n">
        <v>1</v>
      </c>
      <c r="AD138" s="0" t="n">
        <v>0</v>
      </c>
      <c r="AE138" s="0" t="n">
        <v>0</v>
      </c>
      <c r="AF138" s="0" t="n">
        <v>1</v>
      </c>
      <c r="AG138" s="0" t="n">
        <v>0</v>
      </c>
      <c r="AH138" s="0" t="n">
        <v>0</v>
      </c>
      <c r="AI138" s="0" t="n">
        <v>0</v>
      </c>
      <c r="AJ138" s="0" t="n">
        <v>0</v>
      </c>
      <c r="AK138" s="0" t="n">
        <v>0</v>
      </c>
      <c r="AL138" s="0" t="n">
        <v>0</v>
      </c>
      <c r="AM138" s="0" t="n">
        <v>1</v>
      </c>
      <c r="AN138" s="0" t="n">
        <v>0</v>
      </c>
      <c r="AO138" s="0" t="s">
        <v>57</v>
      </c>
      <c r="AP138" s="0" t="s">
        <v>57</v>
      </c>
      <c r="AQ138" s="0" t="s">
        <v>57</v>
      </c>
      <c r="AR138" s="0" t="s">
        <v>57</v>
      </c>
      <c r="AS138" s="0" t="s">
        <v>57</v>
      </c>
      <c r="AT138" s="0" t="s">
        <v>57</v>
      </c>
      <c r="AU138" s="0" t="n">
        <v>1</v>
      </c>
      <c r="AV138" s="0" t="n">
        <v>1</v>
      </c>
      <c r="AW138" s="0" t="n">
        <v>0</v>
      </c>
      <c r="AX138" s="0" t="n">
        <v>0</v>
      </c>
      <c r="AY138" s="0" t="n">
        <v>1</v>
      </c>
      <c r="AZ138" s="0" t="n">
        <v>1</v>
      </c>
      <c r="BA138" s="0" t="n">
        <v>0</v>
      </c>
      <c r="BB138" s="0" t="n">
        <v>0</v>
      </c>
      <c r="BC138" s="0" t="n">
        <v>0</v>
      </c>
      <c r="BD138" s="0" t="n">
        <v>0</v>
      </c>
    </row>
    <row r="139" customFormat="false" ht="14.25" hidden="false" customHeight="false" outlineLevel="0" collapsed="false">
      <c r="A139" s="0" t="s">
        <v>87</v>
      </c>
      <c r="B139" s="2" t="n">
        <v>43435</v>
      </c>
      <c r="C139" s="2" t="n">
        <v>44535</v>
      </c>
      <c r="D139" s="0" t="n">
        <v>1</v>
      </c>
      <c r="E139" s="0" t="n">
        <v>1</v>
      </c>
      <c r="F139" s="0" t="n">
        <v>1</v>
      </c>
      <c r="G139" s="0" t="n">
        <v>0</v>
      </c>
      <c r="H139" s="0" t="n">
        <v>0</v>
      </c>
      <c r="I139" s="0" t="s">
        <v>57</v>
      </c>
      <c r="J139" s="0" t="s">
        <v>57</v>
      </c>
      <c r="K139" s="0" t="s">
        <v>57</v>
      </c>
      <c r="L139" s="0" t="s">
        <v>57</v>
      </c>
      <c r="M139" s="0" t="s">
        <v>57</v>
      </c>
      <c r="N139" s="0" t="s">
        <v>57</v>
      </c>
      <c r="O139" s="0" t="s">
        <v>57</v>
      </c>
      <c r="P139" s="0" t="s">
        <v>57</v>
      </c>
      <c r="Q139" s="0" t="s">
        <v>57</v>
      </c>
      <c r="R139" s="0" t="s">
        <v>57</v>
      </c>
      <c r="S139" s="0" t="s">
        <v>57</v>
      </c>
      <c r="T139" s="0" t="s">
        <v>57</v>
      </c>
      <c r="U139" s="0" t="s">
        <v>57</v>
      </c>
      <c r="V139" s="0" t="s">
        <v>57</v>
      </c>
      <c r="W139" s="0" t="s">
        <v>57</v>
      </c>
      <c r="X139" s="0" t="s">
        <v>57</v>
      </c>
      <c r="Y139" s="0" t="s">
        <v>57</v>
      </c>
      <c r="Z139" s="0" t="s">
        <v>57</v>
      </c>
      <c r="AA139" s="0" t="s">
        <v>57</v>
      </c>
      <c r="AB139" s="0" t="s">
        <v>57</v>
      </c>
      <c r="AC139" s="0" t="s">
        <v>57</v>
      </c>
      <c r="AD139" s="0" t="s">
        <v>57</v>
      </c>
      <c r="AE139" s="0" t="s">
        <v>57</v>
      </c>
      <c r="AF139" s="0" t="s">
        <v>57</v>
      </c>
      <c r="AG139" s="0" t="s">
        <v>57</v>
      </c>
      <c r="AH139" s="0" t="s">
        <v>57</v>
      </c>
      <c r="AI139" s="0" t="s">
        <v>57</v>
      </c>
      <c r="AJ139" s="0" t="s">
        <v>57</v>
      </c>
      <c r="AK139" s="0" t="s">
        <v>57</v>
      </c>
      <c r="AL139" s="0" t="s">
        <v>57</v>
      </c>
      <c r="AM139" s="0" t="s">
        <v>57</v>
      </c>
      <c r="AN139" s="0" t="n">
        <v>0</v>
      </c>
      <c r="AO139" s="0" t="s">
        <v>57</v>
      </c>
      <c r="AP139" s="0" t="s">
        <v>57</v>
      </c>
      <c r="AQ139" s="0" t="s">
        <v>57</v>
      </c>
      <c r="AR139" s="0" t="s">
        <v>57</v>
      </c>
      <c r="AS139" s="0" t="s">
        <v>57</v>
      </c>
      <c r="AT139" s="0" t="s">
        <v>57</v>
      </c>
      <c r="AU139" s="0" t="n">
        <v>1</v>
      </c>
      <c r="AV139" s="0" t="n">
        <v>1</v>
      </c>
      <c r="AW139" s="0" t="n">
        <v>0</v>
      </c>
      <c r="AX139" s="0" t="n">
        <v>0</v>
      </c>
      <c r="AY139" s="0" t="n">
        <v>1</v>
      </c>
      <c r="AZ139" s="0" t="n">
        <v>1</v>
      </c>
      <c r="BA139" s="0" t="n">
        <v>0</v>
      </c>
      <c r="BB139" s="0" t="n">
        <v>0</v>
      </c>
      <c r="BC139" s="0" t="n">
        <v>0</v>
      </c>
      <c r="BD139" s="0" t="n">
        <v>0</v>
      </c>
    </row>
    <row r="140" customFormat="false" ht="14.25" hidden="false" customHeight="false" outlineLevel="0" collapsed="false">
      <c r="A140" s="0" t="s">
        <v>87</v>
      </c>
      <c r="B140" s="2" t="n">
        <v>44536</v>
      </c>
      <c r="C140" s="2" t="n">
        <v>44866</v>
      </c>
      <c r="D140" s="0" t="n">
        <v>1</v>
      </c>
      <c r="E140" s="0" t="n">
        <v>1</v>
      </c>
      <c r="F140" s="0" t="n">
        <v>1</v>
      </c>
      <c r="G140" s="0" t="n">
        <v>0</v>
      </c>
      <c r="H140" s="0" t="n">
        <v>0</v>
      </c>
      <c r="I140" s="0" t="s">
        <v>57</v>
      </c>
      <c r="J140" s="0" t="s">
        <v>57</v>
      </c>
      <c r="K140" s="0" t="s">
        <v>57</v>
      </c>
      <c r="L140" s="0" t="s">
        <v>57</v>
      </c>
      <c r="M140" s="0" t="s">
        <v>57</v>
      </c>
      <c r="N140" s="0" t="s">
        <v>57</v>
      </c>
      <c r="O140" s="0" t="s">
        <v>57</v>
      </c>
      <c r="P140" s="0" t="s">
        <v>57</v>
      </c>
      <c r="Q140" s="0" t="s">
        <v>57</v>
      </c>
      <c r="R140" s="0" t="s">
        <v>57</v>
      </c>
      <c r="S140" s="0" t="s">
        <v>57</v>
      </c>
      <c r="T140" s="0" t="s">
        <v>57</v>
      </c>
      <c r="U140" s="0" t="s">
        <v>57</v>
      </c>
      <c r="V140" s="0" t="s">
        <v>57</v>
      </c>
      <c r="W140" s="0" t="s">
        <v>57</v>
      </c>
      <c r="X140" s="0" t="s">
        <v>57</v>
      </c>
      <c r="Y140" s="0" t="s">
        <v>57</v>
      </c>
      <c r="Z140" s="0" t="s">
        <v>57</v>
      </c>
      <c r="AA140" s="0" t="s">
        <v>57</v>
      </c>
      <c r="AB140" s="0" t="s">
        <v>57</v>
      </c>
      <c r="AC140" s="0" t="s">
        <v>57</v>
      </c>
      <c r="AD140" s="0" t="s">
        <v>57</v>
      </c>
      <c r="AE140" s="0" t="s">
        <v>57</v>
      </c>
      <c r="AF140" s="0" t="s">
        <v>57</v>
      </c>
      <c r="AG140" s="0" t="s">
        <v>57</v>
      </c>
      <c r="AH140" s="0" t="s">
        <v>57</v>
      </c>
      <c r="AI140" s="0" t="s">
        <v>57</v>
      </c>
      <c r="AJ140" s="0" t="s">
        <v>57</v>
      </c>
      <c r="AK140" s="0" t="s">
        <v>57</v>
      </c>
      <c r="AL140" s="0" t="s">
        <v>57</v>
      </c>
      <c r="AM140" s="0" t="s">
        <v>57</v>
      </c>
      <c r="AN140" s="0" t="n">
        <v>0</v>
      </c>
      <c r="AO140" s="0" t="s">
        <v>57</v>
      </c>
      <c r="AP140" s="0" t="s">
        <v>57</v>
      </c>
      <c r="AQ140" s="0" t="s">
        <v>57</v>
      </c>
      <c r="AR140" s="0" t="s">
        <v>57</v>
      </c>
      <c r="AS140" s="0" t="s">
        <v>57</v>
      </c>
      <c r="AT140" s="0" t="s">
        <v>57</v>
      </c>
      <c r="AU140" s="0" t="n">
        <v>1</v>
      </c>
      <c r="AV140" s="0" t="n">
        <v>1</v>
      </c>
      <c r="AW140" s="0" t="n">
        <v>0</v>
      </c>
      <c r="AX140" s="0" t="n">
        <v>0</v>
      </c>
      <c r="AY140" s="0" t="n">
        <v>1</v>
      </c>
      <c r="AZ140" s="0" t="n">
        <v>1</v>
      </c>
      <c r="BA140" s="0" t="n">
        <v>0</v>
      </c>
      <c r="BB140" s="0" t="n">
        <v>0</v>
      </c>
      <c r="BC140" s="0" t="n">
        <v>0</v>
      </c>
      <c r="BD140" s="0" t="n">
        <v>0</v>
      </c>
    </row>
    <row r="141" customFormat="false" ht="14.25" hidden="false" customHeight="false" outlineLevel="0" collapsed="false">
      <c r="A141" s="0" t="s">
        <v>88</v>
      </c>
      <c r="B141" s="2" t="n">
        <v>43435</v>
      </c>
      <c r="C141" s="2" t="n">
        <v>44364</v>
      </c>
      <c r="D141" s="0" t="n">
        <v>1</v>
      </c>
      <c r="E141" s="0" t="n">
        <v>1</v>
      </c>
      <c r="F141" s="0" t="n">
        <v>1</v>
      </c>
      <c r="G141" s="0" t="n">
        <v>0</v>
      </c>
      <c r="H141" s="0" t="n">
        <v>0</v>
      </c>
      <c r="I141" s="0" t="s">
        <v>57</v>
      </c>
      <c r="J141" s="0" t="s">
        <v>57</v>
      </c>
      <c r="K141" s="0" t="s">
        <v>57</v>
      </c>
      <c r="L141" s="0" t="s">
        <v>57</v>
      </c>
      <c r="M141" s="0" t="s">
        <v>57</v>
      </c>
      <c r="N141" s="0" t="s">
        <v>57</v>
      </c>
      <c r="O141" s="0" t="s">
        <v>57</v>
      </c>
      <c r="P141" s="0" t="s">
        <v>57</v>
      </c>
      <c r="Q141" s="0" t="s">
        <v>57</v>
      </c>
      <c r="R141" s="0" t="s">
        <v>57</v>
      </c>
      <c r="S141" s="0" t="s">
        <v>57</v>
      </c>
      <c r="T141" s="0" t="s">
        <v>57</v>
      </c>
      <c r="U141" s="0" t="s">
        <v>57</v>
      </c>
      <c r="V141" s="0" t="s">
        <v>57</v>
      </c>
      <c r="W141" s="0" t="s">
        <v>57</v>
      </c>
      <c r="X141" s="0" t="s">
        <v>57</v>
      </c>
      <c r="Y141" s="0" t="s">
        <v>57</v>
      </c>
      <c r="Z141" s="0" t="s">
        <v>57</v>
      </c>
      <c r="AA141" s="0" t="s">
        <v>57</v>
      </c>
      <c r="AB141" s="0" t="s">
        <v>57</v>
      </c>
      <c r="AC141" s="0" t="s">
        <v>57</v>
      </c>
      <c r="AD141" s="0" t="s">
        <v>57</v>
      </c>
      <c r="AE141" s="0" t="s">
        <v>57</v>
      </c>
      <c r="AF141" s="0" t="s">
        <v>57</v>
      </c>
      <c r="AG141" s="0" t="s">
        <v>57</v>
      </c>
      <c r="AH141" s="0" t="s">
        <v>57</v>
      </c>
      <c r="AI141" s="0" t="s">
        <v>57</v>
      </c>
      <c r="AJ141" s="0" t="s">
        <v>57</v>
      </c>
      <c r="AK141" s="0" t="s">
        <v>57</v>
      </c>
      <c r="AL141" s="0" t="s">
        <v>57</v>
      </c>
      <c r="AM141" s="0" t="s">
        <v>57</v>
      </c>
      <c r="AN141" s="0" t="n">
        <v>0</v>
      </c>
      <c r="AO141" s="0" t="s">
        <v>57</v>
      </c>
      <c r="AP141" s="0" t="s">
        <v>57</v>
      </c>
      <c r="AQ141" s="0" t="s">
        <v>57</v>
      </c>
      <c r="AR141" s="0" t="s">
        <v>57</v>
      </c>
      <c r="AS141" s="0" t="s">
        <v>57</v>
      </c>
      <c r="AT141" s="0" t="s">
        <v>57</v>
      </c>
      <c r="AU141" s="0" t="n">
        <v>1</v>
      </c>
      <c r="AV141" s="0" t="n">
        <v>1</v>
      </c>
      <c r="AW141" s="0" t="n">
        <v>0</v>
      </c>
      <c r="AX141" s="0" t="n">
        <v>0</v>
      </c>
      <c r="AY141" s="0" t="n">
        <v>1</v>
      </c>
      <c r="AZ141" s="0" t="n">
        <v>1</v>
      </c>
      <c r="BA141" s="0" t="n">
        <v>0</v>
      </c>
      <c r="BB141" s="0" t="n">
        <v>0</v>
      </c>
      <c r="BC141" s="0" t="n">
        <v>0</v>
      </c>
      <c r="BD141" s="0" t="n">
        <v>1</v>
      </c>
    </row>
    <row r="142" customFormat="false" ht="14.25" hidden="false" customHeight="false" outlineLevel="0" collapsed="false">
      <c r="A142" s="0" t="s">
        <v>88</v>
      </c>
      <c r="B142" s="2" t="n">
        <v>44365</v>
      </c>
      <c r="C142" s="2" t="n">
        <v>44866</v>
      </c>
      <c r="D142" s="0" t="n">
        <v>1</v>
      </c>
      <c r="E142" s="0" t="n">
        <v>0</v>
      </c>
      <c r="F142" s="0" t="s">
        <v>57</v>
      </c>
      <c r="G142" s="0" t="s">
        <v>57</v>
      </c>
      <c r="H142" s="0" t="n">
        <v>0</v>
      </c>
      <c r="I142" s="0" t="s">
        <v>57</v>
      </c>
      <c r="J142" s="0" t="s">
        <v>57</v>
      </c>
      <c r="K142" s="0" t="s">
        <v>57</v>
      </c>
      <c r="L142" s="0" t="s">
        <v>57</v>
      </c>
      <c r="M142" s="0" t="s">
        <v>57</v>
      </c>
      <c r="N142" s="0" t="s">
        <v>57</v>
      </c>
      <c r="O142" s="0" t="s">
        <v>57</v>
      </c>
      <c r="P142" s="0" t="s">
        <v>57</v>
      </c>
      <c r="Q142" s="0" t="s">
        <v>57</v>
      </c>
      <c r="R142" s="0" t="s">
        <v>57</v>
      </c>
      <c r="S142" s="0" t="s">
        <v>57</v>
      </c>
      <c r="T142" s="0" t="s">
        <v>57</v>
      </c>
      <c r="U142" s="0" t="s">
        <v>57</v>
      </c>
      <c r="V142" s="0" t="s">
        <v>57</v>
      </c>
      <c r="W142" s="0" t="s">
        <v>57</v>
      </c>
      <c r="X142" s="0" t="s">
        <v>57</v>
      </c>
      <c r="Y142" s="0" t="s">
        <v>57</v>
      </c>
      <c r="Z142" s="0" t="s">
        <v>57</v>
      </c>
      <c r="AA142" s="0" t="s">
        <v>57</v>
      </c>
      <c r="AB142" s="0" t="s">
        <v>57</v>
      </c>
      <c r="AC142" s="0" t="s">
        <v>57</v>
      </c>
      <c r="AD142" s="0" t="s">
        <v>57</v>
      </c>
      <c r="AE142" s="0" t="s">
        <v>57</v>
      </c>
      <c r="AF142" s="0" t="s">
        <v>57</v>
      </c>
      <c r="AG142" s="0" t="s">
        <v>57</v>
      </c>
      <c r="AH142" s="0" t="s">
        <v>57</v>
      </c>
      <c r="AI142" s="0" t="s">
        <v>57</v>
      </c>
      <c r="AJ142" s="0" t="s">
        <v>57</v>
      </c>
      <c r="AK142" s="0" t="s">
        <v>57</v>
      </c>
      <c r="AL142" s="0" t="s">
        <v>57</v>
      </c>
      <c r="AM142" s="0" t="s">
        <v>57</v>
      </c>
      <c r="AN142" s="0" t="n">
        <v>0</v>
      </c>
      <c r="AO142" s="0" t="s">
        <v>57</v>
      </c>
      <c r="AP142" s="0" t="s">
        <v>57</v>
      </c>
      <c r="AQ142" s="0" t="s">
        <v>57</v>
      </c>
      <c r="AR142" s="0" t="s">
        <v>57</v>
      </c>
      <c r="AS142" s="0" t="s">
        <v>57</v>
      </c>
      <c r="AT142" s="0" t="s">
        <v>57</v>
      </c>
      <c r="AU142" s="0" t="n">
        <v>1</v>
      </c>
      <c r="AV142" s="0" t="n">
        <v>1</v>
      </c>
      <c r="AW142" s="0" t="n">
        <v>0</v>
      </c>
      <c r="AX142" s="0" t="n">
        <v>0</v>
      </c>
      <c r="AY142" s="0" t="n">
        <v>1</v>
      </c>
      <c r="AZ142" s="0" t="n">
        <v>1</v>
      </c>
      <c r="BA142" s="0" t="n">
        <v>0</v>
      </c>
      <c r="BB142" s="0" t="n">
        <v>0</v>
      </c>
      <c r="BC142" s="0" t="n">
        <v>0</v>
      </c>
      <c r="BD142" s="0" t="n">
        <v>0</v>
      </c>
    </row>
    <row r="143" customFormat="false" ht="14.25" hidden="false" customHeight="false" outlineLevel="0" collapsed="false">
      <c r="A143" s="0" t="s">
        <v>89</v>
      </c>
      <c r="B143" s="2" t="n">
        <v>43435</v>
      </c>
      <c r="C143" s="2" t="n">
        <v>43486</v>
      </c>
      <c r="D143" s="0" t="n">
        <v>1</v>
      </c>
      <c r="E143" s="0" t="n">
        <v>1</v>
      </c>
      <c r="F143" s="0" t="n">
        <v>0</v>
      </c>
      <c r="G143" s="0" t="n">
        <v>1</v>
      </c>
      <c r="H143" s="0" t="n">
        <v>1</v>
      </c>
      <c r="I143" s="0" t="n">
        <v>0</v>
      </c>
      <c r="J143" s="0" t="n">
        <v>0</v>
      </c>
      <c r="K143" s="0" t="n">
        <v>0</v>
      </c>
      <c r="L143" s="0" t="n">
        <v>0</v>
      </c>
      <c r="M143" s="0" t="n">
        <v>0</v>
      </c>
      <c r="N143" s="0" t="n">
        <v>0</v>
      </c>
      <c r="O143" s="0" t="n">
        <v>0</v>
      </c>
      <c r="P143" s="0" t="n">
        <v>0</v>
      </c>
      <c r="Q143" s="0" t="n">
        <v>0</v>
      </c>
      <c r="R143" s="0" t="n">
        <v>0</v>
      </c>
      <c r="S143" s="0" t="n">
        <v>0</v>
      </c>
      <c r="T143" s="0" t="n">
        <v>0</v>
      </c>
      <c r="U143" s="0" t="n">
        <v>0</v>
      </c>
      <c r="V143" s="0" t="n">
        <v>0</v>
      </c>
      <c r="W143" s="0" t="n">
        <v>1</v>
      </c>
      <c r="X143" s="0" t="n">
        <v>0</v>
      </c>
      <c r="Y143" s="0" t="n">
        <v>0</v>
      </c>
      <c r="Z143" s="0" t="n">
        <v>0</v>
      </c>
      <c r="AA143" s="0" t="n">
        <v>1</v>
      </c>
      <c r="AB143" s="0" t="n">
        <v>0</v>
      </c>
      <c r="AC143" s="0" t="n">
        <v>0</v>
      </c>
      <c r="AD143" s="0" t="n">
        <v>0</v>
      </c>
      <c r="AE143" s="0" t="n">
        <v>0</v>
      </c>
      <c r="AF143" s="0" t="n">
        <v>0</v>
      </c>
      <c r="AG143" s="0" t="n">
        <v>0</v>
      </c>
      <c r="AH143" s="0" t="n">
        <v>0</v>
      </c>
      <c r="AI143" s="0" t="n">
        <v>0</v>
      </c>
      <c r="AJ143" s="0" t="n">
        <v>0</v>
      </c>
      <c r="AK143" s="0" t="n">
        <v>0</v>
      </c>
      <c r="AL143" s="0" t="n">
        <v>0</v>
      </c>
      <c r="AM143" s="0" t="n">
        <v>1</v>
      </c>
      <c r="AN143" s="0" t="n">
        <v>0</v>
      </c>
      <c r="AO143" s="0" t="s">
        <v>57</v>
      </c>
      <c r="AP143" s="0" t="s">
        <v>57</v>
      </c>
      <c r="AQ143" s="0" t="s">
        <v>57</v>
      </c>
      <c r="AR143" s="0" t="s">
        <v>57</v>
      </c>
      <c r="AS143" s="0" t="s">
        <v>57</v>
      </c>
      <c r="AT143" s="0" t="s">
        <v>57</v>
      </c>
      <c r="AU143" s="0" t="n">
        <v>0</v>
      </c>
      <c r="AV143" s="0" t="s">
        <v>57</v>
      </c>
      <c r="AW143" s="0" t="s">
        <v>57</v>
      </c>
      <c r="AX143" s="0" t="s">
        <v>57</v>
      </c>
      <c r="AY143" s="0" t="s">
        <v>57</v>
      </c>
      <c r="AZ143" s="0" t="s">
        <v>57</v>
      </c>
      <c r="BA143" s="0" t="s">
        <v>57</v>
      </c>
      <c r="BB143" s="0" t="s">
        <v>57</v>
      </c>
      <c r="BC143" s="0" t="n">
        <v>0</v>
      </c>
      <c r="BD143" s="0" t="s">
        <v>57</v>
      </c>
    </row>
    <row r="144" customFormat="false" ht="14.25" hidden="false" customHeight="false" outlineLevel="0" collapsed="false">
      <c r="A144" s="0" t="s">
        <v>89</v>
      </c>
      <c r="B144" s="2" t="n">
        <v>43487</v>
      </c>
      <c r="C144" s="2" t="n">
        <v>44579</v>
      </c>
      <c r="D144" s="0" t="n">
        <v>1</v>
      </c>
      <c r="E144" s="0" t="n">
        <v>0</v>
      </c>
      <c r="F144" s="0" t="s">
        <v>57</v>
      </c>
      <c r="G144" s="0" t="s">
        <v>57</v>
      </c>
      <c r="H144" s="0" t="n">
        <v>1</v>
      </c>
      <c r="I144" s="0" t="n">
        <v>0</v>
      </c>
      <c r="J144" s="0" t="n">
        <v>0</v>
      </c>
      <c r="K144" s="0" t="n">
        <v>0</v>
      </c>
      <c r="L144" s="0" t="n">
        <v>0</v>
      </c>
      <c r="M144" s="0" t="n">
        <v>0</v>
      </c>
      <c r="N144" s="0" t="n">
        <v>0</v>
      </c>
      <c r="O144" s="0" t="n">
        <v>0</v>
      </c>
      <c r="P144" s="0" t="n">
        <v>0</v>
      </c>
      <c r="Q144" s="0" t="n">
        <v>0</v>
      </c>
      <c r="R144" s="0" t="n">
        <v>0</v>
      </c>
      <c r="S144" s="0" t="n">
        <v>0</v>
      </c>
      <c r="T144" s="0" t="n">
        <v>0</v>
      </c>
      <c r="U144" s="0" t="n">
        <v>0</v>
      </c>
      <c r="V144" s="0" t="n">
        <v>0</v>
      </c>
      <c r="W144" s="0" t="n">
        <v>1</v>
      </c>
      <c r="X144" s="0" t="n">
        <v>1</v>
      </c>
      <c r="Y144" s="0" t="n">
        <v>0</v>
      </c>
      <c r="Z144" s="0" t="n">
        <v>0</v>
      </c>
      <c r="AA144" s="0" t="n">
        <v>1</v>
      </c>
      <c r="AB144" s="0" t="n">
        <v>0</v>
      </c>
      <c r="AC144" s="0" t="n">
        <v>0</v>
      </c>
      <c r="AD144" s="0" t="n">
        <v>0</v>
      </c>
      <c r="AE144" s="0" t="n">
        <v>0</v>
      </c>
      <c r="AF144" s="0" t="n">
        <v>1</v>
      </c>
      <c r="AG144" s="0" t="n">
        <v>0</v>
      </c>
      <c r="AH144" s="0" t="n">
        <v>0</v>
      </c>
      <c r="AI144" s="0" t="n">
        <v>0</v>
      </c>
      <c r="AJ144" s="0" t="n">
        <v>0</v>
      </c>
      <c r="AK144" s="0" t="n">
        <v>0</v>
      </c>
      <c r="AL144" s="0" t="n">
        <v>0</v>
      </c>
      <c r="AM144" s="0" t="n">
        <v>1</v>
      </c>
      <c r="AN144" s="0" t="n">
        <v>0</v>
      </c>
      <c r="AO144" s="0" t="s">
        <v>57</v>
      </c>
      <c r="AP144" s="0" t="s">
        <v>57</v>
      </c>
      <c r="AQ144" s="0" t="s">
        <v>57</v>
      </c>
      <c r="AR144" s="0" t="s">
        <v>57</v>
      </c>
      <c r="AS144" s="0" t="s">
        <v>57</v>
      </c>
      <c r="AT144" s="0" t="s">
        <v>57</v>
      </c>
      <c r="AU144" s="0" t="n">
        <v>0</v>
      </c>
      <c r="AV144" s="0" t="s">
        <v>57</v>
      </c>
      <c r="AW144" s="0" t="s">
        <v>57</v>
      </c>
      <c r="AX144" s="0" t="s">
        <v>57</v>
      </c>
      <c r="AY144" s="0" t="s">
        <v>57</v>
      </c>
      <c r="AZ144" s="0" t="s">
        <v>57</v>
      </c>
      <c r="BA144" s="0" t="s">
        <v>57</v>
      </c>
      <c r="BB144" s="0" t="s">
        <v>57</v>
      </c>
      <c r="BC144" s="0" t="n">
        <v>0</v>
      </c>
      <c r="BD144" s="0" t="n">
        <v>0</v>
      </c>
    </row>
    <row r="145" customFormat="false" ht="14.25" hidden="false" customHeight="false" outlineLevel="0" collapsed="false">
      <c r="A145" s="0" t="s">
        <v>89</v>
      </c>
      <c r="B145" s="2" t="n">
        <v>44580</v>
      </c>
      <c r="C145" s="2" t="n">
        <v>44866</v>
      </c>
      <c r="D145" s="0" t="n">
        <v>1</v>
      </c>
      <c r="E145" s="0" t="n">
        <v>0</v>
      </c>
      <c r="F145" s="0" t="s">
        <v>57</v>
      </c>
      <c r="G145" s="0" t="s">
        <v>57</v>
      </c>
      <c r="H145" s="0" t="n">
        <v>1</v>
      </c>
      <c r="I145" s="0" t="n">
        <v>0</v>
      </c>
      <c r="J145" s="0" t="n">
        <v>0</v>
      </c>
      <c r="K145" s="0" t="n">
        <v>0</v>
      </c>
      <c r="L145" s="0" t="n">
        <v>0</v>
      </c>
      <c r="M145" s="0" t="n">
        <v>0</v>
      </c>
      <c r="N145" s="0" t="n">
        <v>0</v>
      </c>
      <c r="O145" s="0" t="n">
        <v>0</v>
      </c>
      <c r="P145" s="0" t="n">
        <v>0</v>
      </c>
      <c r="Q145" s="0" t="n">
        <v>0</v>
      </c>
      <c r="R145" s="0" t="n">
        <v>0</v>
      </c>
      <c r="S145" s="0" t="n">
        <v>0</v>
      </c>
      <c r="T145" s="0" t="n">
        <v>0</v>
      </c>
      <c r="U145" s="0" t="n">
        <v>0</v>
      </c>
      <c r="V145" s="0" t="n">
        <v>0</v>
      </c>
      <c r="W145" s="0" t="n">
        <v>1</v>
      </c>
      <c r="X145" s="0" t="n">
        <v>1</v>
      </c>
      <c r="Y145" s="0" t="n">
        <v>0</v>
      </c>
      <c r="Z145" s="0" t="n">
        <v>0</v>
      </c>
      <c r="AA145" s="0" t="n">
        <v>1</v>
      </c>
      <c r="AB145" s="0" t="n">
        <v>0</v>
      </c>
      <c r="AC145" s="0" t="n">
        <v>0</v>
      </c>
      <c r="AD145" s="0" t="n">
        <v>0</v>
      </c>
      <c r="AE145" s="0" t="n">
        <v>0</v>
      </c>
      <c r="AF145" s="0" t="n">
        <v>1</v>
      </c>
      <c r="AG145" s="0" t="n">
        <v>0</v>
      </c>
      <c r="AH145" s="0" t="n">
        <v>0</v>
      </c>
      <c r="AI145" s="0" t="n">
        <v>0</v>
      </c>
      <c r="AJ145" s="0" t="n">
        <v>0</v>
      </c>
      <c r="AK145" s="0" t="n">
        <v>0</v>
      </c>
      <c r="AL145" s="0" t="n">
        <v>0</v>
      </c>
      <c r="AM145" s="0" t="n">
        <v>1</v>
      </c>
      <c r="AN145" s="0" t="n">
        <v>0</v>
      </c>
      <c r="AO145" s="0" t="s">
        <v>57</v>
      </c>
      <c r="AP145" s="0" t="s">
        <v>57</v>
      </c>
      <c r="AQ145" s="0" t="s">
        <v>57</v>
      </c>
      <c r="AR145" s="0" t="s">
        <v>57</v>
      </c>
      <c r="AS145" s="0" t="s">
        <v>57</v>
      </c>
      <c r="AT145" s="0" t="s">
        <v>57</v>
      </c>
      <c r="AU145" s="0" t="n">
        <v>0</v>
      </c>
      <c r="AV145" s="0" t="s">
        <v>57</v>
      </c>
      <c r="AW145" s="0" t="s">
        <v>57</v>
      </c>
      <c r="AX145" s="0" t="s">
        <v>57</v>
      </c>
      <c r="AY145" s="0" t="s">
        <v>57</v>
      </c>
      <c r="AZ145" s="0" t="s">
        <v>57</v>
      </c>
      <c r="BA145" s="0" t="s">
        <v>57</v>
      </c>
      <c r="BB145" s="0" t="s">
        <v>57</v>
      </c>
      <c r="BC145" s="0" t="n">
        <v>0</v>
      </c>
      <c r="BD145" s="0" t="n">
        <v>0</v>
      </c>
    </row>
    <row r="146" customFormat="false" ht="14.25" hidden="false" customHeight="false" outlineLevel="0" collapsed="false">
      <c r="A146" s="0" t="s">
        <v>90</v>
      </c>
      <c r="B146" s="2" t="n">
        <v>43435</v>
      </c>
      <c r="C146" s="2" t="n">
        <v>43548</v>
      </c>
      <c r="D146" s="0" t="n">
        <v>1</v>
      </c>
      <c r="E146" s="0" t="n">
        <v>0</v>
      </c>
      <c r="F146" s="0" t="s">
        <v>57</v>
      </c>
      <c r="G146" s="0" t="s">
        <v>57</v>
      </c>
      <c r="H146" s="0" t="n">
        <v>1</v>
      </c>
      <c r="I146" s="0" t="n">
        <v>0</v>
      </c>
      <c r="J146" s="0" t="n">
        <v>0</v>
      </c>
      <c r="K146" s="0" t="n">
        <v>0</v>
      </c>
      <c r="L146" s="0" t="n">
        <v>0</v>
      </c>
      <c r="M146" s="0" t="n">
        <v>0</v>
      </c>
      <c r="N146" s="0" t="n">
        <v>0</v>
      </c>
      <c r="O146" s="0" t="n">
        <v>0</v>
      </c>
      <c r="P146" s="0" t="n">
        <v>0</v>
      </c>
      <c r="Q146" s="0" t="n">
        <v>0</v>
      </c>
      <c r="R146" s="0" t="n">
        <v>0</v>
      </c>
      <c r="S146" s="0" t="n">
        <v>0</v>
      </c>
      <c r="T146" s="0" t="n">
        <v>1</v>
      </c>
      <c r="U146" s="0" t="n">
        <v>0</v>
      </c>
      <c r="V146" s="0" t="n">
        <v>0</v>
      </c>
      <c r="W146" s="0" t="n">
        <v>0</v>
      </c>
      <c r="X146" s="0" t="n">
        <v>0</v>
      </c>
      <c r="Y146" s="0" t="n">
        <v>0</v>
      </c>
      <c r="Z146" s="0" t="n">
        <v>0</v>
      </c>
      <c r="AA146" s="0" t="n">
        <v>1</v>
      </c>
      <c r="AB146" s="0" t="n">
        <v>1</v>
      </c>
      <c r="AC146" s="0" t="n">
        <v>0</v>
      </c>
      <c r="AD146" s="0" t="n">
        <v>0</v>
      </c>
      <c r="AE146" s="0" t="n">
        <v>0</v>
      </c>
      <c r="AF146" s="0" t="n">
        <v>0</v>
      </c>
      <c r="AG146" s="0" t="n">
        <v>1</v>
      </c>
      <c r="AH146" s="0" t="n">
        <v>0</v>
      </c>
      <c r="AI146" s="0" t="n">
        <v>0</v>
      </c>
      <c r="AJ146" s="0" t="n">
        <v>0</v>
      </c>
      <c r="AK146" s="0" t="n">
        <v>0</v>
      </c>
      <c r="AL146" s="0" t="n">
        <v>0</v>
      </c>
      <c r="AM146" s="0" t="n">
        <v>0</v>
      </c>
      <c r="AN146" s="0" t="n">
        <v>1</v>
      </c>
      <c r="AO146" s="0" t="n">
        <v>0</v>
      </c>
      <c r="AP146" s="0" t="n">
        <v>1</v>
      </c>
      <c r="AQ146" s="0" t="n">
        <v>0</v>
      </c>
      <c r="AR146" s="0" t="n">
        <v>0</v>
      </c>
      <c r="AS146" s="0" t="n">
        <v>0</v>
      </c>
      <c r="AT146" s="0" t="n">
        <v>0</v>
      </c>
      <c r="AU146" s="0" t="n">
        <v>0</v>
      </c>
      <c r="AV146" s="0" t="s">
        <v>57</v>
      </c>
      <c r="AW146" s="0" t="s">
        <v>57</v>
      </c>
      <c r="AX146" s="0" t="s">
        <v>57</v>
      </c>
      <c r="AY146" s="0" t="s">
        <v>57</v>
      </c>
      <c r="AZ146" s="0" t="s">
        <v>57</v>
      </c>
      <c r="BA146" s="0" t="s">
        <v>57</v>
      </c>
      <c r="BB146" s="0" t="s">
        <v>57</v>
      </c>
      <c r="BC146" s="0" t="n">
        <v>0</v>
      </c>
      <c r="BD146" s="0" t="n">
        <v>1</v>
      </c>
    </row>
    <row r="147" customFormat="false" ht="14.25" hidden="false" customHeight="false" outlineLevel="0" collapsed="false">
      <c r="A147" s="0" t="s">
        <v>90</v>
      </c>
      <c r="B147" s="2" t="n">
        <v>43549</v>
      </c>
      <c r="C147" s="2" t="n">
        <v>44866</v>
      </c>
      <c r="D147" s="0" t="n">
        <v>1</v>
      </c>
      <c r="E147" s="0" t="n">
        <v>0</v>
      </c>
      <c r="F147" s="0" t="s">
        <v>57</v>
      </c>
      <c r="G147" s="0" t="s">
        <v>57</v>
      </c>
      <c r="H147" s="0" t="n">
        <v>1</v>
      </c>
      <c r="I147" s="0" t="n">
        <v>0</v>
      </c>
      <c r="J147" s="0" t="n">
        <v>0</v>
      </c>
      <c r="K147" s="0" t="n">
        <v>0</v>
      </c>
      <c r="L147" s="0" t="n">
        <v>0</v>
      </c>
      <c r="M147" s="0" t="n">
        <v>0</v>
      </c>
      <c r="N147" s="0" t="n">
        <v>0</v>
      </c>
      <c r="O147" s="0" t="n">
        <v>0</v>
      </c>
      <c r="P147" s="0" t="n">
        <v>0</v>
      </c>
      <c r="Q147" s="0" t="n">
        <v>0</v>
      </c>
      <c r="R147" s="0" t="n">
        <v>0</v>
      </c>
      <c r="S147" s="0" t="n">
        <v>0</v>
      </c>
      <c r="T147" s="0" t="n">
        <v>1</v>
      </c>
      <c r="U147" s="0" t="n">
        <v>0</v>
      </c>
      <c r="V147" s="0" t="n">
        <v>0</v>
      </c>
      <c r="W147" s="0" t="n">
        <v>0</v>
      </c>
      <c r="X147" s="0" t="n">
        <v>0</v>
      </c>
      <c r="Y147" s="0" t="n">
        <v>0</v>
      </c>
      <c r="Z147" s="0" t="n">
        <v>0</v>
      </c>
      <c r="AA147" s="0" t="n">
        <v>1</v>
      </c>
      <c r="AB147" s="0" t="n">
        <v>1</v>
      </c>
      <c r="AC147" s="0" t="n">
        <v>0</v>
      </c>
      <c r="AD147" s="0" t="n">
        <v>0</v>
      </c>
      <c r="AE147" s="0" t="n">
        <v>0</v>
      </c>
      <c r="AF147" s="0" t="n">
        <v>0</v>
      </c>
      <c r="AG147" s="0" t="n">
        <v>1</v>
      </c>
      <c r="AH147" s="0" t="n">
        <v>0</v>
      </c>
      <c r="AI147" s="0" t="n">
        <v>0</v>
      </c>
      <c r="AJ147" s="0" t="n">
        <v>0</v>
      </c>
      <c r="AK147" s="0" t="n">
        <v>0</v>
      </c>
      <c r="AL147" s="0" t="n">
        <v>0</v>
      </c>
      <c r="AM147" s="0" t="n">
        <v>0</v>
      </c>
      <c r="AN147" s="0" t="n">
        <v>1</v>
      </c>
      <c r="AO147" s="0" t="n">
        <v>0</v>
      </c>
      <c r="AP147" s="0" t="n">
        <v>1</v>
      </c>
      <c r="AQ147" s="0" t="n">
        <v>0</v>
      </c>
      <c r="AR147" s="0" t="n">
        <v>0</v>
      </c>
      <c r="AS147" s="0" t="n">
        <v>0</v>
      </c>
      <c r="AT147" s="0" t="n">
        <v>0</v>
      </c>
      <c r="AU147" s="0" t="n">
        <v>0</v>
      </c>
      <c r="AV147" s="0" t="s">
        <v>57</v>
      </c>
      <c r="AW147" s="0" t="s">
        <v>57</v>
      </c>
      <c r="AX147" s="0" t="s">
        <v>57</v>
      </c>
      <c r="AY147" s="0" t="s">
        <v>57</v>
      </c>
      <c r="AZ147" s="0" t="s">
        <v>57</v>
      </c>
      <c r="BA147" s="0" t="s">
        <v>57</v>
      </c>
      <c r="BB147" s="0" t="s">
        <v>57</v>
      </c>
      <c r="BC147" s="0" t="n">
        <v>0</v>
      </c>
      <c r="BD147" s="0" t="n">
        <v>1</v>
      </c>
    </row>
    <row r="148" customFormat="false" ht="14.25" hidden="false" customHeight="false" outlineLevel="0" collapsed="false">
      <c r="A148" s="0" t="s">
        <v>91</v>
      </c>
      <c r="B148" s="2" t="n">
        <v>43435</v>
      </c>
      <c r="C148" s="2" t="n">
        <v>43677</v>
      </c>
      <c r="D148" s="0" t="n">
        <v>1</v>
      </c>
      <c r="E148" s="0" t="n">
        <v>1</v>
      </c>
      <c r="F148" s="0" t="n">
        <v>1</v>
      </c>
      <c r="G148" s="0" t="n">
        <v>0</v>
      </c>
      <c r="H148" s="0" t="n">
        <v>1</v>
      </c>
      <c r="I148" s="0" t="n">
        <v>0</v>
      </c>
      <c r="J148" s="0" t="n">
        <v>1</v>
      </c>
      <c r="K148" s="0" t="n">
        <v>0</v>
      </c>
      <c r="L148" s="0" t="n">
        <v>0</v>
      </c>
      <c r="M148" s="0" t="n">
        <v>0</v>
      </c>
      <c r="N148" s="0" t="n">
        <v>0</v>
      </c>
      <c r="O148" s="0" t="n">
        <v>0</v>
      </c>
      <c r="P148" s="0" t="n">
        <v>0</v>
      </c>
      <c r="Q148" s="0" t="n">
        <v>0</v>
      </c>
      <c r="R148" s="0" t="n">
        <v>0</v>
      </c>
      <c r="S148" s="0" t="n">
        <v>0</v>
      </c>
      <c r="T148" s="0" t="n">
        <v>1</v>
      </c>
      <c r="U148" s="0" t="n">
        <v>0</v>
      </c>
      <c r="V148" s="0" t="n">
        <v>0</v>
      </c>
      <c r="W148" s="0" t="n">
        <v>0</v>
      </c>
      <c r="X148" s="0" t="n">
        <v>1</v>
      </c>
      <c r="Y148" s="0" t="n">
        <v>0</v>
      </c>
      <c r="Z148" s="0" t="n">
        <v>0</v>
      </c>
      <c r="AA148" s="0" t="n">
        <v>1</v>
      </c>
      <c r="AB148" s="0" t="n">
        <v>1</v>
      </c>
      <c r="AC148" s="0" t="n">
        <v>0</v>
      </c>
      <c r="AD148" s="0" t="n">
        <v>0</v>
      </c>
      <c r="AE148" s="0" t="n">
        <v>0</v>
      </c>
      <c r="AF148" s="0" t="n">
        <v>0</v>
      </c>
      <c r="AG148" s="0" t="n">
        <v>0</v>
      </c>
      <c r="AH148" s="0" t="n">
        <v>0</v>
      </c>
      <c r="AI148" s="0" t="n">
        <v>0</v>
      </c>
      <c r="AJ148" s="0" t="n">
        <v>0</v>
      </c>
      <c r="AK148" s="0" t="n">
        <v>1</v>
      </c>
      <c r="AL148" s="0" t="n">
        <v>0</v>
      </c>
      <c r="AM148" s="0" t="n">
        <v>0</v>
      </c>
      <c r="AN148" s="0" t="n">
        <v>1</v>
      </c>
      <c r="AO148" s="0" t="n">
        <v>0</v>
      </c>
      <c r="AP148" s="0" t="n">
        <v>1</v>
      </c>
      <c r="AQ148" s="0" t="n">
        <v>0</v>
      </c>
      <c r="AR148" s="0" t="n">
        <v>1</v>
      </c>
      <c r="AS148" s="0" t="n">
        <v>0</v>
      </c>
      <c r="AT148" s="0" t="n">
        <v>0</v>
      </c>
      <c r="AU148" s="0" t="n">
        <v>1</v>
      </c>
      <c r="AV148" s="0" t="n">
        <v>1</v>
      </c>
      <c r="AW148" s="0" t="n">
        <v>0</v>
      </c>
      <c r="AX148" s="0" t="n">
        <v>0</v>
      </c>
      <c r="AY148" s="0" t="n">
        <v>1</v>
      </c>
      <c r="AZ148" s="0" t="n">
        <v>0</v>
      </c>
      <c r="BA148" s="0" t="n">
        <v>0</v>
      </c>
      <c r="BB148" s="0" t="n">
        <v>0</v>
      </c>
      <c r="BC148" s="0" t="n">
        <v>1</v>
      </c>
      <c r="BD148" s="0" t="s">
        <v>57</v>
      </c>
    </row>
    <row r="149" customFormat="false" ht="14.25" hidden="false" customHeight="false" outlineLevel="0" collapsed="false">
      <c r="A149" s="0" t="s">
        <v>91</v>
      </c>
      <c r="B149" s="2" t="n">
        <v>43678</v>
      </c>
      <c r="C149" s="2" t="n">
        <v>44768</v>
      </c>
      <c r="D149" s="0" t="n">
        <v>1</v>
      </c>
      <c r="E149" s="0" t="n">
        <v>1</v>
      </c>
      <c r="F149" s="0" t="n">
        <v>1</v>
      </c>
      <c r="G149" s="0" t="n">
        <v>0</v>
      </c>
      <c r="H149" s="0" t="n">
        <v>1</v>
      </c>
      <c r="I149" s="0" t="n">
        <v>0</v>
      </c>
      <c r="J149" s="0" t="n">
        <v>1</v>
      </c>
      <c r="K149" s="0" t="n">
        <v>0</v>
      </c>
      <c r="L149" s="0" t="n">
        <v>0</v>
      </c>
      <c r="M149" s="0" t="n">
        <v>0</v>
      </c>
      <c r="N149" s="0" t="n">
        <v>0</v>
      </c>
      <c r="O149" s="0" t="n">
        <v>0</v>
      </c>
      <c r="P149" s="0" t="n">
        <v>0</v>
      </c>
      <c r="Q149" s="0" t="n">
        <v>0</v>
      </c>
      <c r="R149" s="0" t="n">
        <v>0</v>
      </c>
      <c r="S149" s="0" t="n">
        <v>0</v>
      </c>
      <c r="T149" s="0" t="n">
        <v>1</v>
      </c>
      <c r="U149" s="0" t="n">
        <v>0</v>
      </c>
      <c r="V149" s="0" t="n">
        <v>0</v>
      </c>
      <c r="W149" s="0" t="n">
        <v>0</v>
      </c>
      <c r="X149" s="0" t="n">
        <v>1</v>
      </c>
      <c r="Y149" s="0" t="n">
        <v>0</v>
      </c>
      <c r="Z149" s="0" t="n">
        <v>0</v>
      </c>
      <c r="AA149" s="0" t="n">
        <v>1</v>
      </c>
      <c r="AB149" s="0" t="n">
        <v>1</v>
      </c>
      <c r="AC149" s="0" t="n">
        <v>0</v>
      </c>
      <c r="AD149" s="0" t="n">
        <v>0</v>
      </c>
      <c r="AE149" s="0" t="n">
        <v>0</v>
      </c>
      <c r="AF149" s="0" t="n">
        <v>0</v>
      </c>
      <c r="AG149" s="0" t="n">
        <v>0</v>
      </c>
      <c r="AH149" s="0" t="n">
        <v>0</v>
      </c>
      <c r="AI149" s="0" t="n">
        <v>0</v>
      </c>
      <c r="AJ149" s="0" t="n">
        <v>0</v>
      </c>
      <c r="AK149" s="0" t="n">
        <v>1</v>
      </c>
      <c r="AL149" s="0" t="n">
        <v>0</v>
      </c>
      <c r="AM149" s="0" t="n">
        <v>0</v>
      </c>
      <c r="AN149" s="0" t="n">
        <v>1</v>
      </c>
      <c r="AO149" s="0" t="n">
        <v>0</v>
      </c>
      <c r="AP149" s="0" t="n">
        <v>1</v>
      </c>
      <c r="AQ149" s="0" t="n">
        <v>0</v>
      </c>
      <c r="AR149" s="0" t="n">
        <v>1</v>
      </c>
      <c r="AS149" s="0" t="n">
        <v>0</v>
      </c>
      <c r="AT149" s="0" t="n">
        <v>0</v>
      </c>
      <c r="AU149" s="0" t="n">
        <v>1</v>
      </c>
      <c r="AV149" s="0" t="n">
        <v>1</v>
      </c>
      <c r="AW149" s="0" t="n">
        <v>0</v>
      </c>
      <c r="AX149" s="0" t="n">
        <v>0</v>
      </c>
      <c r="AY149" s="0" t="n">
        <v>1</v>
      </c>
      <c r="AZ149" s="0" t="n">
        <v>0</v>
      </c>
      <c r="BA149" s="0" t="n">
        <v>0</v>
      </c>
      <c r="BB149" s="0" t="n">
        <v>0</v>
      </c>
      <c r="BC149" s="0" t="n">
        <v>1</v>
      </c>
      <c r="BD149" s="0" t="n">
        <v>0</v>
      </c>
    </row>
    <row r="150" customFormat="false" ht="14.25" hidden="false" customHeight="false" outlineLevel="0" collapsed="false">
      <c r="A150" s="0" t="s">
        <v>91</v>
      </c>
      <c r="B150" s="2" t="n">
        <v>44769</v>
      </c>
      <c r="C150" s="2" t="n">
        <v>44769</v>
      </c>
      <c r="D150" s="0" t="n">
        <v>1</v>
      </c>
      <c r="E150" s="0" t="n">
        <v>1</v>
      </c>
      <c r="F150" s="0" t="n">
        <v>1</v>
      </c>
      <c r="G150" s="0" t="n">
        <v>0</v>
      </c>
      <c r="H150" s="0" t="n">
        <v>1</v>
      </c>
      <c r="I150" s="0" t="n">
        <v>0</v>
      </c>
      <c r="J150" s="0" t="n">
        <v>1</v>
      </c>
      <c r="K150" s="0" t="n">
        <v>0</v>
      </c>
      <c r="L150" s="0" t="n">
        <v>0</v>
      </c>
      <c r="M150" s="0" t="n">
        <v>0</v>
      </c>
      <c r="N150" s="0" t="n">
        <v>0</v>
      </c>
      <c r="O150" s="0" t="n">
        <v>0</v>
      </c>
      <c r="P150" s="0" t="n">
        <v>0</v>
      </c>
      <c r="Q150" s="0" t="n">
        <v>0</v>
      </c>
      <c r="R150" s="0" t="n">
        <v>0</v>
      </c>
      <c r="S150" s="0" t="n">
        <v>0</v>
      </c>
      <c r="T150" s="0" t="n">
        <v>1</v>
      </c>
      <c r="U150" s="0" t="n">
        <v>0</v>
      </c>
      <c r="V150" s="0" t="n">
        <v>0</v>
      </c>
      <c r="W150" s="0" t="n">
        <v>0</v>
      </c>
      <c r="X150" s="0" t="n">
        <v>1</v>
      </c>
      <c r="Y150" s="0" t="n">
        <v>0</v>
      </c>
      <c r="Z150" s="0" t="n">
        <v>0</v>
      </c>
      <c r="AA150" s="0" t="n">
        <v>1</v>
      </c>
      <c r="AB150" s="0" t="n">
        <v>1</v>
      </c>
      <c r="AC150" s="0" t="n">
        <v>0</v>
      </c>
      <c r="AD150" s="0" t="n">
        <v>0</v>
      </c>
      <c r="AE150" s="0" t="n">
        <v>0</v>
      </c>
      <c r="AF150" s="0" t="n">
        <v>0</v>
      </c>
      <c r="AG150" s="0" t="n">
        <v>0</v>
      </c>
      <c r="AH150" s="0" t="n">
        <v>0</v>
      </c>
      <c r="AI150" s="0" t="n">
        <v>0</v>
      </c>
      <c r="AJ150" s="0" t="n">
        <v>0</v>
      </c>
      <c r="AK150" s="0" t="n">
        <v>1</v>
      </c>
      <c r="AL150" s="0" t="n">
        <v>0</v>
      </c>
      <c r="AM150" s="0" t="n">
        <v>0</v>
      </c>
      <c r="AN150" s="0" t="n">
        <v>1</v>
      </c>
      <c r="AO150" s="0" t="n">
        <v>0</v>
      </c>
      <c r="AP150" s="0" t="n">
        <v>1</v>
      </c>
      <c r="AQ150" s="0" t="n">
        <v>0</v>
      </c>
      <c r="AR150" s="0" t="n">
        <v>1</v>
      </c>
      <c r="AS150" s="0" t="n">
        <v>0</v>
      </c>
      <c r="AT150" s="0" t="n">
        <v>0</v>
      </c>
      <c r="AU150" s="0" t="n">
        <v>1</v>
      </c>
      <c r="AV150" s="0" t="n">
        <v>1</v>
      </c>
      <c r="AW150" s="0" t="n">
        <v>0</v>
      </c>
      <c r="AX150" s="0" t="n">
        <v>0</v>
      </c>
      <c r="AY150" s="0" t="n">
        <v>1</v>
      </c>
      <c r="AZ150" s="0" t="n">
        <v>0</v>
      </c>
      <c r="BA150" s="0" t="n">
        <v>0</v>
      </c>
      <c r="BB150" s="0" t="n">
        <v>0</v>
      </c>
      <c r="BC150" s="0" t="n">
        <v>1</v>
      </c>
      <c r="BD150" s="0" t="n">
        <v>0</v>
      </c>
    </row>
    <row r="151" customFormat="false" ht="14.25" hidden="false" customHeight="false" outlineLevel="0" collapsed="false">
      <c r="A151" s="0" t="s">
        <v>91</v>
      </c>
      <c r="B151" s="2" t="n">
        <v>44770</v>
      </c>
      <c r="C151" s="2" t="n">
        <v>44797</v>
      </c>
      <c r="D151" s="0" t="n">
        <v>1</v>
      </c>
      <c r="E151" s="0" t="n">
        <v>1</v>
      </c>
      <c r="F151" s="0" t="n">
        <v>1</v>
      </c>
      <c r="G151" s="0" t="n">
        <v>0</v>
      </c>
      <c r="H151" s="0" t="n">
        <v>1</v>
      </c>
      <c r="I151" s="0" t="n">
        <v>1</v>
      </c>
      <c r="J151" s="0" t="n">
        <v>1</v>
      </c>
      <c r="K151" s="0" t="n">
        <v>0</v>
      </c>
      <c r="L151" s="0" t="n">
        <v>0</v>
      </c>
      <c r="M151" s="0" t="n">
        <v>0</v>
      </c>
      <c r="N151" s="0" t="n">
        <v>0</v>
      </c>
      <c r="O151" s="0" t="n">
        <v>0</v>
      </c>
      <c r="P151" s="0" t="n">
        <v>0</v>
      </c>
      <c r="Q151" s="0" t="n">
        <v>0</v>
      </c>
      <c r="R151" s="0" t="n">
        <v>0</v>
      </c>
      <c r="S151" s="0" t="n">
        <v>0</v>
      </c>
      <c r="T151" s="0" t="n">
        <v>1</v>
      </c>
      <c r="U151" s="0" t="n">
        <v>0</v>
      </c>
      <c r="V151" s="0" t="n">
        <v>0</v>
      </c>
      <c r="W151" s="0" t="n">
        <v>0</v>
      </c>
      <c r="X151" s="0" t="n">
        <v>1</v>
      </c>
      <c r="Y151" s="0" t="n">
        <v>0</v>
      </c>
      <c r="Z151" s="0" t="n">
        <v>0</v>
      </c>
      <c r="AA151" s="0" t="n">
        <v>1</v>
      </c>
      <c r="AB151" s="0" t="n">
        <v>1</v>
      </c>
      <c r="AC151" s="0" t="n">
        <v>0</v>
      </c>
      <c r="AD151" s="0" t="n">
        <v>0</v>
      </c>
      <c r="AE151" s="0" t="n">
        <v>0</v>
      </c>
      <c r="AF151" s="0" t="n">
        <v>0</v>
      </c>
      <c r="AG151" s="0" t="n">
        <v>0</v>
      </c>
      <c r="AH151" s="0" t="n">
        <v>0</v>
      </c>
      <c r="AI151" s="0" t="n">
        <v>0</v>
      </c>
      <c r="AJ151" s="0" t="n">
        <v>0</v>
      </c>
      <c r="AK151" s="0" t="n">
        <v>1</v>
      </c>
      <c r="AL151" s="0" t="n">
        <v>0</v>
      </c>
      <c r="AM151" s="0" t="n">
        <v>0</v>
      </c>
      <c r="AN151" s="0" t="n">
        <v>1</v>
      </c>
      <c r="AO151" s="0" t="n">
        <v>0</v>
      </c>
      <c r="AP151" s="0" t="n">
        <v>1</v>
      </c>
      <c r="AQ151" s="0" t="n">
        <v>0</v>
      </c>
      <c r="AR151" s="0" t="n">
        <v>1</v>
      </c>
      <c r="AS151" s="0" t="n">
        <v>0</v>
      </c>
      <c r="AT151" s="0" t="n">
        <v>0</v>
      </c>
      <c r="AU151" s="0" t="n">
        <v>1</v>
      </c>
      <c r="AV151" s="0" t="n">
        <v>1</v>
      </c>
      <c r="AW151" s="0" t="n">
        <v>1</v>
      </c>
      <c r="AX151" s="0" t="n">
        <v>0</v>
      </c>
      <c r="AY151" s="0" t="n">
        <v>1</v>
      </c>
      <c r="AZ151" s="0" t="n">
        <v>1</v>
      </c>
      <c r="BA151" s="0" t="n">
        <v>0</v>
      </c>
      <c r="BB151" s="0" t="n">
        <v>0</v>
      </c>
      <c r="BC151" s="0" t="n">
        <v>1</v>
      </c>
      <c r="BD151" s="0" t="n">
        <v>0</v>
      </c>
    </row>
    <row r="152" customFormat="false" ht="14.25" hidden="false" customHeight="false" outlineLevel="0" collapsed="false">
      <c r="A152" s="0" t="s">
        <v>91</v>
      </c>
      <c r="B152" s="2" t="n">
        <v>44798</v>
      </c>
      <c r="C152" s="2" t="n">
        <v>44804</v>
      </c>
      <c r="D152" s="0" t="n">
        <v>1</v>
      </c>
      <c r="E152" s="0" t="n">
        <v>1</v>
      </c>
      <c r="F152" s="0" t="n">
        <v>1</v>
      </c>
      <c r="G152" s="0" t="n">
        <v>0</v>
      </c>
      <c r="H152" s="0" t="n">
        <v>1</v>
      </c>
      <c r="I152" s="0" t="n">
        <v>1</v>
      </c>
      <c r="J152" s="0" t="n">
        <v>1</v>
      </c>
      <c r="K152" s="0" t="n">
        <v>0</v>
      </c>
      <c r="L152" s="0" t="n">
        <v>0</v>
      </c>
      <c r="M152" s="0" t="n">
        <v>0</v>
      </c>
      <c r="N152" s="0" t="n">
        <v>0</v>
      </c>
      <c r="O152" s="0" t="n">
        <v>0</v>
      </c>
      <c r="P152" s="0" t="n">
        <v>0</v>
      </c>
      <c r="Q152" s="0" t="n">
        <v>0</v>
      </c>
      <c r="R152" s="0" t="n">
        <v>0</v>
      </c>
      <c r="S152" s="0" t="n">
        <v>0</v>
      </c>
      <c r="T152" s="0" t="n">
        <v>1</v>
      </c>
      <c r="U152" s="0" t="n">
        <v>0</v>
      </c>
      <c r="V152" s="0" t="n">
        <v>0</v>
      </c>
      <c r="W152" s="0" t="n">
        <v>0</v>
      </c>
      <c r="X152" s="0" t="n">
        <v>1</v>
      </c>
      <c r="Y152" s="0" t="n">
        <v>0</v>
      </c>
      <c r="Z152" s="0" t="n">
        <v>0</v>
      </c>
      <c r="AA152" s="0" t="n">
        <v>1</v>
      </c>
      <c r="AB152" s="0" t="n">
        <v>1</v>
      </c>
      <c r="AC152" s="0" t="n">
        <v>0</v>
      </c>
      <c r="AD152" s="0" t="n">
        <v>0</v>
      </c>
      <c r="AE152" s="0" t="n">
        <v>0</v>
      </c>
      <c r="AF152" s="0" t="n">
        <v>0</v>
      </c>
      <c r="AG152" s="0" t="n">
        <v>0</v>
      </c>
      <c r="AH152" s="0" t="n">
        <v>0</v>
      </c>
      <c r="AI152" s="0" t="n">
        <v>0</v>
      </c>
      <c r="AJ152" s="0" t="n">
        <v>0</v>
      </c>
      <c r="AK152" s="0" t="n">
        <v>1</v>
      </c>
      <c r="AL152" s="0" t="n">
        <v>0</v>
      </c>
      <c r="AM152" s="0" t="n">
        <v>0</v>
      </c>
      <c r="AN152" s="0" t="n">
        <v>1</v>
      </c>
      <c r="AO152" s="0" t="n">
        <v>0</v>
      </c>
      <c r="AP152" s="0" t="n">
        <v>1</v>
      </c>
      <c r="AQ152" s="0" t="n">
        <v>0</v>
      </c>
      <c r="AR152" s="0" t="n">
        <v>1</v>
      </c>
      <c r="AS152" s="0" t="n">
        <v>0</v>
      </c>
      <c r="AT152" s="0" t="n">
        <v>0</v>
      </c>
      <c r="AU152" s="0" t="n">
        <v>1</v>
      </c>
      <c r="AV152" s="0" t="n">
        <v>1</v>
      </c>
      <c r="AW152" s="0" t="n">
        <v>1</v>
      </c>
      <c r="AX152" s="0" t="n">
        <v>0</v>
      </c>
      <c r="AY152" s="0" t="n">
        <v>1</v>
      </c>
      <c r="AZ152" s="0" t="n">
        <v>1</v>
      </c>
      <c r="BA152" s="0" t="n">
        <v>0</v>
      </c>
      <c r="BB152" s="0" t="n">
        <v>0</v>
      </c>
      <c r="BC152" s="0" t="n">
        <v>1</v>
      </c>
      <c r="BD152" s="0" t="n">
        <v>0</v>
      </c>
    </row>
    <row r="153" customFormat="false" ht="14.25" hidden="false" customHeight="false" outlineLevel="0" collapsed="false">
      <c r="A153" s="0" t="s">
        <v>91</v>
      </c>
      <c r="B153" s="2" t="n">
        <v>44805</v>
      </c>
      <c r="C153" s="2" t="n">
        <v>44864</v>
      </c>
      <c r="D153" s="0" t="n">
        <v>1</v>
      </c>
      <c r="E153" s="0" t="n">
        <v>1</v>
      </c>
      <c r="F153" s="0" t="n">
        <v>1</v>
      </c>
      <c r="G153" s="0" t="n">
        <v>0</v>
      </c>
      <c r="H153" s="0" t="n">
        <v>1</v>
      </c>
      <c r="I153" s="0" t="n">
        <v>1</v>
      </c>
      <c r="J153" s="0" t="n">
        <v>1</v>
      </c>
      <c r="K153" s="0" t="n">
        <v>0</v>
      </c>
      <c r="L153" s="0" t="n">
        <v>0</v>
      </c>
      <c r="M153" s="0" t="n">
        <v>0</v>
      </c>
      <c r="N153" s="0" t="n">
        <v>0</v>
      </c>
      <c r="O153" s="0" t="n">
        <v>0</v>
      </c>
      <c r="P153" s="0" t="n">
        <v>0</v>
      </c>
      <c r="Q153" s="0" t="n">
        <v>0</v>
      </c>
      <c r="R153" s="0" t="n">
        <v>0</v>
      </c>
      <c r="S153" s="0" t="n">
        <v>0</v>
      </c>
      <c r="T153" s="0" t="n">
        <v>1</v>
      </c>
      <c r="U153" s="0" t="n">
        <v>0</v>
      </c>
      <c r="V153" s="0" t="n">
        <v>0</v>
      </c>
      <c r="W153" s="0" t="n">
        <v>0</v>
      </c>
      <c r="X153" s="0" t="n">
        <v>1</v>
      </c>
      <c r="Y153" s="0" t="n">
        <v>0</v>
      </c>
      <c r="Z153" s="0" t="n">
        <v>0</v>
      </c>
      <c r="AA153" s="0" t="n">
        <v>1</v>
      </c>
      <c r="AB153" s="0" t="n">
        <v>1</v>
      </c>
      <c r="AC153" s="0" t="n">
        <v>0</v>
      </c>
      <c r="AD153" s="0" t="n">
        <v>0</v>
      </c>
      <c r="AE153" s="0" t="n">
        <v>0</v>
      </c>
      <c r="AF153" s="0" t="n">
        <v>0</v>
      </c>
      <c r="AG153" s="0" t="n">
        <v>0</v>
      </c>
      <c r="AH153" s="0" t="n">
        <v>0</v>
      </c>
      <c r="AI153" s="0" t="n">
        <v>0</v>
      </c>
      <c r="AJ153" s="0" t="n">
        <v>0</v>
      </c>
      <c r="AK153" s="0" t="n">
        <v>1</v>
      </c>
      <c r="AL153" s="0" t="n">
        <v>0</v>
      </c>
      <c r="AM153" s="0" t="n">
        <v>0</v>
      </c>
      <c r="AN153" s="0" t="n">
        <v>1</v>
      </c>
      <c r="AO153" s="0" t="n">
        <v>0</v>
      </c>
      <c r="AP153" s="0" t="n">
        <v>1</v>
      </c>
      <c r="AQ153" s="0" t="n">
        <v>0</v>
      </c>
      <c r="AR153" s="0" t="n">
        <v>1</v>
      </c>
      <c r="AS153" s="0" t="n">
        <v>0</v>
      </c>
      <c r="AT153" s="0" t="n">
        <v>0</v>
      </c>
      <c r="AU153" s="0" t="n">
        <v>1</v>
      </c>
      <c r="AV153" s="0" t="n">
        <v>1</v>
      </c>
      <c r="AW153" s="0" t="n">
        <v>1</v>
      </c>
      <c r="AX153" s="0" t="n">
        <v>0</v>
      </c>
      <c r="AY153" s="0" t="n">
        <v>1</v>
      </c>
      <c r="AZ153" s="0" t="n">
        <v>1</v>
      </c>
      <c r="BA153" s="0" t="n">
        <v>0</v>
      </c>
      <c r="BB153" s="0" t="n">
        <v>0</v>
      </c>
      <c r="BC153" s="0" t="n">
        <v>1</v>
      </c>
      <c r="BD153" s="0" t="n">
        <v>0</v>
      </c>
    </row>
    <row r="154" customFormat="false" ht="14.25" hidden="false" customHeight="false" outlineLevel="0" collapsed="false">
      <c r="A154" s="0" t="s">
        <v>91</v>
      </c>
      <c r="B154" s="2" t="n">
        <v>44865</v>
      </c>
      <c r="C154" s="2" t="n">
        <v>44866</v>
      </c>
      <c r="D154" s="0" t="n">
        <v>1</v>
      </c>
      <c r="E154" s="0" t="n">
        <v>1</v>
      </c>
      <c r="F154" s="0" t="n">
        <v>1</v>
      </c>
      <c r="G154" s="0" t="n">
        <v>0</v>
      </c>
      <c r="H154" s="0" t="n">
        <v>1</v>
      </c>
      <c r="I154" s="0" t="n">
        <v>1</v>
      </c>
      <c r="J154" s="0" t="n">
        <v>1</v>
      </c>
      <c r="K154" s="0" t="n">
        <v>0</v>
      </c>
      <c r="L154" s="0" t="n">
        <v>0</v>
      </c>
      <c r="M154" s="0" t="n">
        <v>0</v>
      </c>
      <c r="N154" s="0" t="n">
        <v>0</v>
      </c>
      <c r="O154" s="0" t="n">
        <v>0</v>
      </c>
      <c r="P154" s="0" t="n">
        <v>0</v>
      </c>
      <c r="Q154" s="0" t="n">
        <v>0</v>
      </c>
      <c r="R154" s="0" t="n">
        <v>0</v>
      </c>
      <c r="S154" s="0" t="n">
        <v>0</v>
      </c>
      <c r="T154" s="0" t="n">
        <v>1</v>
      </c>
      <c r="U154" s="0" t="n">
        <v>0</v>
      </c>
      <c r="V154" s="0" t="n">
        <v>0</v>
      </c>
      <c r="W154" s="0" t="n">
        <v>0</v>
      </c>
      <c r="X154" s="0" t="n">
        <v>1</v>
      </c>
      <c r="Y154" s="0" t="n">
        <v>0</v>
      </c>
      <c r="Z154" s="0" t="n">
        <v>0</v>
      </c>
      <c r="AA154" s="0" t="n">
        <v>1</v>
      </c>
      <c r="AB154" s="0" t="n">
        <v>1</v>
      </c>
      <c r="AC154" s="0" t="n">
        <v>0</v>
      </c>
      <c r="AD154" s="0" t="n">
        <v>0</v>
      </c>
      <c r="AE154" s="0" t="n">
        <v>0</v>
      </c>
      <c r="AF154" s="0" t="n">
        <v>0</v>
      </c>
      <c r="AG154" s="0" t="n">
        <v>0</v>
      </c>
      <c r="AH154" s="0" t="n">
        <v>0</v>
      </c>
      <c r="AI154" s="0" t="n">
        <v>0</v>
      </c>
      <c r="AJ154" s="0" t="n">
        <v>0</v>
      </c>
      <c r="AK154" s="0" t="n">
        <v>1</v>
      </c>
      <c r="AL154" s="0" t="n">
        <v>0</v>
      </c>
      <c r="AM154" s="0" t="n">
        <v>0</v>
      </c>
      <c r="AN154" s="0" t="n">
        <v>1</v>
      </c>
      <c r="AO154" s="0" t="n">
        <v>0</v>
      </c>
      <c r="AP154" s="0" t="n">
        <v>1</v>
      </c>
      <c r="AQ154" s="0" t="n">
        <v>0</v>
      </c>
      <c r="AR154" s="0" t="n">
        <v>1</v>
      </c>
      <c r="AS154" s="0" t="n">
        <v>0</v>
      </c>
      <c r="AT154" s="0" t="n">
        <v>0</v>
      </c>
      <c r="AU154" s="0" t="n">
        <v>1</v>
      </c>
      <c r="AV154" s="0" t="n">
        <v>1</v>
      </c>
      <c r="AW154" s="0" t="n">
        <v>1</v>
      </c>
      <c r="AX154" s="0" t="n">
        <v>0</v>
      </c>
      <c r="AY154" s="0" t="n">
        <v>1</v>
      </c>
      <c r="AZ154" s="0" t="n">
        <v>1</v>
      </c>
      <c r="BA154" s="0" t="n">
        <v>0</v>
      </c>
      <c r="BB154" s="0" t="n">
        <v>0</v>
      </c>
      <c r="BC154" s="0" t="n">
        <v>1</v>
      </c>
      <c r="BD154" s="0" t="n">
        <v>0</v>
      </c>
    </row>
    <row r="155" customFormat="false" ht="14.25" hidden="false" customHeight="false" outlineLevel="0" collapsed="false">
      <c r="A155" s="0" t="s">
        <v>92</v>
      </c>
      <c r="B155" s="2" t="n">
        <v>43435</v>
      </c>
      <c r="C155" s="2" t="n">
        <v>43545</v>
      </c>
      <c r="D155" s="0" t="n">
        <v>1</v>
      </c>
      <c r="E155" s="0" t="n">
        <v>1</v>
      </c>
      <c r="F155" s="0" t="n">
        <v>1</v>
      </c>
      <c r="G155" s="0" t="n">
        <v>0</v>
      </c>
      <c r="H155" s="0" t="n">
        <v>1</v>
      </c>
      <c r="I155" s="0" t="n">
        <v>0</v>
      </c>
      <c r="J155" s="0" t="n">
        <v>0</v>
      </c>
      <c r="K155" s="0" t="n">
        <v>0</v>
      </c>
      <c r="L155" s="0" t="n">
        <v>0</v>
      </c>
      <c r="M155" s="0" t="n">
        <v>0</v>
      </c>
      <c r="N155" s="0" t="n">
        <v>0</v>
      </c>
      <c r="O155" s="0" t="n">
        <v>0</v>
      </c>
      <c r="P155" s="0" t="n">
        <v>0</v>
      </c>
      <c r="Q155" s="0" t="n">
        <v>0</v>
      </c>
      <c r="R155" s="0" t="n">
        <v>0</v>
      </c>
      <c r="S155" s="0" t="n">
        <v>0</v>
      </c>
      <c r="T155" s="0" t="n">
        <v>1</v>
      </c>
      <c r="U155" s="0" t="n">
        <v>0</v>
      </c>
      <c r="V155" s="0" t="n">
        <v>0</v>
      </c>
      <c r="W155" s="0" t="n">
        <v>0</v>
      </c>
      <c r="X155" s="0" t="n">
        <v>1</v>
      </c>
      <c r="Y155" s="0" t="n">
        <v>0</v>
      </c>
      <c r="Z155" s="0" t="n">
        <v>0</v>
      </c>
      <c r="AA155" s="0" t="n">
        <v>1</v>
      </c>
      <c r="AB155" s="0" t="n">
        <v>1</v>
      </c>
      <c r="AC155" s="0" t="n">
        <v>0</v>
      </c>
      <c r="AD155" s="0" t="n">
        <v>0</v>
      </c>
      <c r="AE155" s="0" t="n">
        <v>0</v>
      </c>
      <c r="AF155" s="0" t="n">
        <v>0</v>
      </c>
      <c r="AG155" s="0" t="n">
        <v>1</v>
      </c>
      <c r="AH155" s="0" t="n">
        <v>1</v>
      </c>
      <c r="AI155" s="0" t="n">
        <v>0</v>
      </c>
      <c r="AJ155" s="0" t="n">
        <v>1</v>
      </c>
      <c r="AK155" s="0" t="n">
        <v>0</v>
      </c>
      <c r="AL155" s="0" t="n">
        <v>1</v>
      </c>
      <c r="AM155" s="0" t="n">
        <v>0</v>
      </c>
      <c r="AN155" s="0" t="n">
        <v>1</v>
      </c>
      <c r="AO155" s="0" t="n">
        <v>0</v>
      </c>
      <c r="AP155" s="0" t="n">
        <v>0</v>
      </c>
      <c r="AQ155" s="0" t="n">
        <v>1</v>
      </c>
      <c r="AR155" s="0" t="n">
        <v>0</v>
      </c>
      <c r="AS155" s="0" t="n">
        <v>0</v>
      </c>
      <c r="AT155" s="0" t="n">
        <v>0</v>
      </c>
      <c r="AU155" s="0" t="n">
        <v>1</v>
      </c>
      <c r="AV155" s="0" t="n">
        <v>1</v>
      </c>
      <c r="AW155" s="0" t="n">
        <v>0</v>
      </c>
      <c r="AX155" s="0" t="n">
        <v>0</v>
      </c>
      <c r="AY155" s="0" t="n">
        <v>1</v>
      </c>
      <c r="AZ155" s="0" t="n">
        <v>1</v>
      </c>
      <c r="BA155" s="0" t="n">
        <v>0</v>
      </c>
      <c r="BB155" s="0" t="n">
        <v>0</v>
      </c>
      <c r="BC155" s="0" t="n">
        <v>0</v>
      </c>
      <c r="BD155" s="0" t="n">
        <v>0</v>
      </c>
    </row>
    <row r="156" customFormat="false" ht="14.25" hidden="false" customHeight="false" outlineLevel="0" collapsed="false">
      <c r="A156" s="0" t="s">
        <v>92</v>
      </c>
      <c r="B156" s="2" t="n">
        <v>43546</v>
      </c>
      <c r="C156" s="2" t="n">
        <v>43572</v>
      </c>
      <c r="D156" s="0" t="n">
        <v>1</v>
      </c>
      <c r="E156" s="0" t="n">
        <v>1</v>
      </c>
      <c r="F156" s="0" t="n">
        <v>1</v>
      </c>
      <c r="G156" s="0" t="n">
        <v>0</v>
      </c>
      <c r="H156" s="0" t="n">
        <v>1</v>
      </c>
      <c r="I156" s="0" t="n">
        <v>0</v>
      </c>
      <c r="J156" s="0" t="n">
        <v>0</v>
      </c>
      <c r="K156" s="0" t="n">
        <v>0</v>
      </c>
      <c r="L156" s="0" t="n">
        <v>0</v>
      </c>
      <c r="M156" s="0" t="n">
        <v>0</v>
      </c>
      <c r="N156" s="0" t="n">
        <v>0</v>
      </c>
      <c r="O156" s="0" t="n">
        <v>0</v>
      </c>
      <c r="P156" s="0" t="n">
        <v>0</v>
      </c>
      <c r="Q156" s="0" t="n">
        <v>0</v>
      </c>
      <c r="R156" s="0" t="n">
        <v>0</v>
      </c>
      <c r="S156" s="0" t="n">
        <v>0</v>
      </c>
      <c r="T156" s="0" t="n">
        <v>1</v>
      </c>
      <c r="U156" s="0" t="n">
        <v>0</v>
      </c>
      <c r="V156" s="0" t="n">
        <v>0</v>
      </c>
      <c r="W156" s="0" t="n">
        <v>0</v>
      </c>
      <c r="X156" s="0" t="n">
        <v>1</v>
      </c>
      <c r="Y156" s="0" t="n">
        <v>0</v>
      </c>
      <c r="Z156" s="0" t="n">
        <v>0</v>
      </c>
      <c r="AA156" s="0" t="n">
        <v>1</v>
      </c>
      <c r="AB156" s="0" t="n">
        <v>1</v>
      </c>
      <c r="AC156" s="0" t="n">
        <v>0</v>
      </c>
      <c r="AD156" s="0" t="n">
        <v>0</v>
      </c>
      <c r="AE156" s="0" t="n">
        <v>0</v>
      </c>
      <c r="AF156" s="0" t="n">
        <v>0</v>
      </c>
      <c r="AG156" s="0" t="n">
        <v>1</v>
      </c>
      <c r="AH156" s="0" t="n">
        <v>1</v>
      </c>
      <c r="AI156" s="0" t="n">
        <v>0</v>
      </c>
      <c r="AJ156" s="0" t="n">
        <v>1</v>
      </c>
      <c r="AK156" s="0" t="n">
        <v>0</v>
      </c>
      <c r="AL156" s="0" t="n">
        <v>1</v>
      </c>
      <c r="AM156" s="0" t="n">
        <v>0</v>
      </c>
      <c r="AN156" s="0" t="n">
        <v>1</v>
      </c>
      <c r="AO156" s="0" t="n">
        <v>0</v>
      </c>
      <c r="AP156" s="0" t="n">
        <v>0</v>
      </c>
      <c r="AQ156" s="0" t="n">
        <v>1</v>
      </c>
      <c r="AR156" s="0" t="n">
        <v>0</v>
      </c>
      <c r="AS156" s="0" t="n">
        <v>0</v>
      </c>
      <c r="AT156" s="0" t="n">
        <v>0</v>
      </c>
      <c r="AU156" s="0" t="n">
        <v>1</v>
      </c>
      <c r="AV156" s="0" t="n">
        <v>1</v>
      </c>
      <c r="AW156" s="0" t="n">
        <v>1</v>
      </c>
      <c r="AX156" s="0" t="n">
        <v>0</v>
      </c>
      <c r="AY156" s="0" t="n">
        <v>1</v>
      </c>
      <c r="AZ156" s="0" t="n">
        <v>1</v>
      </c>
      <c r="BA156" s="0" t="n">
        <v>0</v>
      </c>
      <c r="BB156" s="0" t="n">
        <v>0</v>
      </c>
      <c r="BC156" s="0" t="n">
        <v>0</v>
      </c>
      <c r="BD156" s="0" t="n">
        <v>0</v>
      </c>
    </row>
    <row r="157" customFormat="false" ht="14.25" hidden="false" customHeight="false" outlineLevel="0" collapsed="false">
      <c r="A157" s="0" t="s">
        <v>92</v>
      </c>
      <c r="B157" s="2" t="n">
        <v>43573</v>
      </c>
      <c r="C157" s="2" t="n">
        <v>43648</v>
      </c>
      <c r="D157" s="0" t="n">
        <v>1</v>
      </c>
      <c r="E157" s="0" t="n">
        <v>1</v>
      </c>
      <c r="F157" s="0" t="n">
        <v>1</v>
      </c>
      <c r="G157" s="0" t="n">
        <v>0</v>
      </c>
      <c r="H157" s="0" t="n">
        <v>1</v>
      </c>
      <c r="I157" s="0" t="n">
        <v>0</v>
      </c>
      <c r="J157" s="0" t="n">
        <v>0</v>
      </c>
      <c r="K157" s="0" t="n">
        <v>0</v>
      </c>
      <c r="L157" s="0" t="n">
        <v>0</v>
      </c>
      <c r="M157" s="0" t="n">
        <v>0</v>
      </c>
      <c r="N157" s="0" t="n">
        <v>0</v>
      </c>
      <c r="O157" s="0" t="n">
        <v>0</v>
      </c>
      <c r="P157" s="0" t="n">
        <v>0</v>
      </c>
      <c r="Q157" s="0" t="n">
        <v>0</v>
      </c>
      <c r="R157" s="0" t="n">
        <v>0</v>
      </c>
      <c r="S157" s="0" t="n">
        <v>0</v>
      </c>
      <c r="T157" s="0" t="n">
        <v>1</v>
      </c>
      <c r="U157" s="0" t="n">
        <v>0</v>
      </c>
      <c r="V157" s="0" t="n">
        <v>0</v>
      </c>
      <c r="W157" s="0" t="n">
        <v>0</v>
      </c>
      <c r="X157" s="0" t="n">
        <v>1</v>
      </c>
      <c r="Y157" s="0" t="n">
        <v>0</v>
      </c>
      <c r="Z157" s="0" t="n">
        <v>0</v>
      </c>
      <c r="AA157" s="0" t="n">
        <v>1</v>
      </c>
      <c r="AB157" s="0" t="n">
        <v>1</v>
      </c>
      <c r="AC157" s="0" t="n">
        <v>0</v>
      </c>
      <c r="AD157" s="0" t="n">
        <v>0</v>
      </c>
      <c r="AE157" s="0" t="n">
        <v>0</v>
      </c>
      <c r="AF157" s="0" t="n">
        <v>0</v>
      </c>
      <c r="AG157" s="0" t="n">
        <v>1</v>
      </c>
      <c r="AH157" s="0" t="n">
        <v>1</v>
      </c>
      <c r="AI157" s="0" t="n">
        <v>0</v>
      </c>
      <c r="AJ157" s="0" t="n">
        <v>1</v>
      </c>
      <c r="AK157" s="0" t="n">
        <v>0</v>
      </c>
      <c r="AL157" s="0" t="n">
        <v>1</v>
      </c>
      <c r="AM157" s="0" t="n">
        <v>0</v>
      </c>
      <c r="AN157" s="0" t="n">
        <v>1</v>
      </c>
      <c r="AO157" s="0" t="n">
        <v>0</v>
      </c>
      <c r="AP157" s="0" t="n">
        <v>0</v>
      </c>
      <c r="AQ157" s="0" t="n">
        <v>1</v>
      </c>
      <c r="AR157" s="0" t="n">
        <v>0</v>
      </c>
      <c r="AS157" s="0" t="n">
        <v>0</v>
      </c>
      <c r="AT157" s="0" t="n">
        <v>0</v>
      </c>
      <c r="AU157" s="0" t="n">
        <v>1</v>
      </c>
      <c r="AV157" s="0" t="n">
        <v>1</v>
      </c>
      <c r="AW157" s="0" t="n">
        <v>1</v>
      </c>
      <c r="AX157" s="0" t="n">
        <v>0</v>
      </c>
      <c r="AY157" s="0" t="n">
        <v>1</v>
      </c>
      <c r="AZ157" s="0" t="n">
        <v>1</v>
      </c>
      <c r="BA157" s="0" t="n">
        <v>0</v>
      </c>
      <c r="BB157" s="0" t="n">
        <v>0</v>
      </c>
      <c r="BC157" s="0" t="n">
        <v>0</v>
      </c>
      <c r="BD157" s="0" t="n">
        <v>0</v>
      </c>
    </row>
    <row r="158" customFormat="false" ht="14.25" hidden="false" customHeight="false" outlineLevel="0" collapsed="false">
      <c r="A158" s="0" t="s">
        <v>92</v>
      </c>
      <c r="B158" s="2" t="n">
        <v>43649</v>
      </c>
      <c r="C158" s="2" t="n">
        <v>43656</v>
      </c>
      <c r="D158" s="0" t="n">
        <v>1</v>
      </c>
      <c r="E158" s="0" t="n">
        <v>1</v>
      </c>
      <c r="F158" s="0" t="n">
        <v>1</v>
      </c>
      <c r="G158" s="0" t="n">
        <v>0</v>
      </c>
      <c r="H158" s="0" t="n">
        <v>1</v>
      </c>
      <c r="I158" s="0" t="n">
        <v>0</v>
      </c>
      <c r="J158" s="0" t="n">
        <v>0</v>
      </c>
      <c r="K158" s="0" t="n">
        <v>0</v>
      </c>
      <c r="L158" s="0" t="n">
        <v>0</v>
      </c>
      <c r="M158" s="0" t="n">
        <v>0</v>
      </c>
      <c r="N158" s="0" t="n">
        <v>0</v>
      </c>
      <c r="O158" s="0" t="n">
        <v>0</v>
      </c>
      <c r="P158" s="0" t="n">
        <v>0</v>
      </c>
      <c r="Q158" s="0" t="n">
        <v>0</v>
      </c>
      <c r="R158" s="0" t="n">
        <v>0</v>
      </c>
      <c r="S158" s="0" t="n">
        <v>0</v>
      </c>
      <c r="T158" s="0" t="n">
        <v>1</v>
      </c>
      <c r="U158" s="0" t="n">
        <v>0</v>
      </c>
      <c r="V158" s="0" t="n">
        <v>0</v>
      </c>
      <c r="W158" s="0" t="n">
        <v>0</v>
      </c>
      <c r="X158" s="0" t="n">
        <v>1</v>
      </c>
      <c r="Y158" s="0" t="n">
        <v>0</v>
      </c>
      <c r="Z158" s="0" t="n">
        <v>0</v>
      </c>
      <c r="AA158" s="0" t="n">
        <v>1</v>
      </c>
      <c r="AB158" s="0" t="n">
        <v>1</v>
      </c>
      <c r="AC158" s="0" t="n">
        <v>0</v>
      </c>
      <c r="AD158" s="0" t="n">
        <v>0</v>
      </c>
      <c r="AE158" s="0" t="n">
        <v>0</v>
      </c>
      <c r="AF158" s="0" t="n">
        <v>0</v>
      </c>
      <c r="AG158" s="0" t="n">
        <v>1</v>
      </c>
      <c r="AH158" s="0" t="n">
        <v>1</v>
      </c>
      <c r="AI158" s="0" t="n">
        <v>0</v>
      </c>
      <c r="AJ158" s="0" t="n">
        <v>1</v>
      </c>
      <c r="AK158" s="0" t="n">
        <v>0</v>
      </c>
      <c r="AL158" s="0" t="n">
        <v>1</v>
      </c>
      <c r="AM158" s="0" t="n">
        <v>0</v>
      </c>
      <c r="AN158" s="0" t="n">
        <v>1</v>
      </c>
      <c r="AO158" s="0" t="n">
        <v>0</v>
      </c>
      <c r="AP158" s="0" t="n">
        <v>0</v>
      </c>
      <c r="AQ158" s="0" t="n">
        <v>1</v>
      </c>
      <c r="AR158" s="0" t="n">
        <v>0</v>
      </c>
      <c r="AS158" s="0" t="n">
        <v>0</v>
      </c>
      <c r="AT158" s="0" t="n">
        <v>0</v>
      </c>
      <c r="AU158" s="0" t="n">
        <v>1</v>
      </c>
      <c r="AV158" s="0" t="n">
        <v>1</v>
      </c>
      <c r="AW158" s="0" t="n">
        <v>1</v>
      </c>
      <c r="AX158" s="0" t="n">
        <v>0</v>
      </c>
      <c r="AY158" s="0" t="n">
        <v>1</v>
      </c>
      <c r="AZ158" s="0" t="n">
        <v>1</v>
      </c>
      <c r="BA158" s="0" t="n">
        <v>0</v>
      </c>
      <c r="BB158" s="0" t="n">
        <v>0</v>
      </c>
      <c r="BC158" s="0" t="n">
        <v>0</v>
      </c>
      <c r="BD158" s="0" t="n">
        <v>0</v>
      </c>
    </row>
    <row r="159" customFormat="false" ht="14.25" hidden="false" customHeight="false" outlineLevel="0" collapsed="false">
      <c r="A159" s="0" t="s">
        <v>92</v>
      </c>
      <c r="B159" s="2" t="n">
        <v>43657</v>
      </c>
      <c r="C159" s="2" t="n">
        <v>43748</v>
      </c>
      <c r="D159" s="0" t="n">
        <v>1</v>
      </c>
      <c r="E159" s="0" t="n">
        <v>1</v>
      </c>
      <c r="F159" s="0" t="n">
        <v>1</v>
      </c>
      <c r="G159" s="0" t="n">
        <v>0</v>
      </c>
      <c r="H159" s="0" t="n">
        <v>1</v>
      </c>
      <c r="I159" s="0" t="n">
        <v>0</v>
      </c>
      <c r="J159" s="0" t="n">
        <v>1</v>
      </c>
      <c r="K159" s="0" t="n">
        <v>0</v>
      </c>
      <c r="L159" s="0" t="n">
        <v>0</v>
      </c>
      <c r="M159" s="0" t="n">
        <v>0</v>
      </c>
      <c r="N159" s="0" t="n">
        <v>0</v>
      </c>
      <c r="O159" s="0" t="n">
        <v>0</v>
      </c>
      <c r="P159" s="0" t="n">
        <v>0</v>
      </c>
      <c r="Q159" s="0" t="n">
        <v>0</v>
      </c>
      <c r="R159" s="0" t="n">
        <v>0</v>
      </c>
      <c r="S159" s="0" t="n">
        <v>0</v>
      </c>
      <c r="T159" s="0" t="n">
        <v>1</v>
      </c>
      <c r="U159" s="0" t="n">
        <v>0</v>
      </c>
      <c r="V159" s="0" t="n">
        <v>0</v>
      </c>
      <c r="W159" s="0" t="n">
        <v>0</v>
      </c>
      <c r="X159" s="0" t="n">
        <v>1</v>
      </c>
      <c r="Y159" s="0" t="n">
        <v>0</v>
      </c>
      <c r="Z159" s="0" t="n">
        <v>0</v>
      </c>
      <c r="AA159" s="0" t="n">
        <v>1</v>
      </c>
      <c r="AB159" s="0" t="n">
        <v>1</v>
      </c>
      <c r="AC159" s="0" t="n">
        <v>0</v>
      </c>
      <c r="AD159" s="0" t="n">
        <v>0</v>
      </c>
      <c r="AE159" s="0" t="n">
        <v>0</v>
      </c>
      <c r="AF159" s="0" t="n">
        <v>0</v>
      </c>
      <c r="AG159" s="0" t="n">
        <v>1</v>
      </c>
      <c r="AH159" s="0" t="n">
        <v>1</v>
      </c>
      <c r="AI159" s="0" t="n">
        <v>0</v>
      </c>
      <c r="AJ159" s="0" t="n">
        <v>1</v>
      </c>
      <c r="AK159" s="0" t="n">
        <v>0</v>
      </c>
      <c r="AL159" s="0" t="n">
        <v>1</v>
      </c>
      <c r="AM159" s="0" t="n">
        <v>0</v>
      </c>
      <c r="AN159" s="0" t="n">
        <v>1</v>
      </c>
      <c r="AO159" s="0" t="n">
        <v>0</v>
      </c>
      <c r="AP159" s="0" t="n">
        <v>0</v>
      </c>
      <c r="AQ159" s="0" t="n">
        <v>1</v>
      </c>
      <c r="AR159" s="0" t="n">
        <v>0</v>
      </c>
      <c r="AS159" s="0" t="n">
        <v>0</v>
      </c>
      <c r="AT159" s="0" t="n">
        <v>0</v>
      </c>
      <c r="AU159" s="0" t="n">
        <v>1</v>
      </c>
      <c r="AV159" s="0" t="n">
        <v>1</v>
      </c>
      <c r="AW159" s="0" t="n">
        <v>1</v>
      </c>
      <c r="AX159" s="0" t="n">
        <v>0</v>
      </c>
      <c r="AY159" s="0" t="n">
        <v>1</v>
      </c>
      <c r="AZ159" s="0" t="n">
        <v>1</v>
      </c>
      <c r="BA159" s="0" t="n">
        <v>0</v>
      </c>
      <c r="BB159" s="0" t="n">
        <v>0</v>
      </c>
      <c r="BC159" s="0" t="n">
        <v>0</v>
      </c>
      <c r="BD159" s="0" t="n">
        <v>0</v>
      </c>
    </row>
    <row r="160" customFormat="false" ht="14.25" hidden="false" customHeight="false" outlineLevel="0" collapsed="false">
      <c r="A160" s="0" t="s">
        <v>92</v>
      </c>
      <c r="B160" s="2" t="n">
        <v>43749</v>
      </c>
      <c r="C160" s="2" t="n">
        <v>44298</v>
      </c>
      <c r="D160" s="0" t="n">
        <v>1</v>
      </c>
      <c r="E160" s="0" t="n">
        <v>1</v>
      </c>
      <c r="F160" s="0" t="n">
        <v>1</v>
      </c>
      <c r="G160" s="0" t="n">
        <v>0</v>
      </c>
      <c r="H160" s="0" t="n">
        <v>1</v>
      </c>
      <c r="I160" s="0" t="n">
        <v>0</v>
      </c>
      <c r="J160" s="0" t="n">
        <v>1</v>
      </c>
      <c r="K160" s="0" t="n">
        <v>0</v>
      </c>
      <c r="L160" s="0" t="n">
        <v>0</v>
      </c>
      <c r="M160" s="0" t="n">
        <v>0</v>
      </c>
      <c r="N160" s="0" t="n">
        <v>0</v>
      </c>
      <c r="O160" s="0" t="n">
        <v>0</v>
      </c>
      <c r="P160" s="0" t="n">
        <v>0</v>
      </c>
      <c r="Q160" s="0" t="n">
        <v>0</v>
      </c>
      <c r="R160" s="0" t="n">
        <v>0</v>
      </c>
      <c r="S160" s="0" t="n">
        <v>0</v>
      </c>
      <c r="T160" s="0" t="n">
        <v>1</v>
      </c>
      <c r="U160" s="0" t="n">
        <v>0</v>
      </c>
      <c r="V160" s="0" t="n">
        <v>0</v>
      </c>
      <c r="W160" s="0" t="n">
        <v>0</v>
      </c>
      <c r="X160" s="0" t="n">
        <v>1</v>
      </c>
      <c r="Y160" s="0" t="n">
        <v>0</v>
      </c>
      <c r="Z160" s="0" t="n">
        <v>0</v>
      </c>
      <c r="AA160" s="0" t="n">
        <v>1</v>
      </c>
      <c r="AB160" s="0" t="n">
        <v>1</v>
      </c>
      <c r="AC160" s="0" t="n">
        <v>0</v>
      </c>
      <c r="AD160" s="0" t="n">
        <v>0</v>
      </c>
      <c r="AE160" s="0" t="n">
        <v>0</v>
      </c>
      <c r="AF160" s="0" t="n">
        <v>0</v>
      </c>
      <c r="AG160" s="0" t="n">
        <v>1</v>
      </c>
      <c r="AH160" s="0" t="n">
        <v>1</v>
      </c>
      <c r="AI160" s="0" t="n">
        <v>0</v>
      </c>
      <c r="AJ160" s="0" t="n">
        <v>1</v>
      </c>
      <c r="AK160" s="0" t="n">
        <v>0</v>
      </c>
      <c r="AL160" s="0" t="n">
        <v>1</v>
      </c>
      <c r="AM160" s="0" t="n">
        <v>0</v>
      </c>
      <c r="AN160" s="0" t="n">
        <v>1</v>
      </c>
      <c r="AO160" s="0" t="n">
        <v>0</v>
      </c>
      <c r="AP160" s="0" t="n">
        <v>0</v>
      </c>
      <c r="AQ160" s="0" t="n">
        <v>1</v>
      </c>
      <c r="AR160" s="0" t="n">
        <v>0</v>
      </c>
      <c r="AS160" s="0" t="n">
        <v>0</v>
      </c>
      <c r="AT160" s="0" t="n">
        <v>0</v>
      </c>
      <c r="AU160" s="0" t="n">
        <v>1</v>
      </c>
      <c r="AV160" s="0" t="n">
        <v>1</v>
      </c>
      <c r="AW160" s="0" t="n">
        <v>1</v>
      </c>
      <c r="AX160" s="0" t="n">
        <v>0</v>
      </c>
      <c r="AY160" s="0" t="n">
        <v>1</v>
      </c>
      <c r="AZ160" s="0" t="n">
        <v>1</v>
      </c>
      <c r="BA160" s="0" t="n">
        <v>0</v>
      </c>
      <c r="BB160" s="0" t="n">
        <v>0</v>
      </c>
      <c r="BC160" s="0" t="n">
        <v>0</v>
      </c>
      <c r="BD160" s="0" t="n">
        <v>0</v>
      </c>
    </row>
    <row r="161" customFormat="false" ht="14.25" hidden="false" customHeight="false" outlineLevel="0" collapsed="false">
      <c r="A161" s="0" t="s">
        <v>92</v>
      </c>
      <c r="B161" s="2" t="n">
        <v>44299</v>
      </c>
      <c r="C161" s="2" t="n">
        <v>44735</v>
      </c>
      <c r="D161" s="0" t="n">
        <v>1</v>
      </c>
      <c r="E161" s="0" t="n">
        <v>1</v>
      </c>
      <c r="F161" s="0" t="n">
        <v>1</v>
      </c>
      <c r="G161" s="0" t="n">
        <v>0</v>
      </c>
      <c r="H161" s="0" t="n">
        <v>1</v>
      </c>
      <c r="I161" s="0" t="n">
        <v>0</v>
      </c>
      <c r="J161" s="0" t="n">
        <v>1</v>
      </c>
      <c r="K161" s="0" t="n">
        <v>0</v>
      </c>
      <c r="L161" s="0" t="n">
        <v>0</v>
      </c>
      <c r="M161" s="0" t="n">
        <v>0</v>
      </c>
      <c r="N161" s="0" t="n">
        <v>0</v>
      </c>
      <c r="O161" s="0" t="n">
        <v>0</v>
      </c>
      <c r="P161" s="0" t="n">
        <v>0</v>
      </c>
      <c r="Q161" s="0" t="n">
        <v>0</v>
      </c>
      <c r="R161" s="0" t="n">
        <v>0</v>
      </c>
      <c r="S161" s="0" t="n">
        <v>0</v>
      </c>
      <c r="T161" s="0" t="n">
        <v>1</v>
      </c>
      <c r="U161" s="0" t="n">
        <v>0</v>
      </c>
      <c r="V161" s="0" t="n">
        <v>0</v>
      </c>
      <c r="W161" s="0" t="n">
        <v>0</v>
      </c>
      <c r="X161" s="0" t="n">
        <v>1</v>
      </c>
      <c r="Y161" s="0" t="n">
        <v>0</v>
      </c>
      <c r="Z161" s="0" t="n">
        <v>0</v>
      </c>
      <c r="AA161" s="0" t="n">
        <v>1</v>
      </c>
      <c r="AB161" s="0" t="n">
        <v>1</v>
      </c>
      <c r="AC161" s="0" t="n">
        <v>0</v>
      </c>
      <c r="AD161" s="0" t="n">
        <v>0</v>
      </c>
      <c r="AE161" s="0" t="n">
        <v>0</v>
      </c>
      <c r="AF161" s="0" t="n">
        <v>0</v>
      </c>
      <c r="AG161" s="0" t="n">
        <v>1</v>
      </c>
      <c r="AH161" s="0" t="n">
        <v>1</v>
      </c>
      <c r="AI161" s="0" t="n">
        <v>0</v>
      </c>
      <c r="AJ161" s="0" t="n">
        <v>1</v>
      </c>
      <c r="AK161" s="0" t="n">
        <v>0</v>
      </c>
      <c r="AL161" s="0" t="n">
        <v>1</v>
      </c>
      <c r="AM161" s="0" t="n">
        <v>0</v>
      </c>
      <c r="AN161" s="0" t="n">
        <v>1</v>
      </c>
      <c r="AO161" s="0" t="n">
        <v>0</v>
      </c>
      <c r="AP161" s="0" t="n">
        <v>0</v>
      </c>
      <c r="AQ161" s="0" t="n">
        <v>1</v>
      </c>
      <c r="AR161" s="0" t="n">
        <v>0</v>
      </c>
      <c r="AS161" s="0" t="n">
        <v>0</v>
      </c>
      <c r="AT161" s="0" t="n">
        <v>0</v>
      </c>
      <c r="AU161" s="0" t="n">
        <v>1</v>
      </c>
      <c r="AV161" s="0" t="n">
        <v>1</v>
      </c>
      <c r="AW161" s="0" t="n">
        <v>1</v>
      </c>
      <c r="AX161" s="0" t="n">
        <v>0</v>
      </c>
      <c r="AY161" s="0" t="n">
        <v>1</v>
      </c>
      <c r="AZ161" s="0" t="n">
        <v>1</v>
      </c>
      <c r="BA161" s="0" t="n">
        <v>0</v>
      </c>
      <c r="BB161" s="0" t="n">
        <v>0</v>
      </c>
      <c r="BC161" s="0" t="n">
        <v>0</v>
      </c>
      <c r="BD161" s="0" t="n">
        <v>0</v>
      </c>
    </row>
    <row r="162" customFormat="false" ht="14.25" hidden="false" customHeight="false" outlineLevel="0" collapsed="false">
      <c r="A162" s="0" t="s">
        <v>92</v>
      </c>
      <c r="B162" s="2" t="n">
        <v>44736</v>
      </c>
      <c r="C162" s="2" t="n">
        <v>44817</v>
      </c>
      <c r="D162" s="0" t="n">
        <v>1</v>
      </c>
      <c r="E162" s="0" t="n">
        <v>0</v>
      </c>
      <c r="F162" s="0" t="s">
        <v>57</v>
      </c>
      <c r="G162" s="0" t="s">
        <v>57</v>
      </c>
      <c r="H162" s="0" t="n">
        <v>1</v>
      </c>
      <c r="I162" s="0" t="n">
        <v>0</v>
      </c>
      <c r="J162" s="0" t="n">
        <v>1</v>
      </c>
      <c r="K162" s="0" t="n">
        <v>0</v>
      </c>
      <c r="L162" s="0" t="n">
        <v>0</v>
      </c>
      <c r="M162" s="0" t="n">
        <v>0</v>
      </c>
      <c r="N162" s="0" t="n">
        <v>0</v>
      </c>
      <c r="O162" s="0" t="n">
        <v>0</v>
      </c>
      <c r="P162" s="0" t="n">
        <v>0</v>
      </c>
      <c r="Q162" s="0" t="n">
        <v>0</v>
      </c>
      <c r="R162" s="0" t="n">
        <v>0</v>
      </c>
      <c r="S162" s="0" t="n">
        <v>0</v>
      </c>
      <c r="T162" s="0" t="n">
        <v>1</v>
      </c>
      <c r="U162" s="0" t="n">
        <v>0</v>
      </c>
      <c r="V162" s="0" t="n">
        <v>0</v>
      </c>
      <c r="W162" s="0" t="n">
        <v>0</v>
      </c>
      <c r="X162" s="0" t="n">
        <v>1</v>
      </c>
      <c r="Y162" s="0" t="n">
        <v>0</v>
      </c>
      <c r="Z162" s="0" t="n">
        <v>0</v>
      </c>
      <c r="AA162" s="0" t="n">
        <v>1</v>
      </c>
      <c r="AB162" s="0" t="n">
        <v>1</v>
      </c>
      <c r="AC162" s="0" t="n">
        <v>0</v>
      </c>
      <c r="AD162" s="0" t="n">
        <v>0</v>
      </c>
      <c r="AE162" s="0" t="n">
        <v>0</v>
      </c>
      <c r="AF162" s="0" t="n">
        <v>0</v>
      </c>
      <c r="AG162" s="0" t="n">
        <v>1</v>
      </c>
      <c r="AH162" s="0" t="n">
        <v>1</v>
      </c>
      <c r="AI162" s="0" t="n">
        <v>0</v>
      </c>
      <c r="AJ162" s="0" t="n">
        <v>1</v>
      </c>
      <c r="AK162" s="0" t="n">
        <v>0</v>
      </c>
      <c r="AL162" s="0" t="n">
        <v>1</v>
      </c>
      <c r="AM162" s="0" t="n">
        <v>0</v>
      </c>
      <c r="AN162" s="0" t="n">
        <v>1</v>
      </c>
      <c r="AO162" s="0" t="n">
        <v>0</v>
      </c>
      <c r="AP162" s="0" t="n">
        <v>0</v>
      </c>
      <c r="AQ162" s="0" t="n">
        <v>1</v>
      </c>
      <c r="AR162" s="0" t="n">
        <v>0</v>
      </c>
      <c r="AS162" s="0" t="n">
        <v>0</v>
      </c>
      <c r="AT162" s="0" t="n">
        <v>0</v>
      </c>
      <c r="AU162" s="0" t="n">
        <v>1</v>
      </c>
      <c r="AV162" s="0" t="n">
        <v>1</v>
      </c>
      <c r="AW162" s="0" t="n">
        <v>1</v>
      </c>
      <c r="AX162" s="0" t="n">
        <v>0</v>
      </c>
      <c r="AY162" s="0" t="n">
        <v>1</v>
      </c>
      <c r="AZ162" s="0" t="n">
        <v>1</v>
      </c>
      <c r="BA162" s="0" t="n">
        <v>0</v>
      </c>
      <c r="BB162" s="0" t="n">
        <v>0</v>
      </c>
      <c r="BC162" s="0" t="n">
        <v>0</v>
      </c>
      <c r="BD162" s="0" t="n">
        <v>0</v>
      </c>
    </row>
    <row r="163" customFormat="false" ht="14.25" hidden="false" customHeight="false" outlineLevel="0" collapsed="false">
      <c r="A163" s="0" t="s">
        <v>92</v>
      </c>
      <c r="B163" s="2" t="n">
        <v>44818</v>
      </c>
      <c r="C163" s="2" t="n">
        <v>44845</v>
      </c>
      <c r="D163" s="0" t="n">
        <v>1</v>
      </c>
      <c r="E163" s="0" t="n">
        <v>1</v>
      </c>
      <c r="F163" s="0" t="n">
        <v>1</v>
      </c>
      <c r="G163" s="0" t="n">
        <v>0</v>
      </c>
      <c r="H163" s="0" t="n">
        <v>1</v>
      </c>
      <c r="I163" s="0" t="n">
        <v>0</v>
      </c>
      <c r="J163" s="0" t="n">
        <v>1</v>
      </c>
      <c r="K163" s="0" t="n">
        <v>0</v>
      </c>
      <c r="L163" s="0" t="n">
        <v>0</v>
      </c>
      <c r="M163" s="0" t="n">
        <v>0</v>
      </c>
      <c r="N163" s="0" t="n">
        <v>0</v>
      </c>
      <c r="O163" s="0" t="n">
        <v>0</v>
      </c>
      <c r="P163" s="0" t="n">
        <v>0</v>
      </c>
      <c r="Q163" s="0" t="n">
        <v>0</v>
      </c>
      <c r="R163" s="0" t="n">
        <v>0</v>
      </c>
      <c r="S163" s="0" t="n">
        <v>0</v>
      </c>
      <c r="T163" s="0" t="n">
        <v>1</v>
      </c>
      <c r="U163" s="0" t="n">
        <v>0</v>
      </c>
      <c r="V163" s="0" t="n">
        <v>0</v>
      </c>
      <c r="W163" s="0" t="n">
        <v>0</v>
      </c>
      <c r="X163" s="0" t="n">
        <v>1</v>
      </c>
      <c r="Y163" s="0" t="n">
        <v>0</v>
      </c>
      <c r="Z163" s="0" t="n">
        <v>0</v>
      </c>
      <c r="AA163" s="0" t="n">
        <v>1</v>
      </c>
      <c r="AB163" s="0" t="n">
        <v>1</v>
      </c>
      <c r="AC163" s="0" t="n">
        <v>0</v>
      </c>
      <c r="AD163" s="0" t="n">
        <v>0</v>
      </c>
      <c r="AE163" s="0" t="n">
        <v>0</v>
      </c>
      <c r="AF163" s="0" t="n">
        <v>0</v>
      </c>
      <c r="AG163" s="0" t="n">
        <v>1</v>
      </c>
      <c r="AH163" s="0" t="n">
        <v>1</v>
      </c>
      <c r="AI163" s="0" t="n">
        <v>0</v>
      </c>
      <c r="AJ163" s="0" t="n">
        <v>1</v>
      </c>
      <c r="AK163" s="0" t="n">
        <v>0</v>
      </c>
      <c r="AL163" s="0" t="n">
        <v>1</v>
      </c>
      <c r="AM163" s="0" t="n">
        <v>0</v>
      </c>
      <c r="AN163" s="0" t="n">
        <v>1</v>
      </c>
      <c r="AO163" s="0" t="n">
        <v>0</v>
      </c>
      <c r="AP163" s="0" t="n">
        <v>0</v>
      </c>
      <c r="AQ163" s="0" t="n">
        <v>1</v>
      </c>
      <c r="AR163" s="0" t="n">
        <v>0</v>
      </c>
      <c r="AS163" s="0" t="n">
        <v>0</v>
      </c>
      <c r="AT163" s="0" t="n">
        <v>0</v>
      </c>
      <c r="AU163" s="0" t="n">
        <v>1</v>
      </c>
      <c r="AV163" s="0" t="n">
        <v>1</v>
      </c>
      <c r="AW163" s="0" t="n">
        <v>1</v>
      </c>
      <c r="AX163" s="0" t="n">
        <v>0</v>
      </c>
      <c r="AY163" s="0" t="n">
        <v>1</v>
      </c>
      <c r="AZ163" s="0" t="n">
        <v>1</v>
      </c>
      <c r="BA163" s="0" t="n">
        <v>0</v>
      </c>
      <c r="BB163" s="0" t="n">
        <v>0</v>
      </c>
      <c r="BC163" s="0" t="n">
        <v>0</v>
      </c>
      <c r="BD163" s="0" t="n">
        <v>0</v>
      </c>
    </row>
    <row r="164" customFormat="false" ht="14.25" hidden="false" customHeight="false" outlineLevel="0" collapsed="false">
      <c r="A164" s="0" t="s">
        <v>92</v>
      </c>
      <c r="B164" s="2" t="n">
        <v>44846</v>
      </c>
      <c r="C164" s="2" t="n">
        <v>44866</v>
      </c>
      <c r="D164" s="0" t="n">
        <v>1</v>
      </c>
      <c r="E164" s="0" t="n">
        <v>1</v>
      </c>
      <c r="F164" s="0" t="n">
        <v>1</v>
      </c>
      <c r="G164" s="0" t="n">
        <v>0</v>
      </c>
      <c r="H164" s="0" t="n">
        <v>1</v>
      </c>
      <c r="I164" s="0" t="n">
        <v>0</v>
      </c>
      <c r="J164" s="0" t="n">
        <v>1</v>
      </c>
      <c r="K164" s="0" t="n">
        <v>0</v>
      </c>
      <c r="L164" s="0" t="n">
        <v>0</v>
      </c>
      <c r="M164" s="0" t="n">
        <v>0</v>
      </c>
      <c r="N164" s="0" t="n">
        <v>0</v>
      </c>
      <c r="O164" s="0" t="n">
        <v>0</v>
      </c>
      <c r="P164" s="0" t="n">
        <v>0</v>
      </c>
      <c r="Q164" s="0" t="n">
        <v>0</v>
      </c>
      <c r="R164" s="0" t="n">
        <v>0</v>
      </c>
      <c r="S164" s="0" t="n">
        <v>0</v>
      </c>
      <c r="T164" s="0" t="n">
        <v>1</v>
      </c>
      <c r="U164" s="0" t="n">
        <v>0</v>
      </c>
      <c r="V164" s="0" t="n">
        <v>0</v>
      </c>
      <c r="W164" s="0" t="n">
        <v>0</v>
      </c>
      <c r="X164" s="0" t="n">
        <v>1</v>
      </c>
      <c r="Y164" s="0" t="n">
        <v>0</v>
      </c>
      <c r="Z164" s="0" t="n">
        <v>0</v>
      </c>
      <c r="AA164" s="0" t="n">
        <v>1</v>
      </c>
      <c r="AB164" s="0" t="n">
        <v>1</v>
      </c>
      <c r="AC164" s="0" t="n">
        <v>0</v>
      </c>
      <c r="AD164" s="0" t="n">
        <v>0</v>
      </c>
      <c r="AE164" s="0" t="n">
        <v>0</v>
      </c>
      <c r="AF164" s="0" t="n">
        <v>0</v>
      </c>
      <c r="AG164" s="0" t="n">
        <v>1</v>
      </c>
      <c r="AH164" s="0" t="n">
        <v>1</v>
      </c>
      <c r="AI164" s="0" t="n">
        <v>0</v>
      </c>
      <c r="AJ164" s="0" t="n">
        <v>1</v>
      </c>
      <c r="AK164" s="0" t="n">
        <v>0</v>
      </c>
      <c r="AL164" s="0" t="n">
        <v>1</v>
      </c>
      <c r="AM164" s="0" t="n">
        <v>0</v>
      </c>
      <c r="AN164" s="0" t="n">
        <v>1</v>
      </c>
      <c r="AO164" s="0" t="n">
        <v>0</v>
      </c>
      <c r="AP164" s="0" t="n">
        <v>0</v>
      </c>
      <c r="AQ164" s="0" t="n">
        <v>1</v>
      </c>
      <c r="AR164" s="0" t="n">
        <v>0</v>
      </c>
      <c r="AS164" s="0" t="n">
        <v>0</v>
      </c>
      <c r="AT164" s="0" t="n">
        <v>0</v>
      </c>
      <c r="AU164" s="0" t="n">
        <v>1</v>
      </c>
      <c r="AV164" s="0" t="n">
        <v>1</v>
      </c>
      <c r="AW164" s="0" t="n">
        <v>1</v>
      </c>
      <c r="AX164" s="0" t="n">
        <v>0</v>
      </c>
      <c r="AY164" s="0" t="n">
        <v>1</v>
      </c>
      <c r="AZ164" s="0" t="n">
        <v>1</v>
      </c>
      <c r="BA164" s="0" t="n">
        <v>0</v>
      </c>
      <c r="BB164" s="0" t="n">
        <v>0</v>
      </c>
      <c r="BC164" s="0" t="n">
        <v>0</v>
      </c>
      <c r="BD164" s="0" t="n">
        <v>0</v>
      </c>
    </row>
    <row r="165" customFormat="false" ht="14.25" hidden="false" customHeight="false" outlineLevel="0" collapsed="false">
      <c r="A165" s="0" t="s">
        <v>93</v>
      </c>
      <c r="B165" s="2" t="n">
        <v>43435</v>
      </c>
      <c r="C165" s="2" t="n">
        <v>43772</v>
      </c>
      <c r="D165" s="0" t="n">
        <v>1</v>
      </c>
      <c r="E165" s="0" t="n">
        <v>1</v>
      </c>
      <c r="F165" s="0" t="n">
        <v>1</v>
      </c>
      <c r="G165" s="0" t="n">
        <v>0</v>
      </c>
      <c r="H165" s="0" t="n">
        <v>1</v>
      </c>
      <c r="I165" s="0" t="n">
        <v>0</v>
      </c>
      <c r="J165" s="0" t="n">
        <v>0</v>
      </c>
      <c r="K165" s="0" t="n">
        <v>0</v>
      </c>
      <c r="L165" s="0" t="n">
        <v>0</v>
      </c>
      <c r="M165" s="0" t="n">
        <v>0</v>
      </c>
      <c r="N165" s="0" t="n">
        <v>0</v>
      </c>
      <c r="O165" s="0" t="n">
        <v>0</v>
      </c>
      <c r="P165" s="0" t="n">
        <v>0</v>
      </c>
      <c r="Q165" s="0" t="n">
        <v>0</v>
      </c>
      <c r="R165" s="0" t="n">
        <v>0</v>
      </c>
      <c r="S165" s="0" t="n">
        <v>0</v>
      </c>
      <c r="T165" s="0" t="n">
        <v>1</v>
      </c>
      <c r="U165" s="0" t="n">
        <v>0</v>
      </c>
      <c r="V165" s="0" t="n">
        <v>0</v>
      </c>
      <c r="W165" s="0" t="n">
        <v>0</v>
      </c>
      <c r="X165" s="0" t="n">
        <v>1</v>
      </c>
      <c r="Y165" s="0" t="n">
        <v>0</v>
      </c>
      <c r="Z165" s="0" t="n">
        <v>0</v>
      </c>
      <c r="AA165" s="0" t="n">
        <v>1</v>
      </c>
      <c r="AB165" s="0" t="n">
        <v>1</v>
      </c>
      <c r="AC165" s="0" t="n">
        <v>0</v>
      </c>
      <c r="AD165" s="0" t="n">
        <v>0</v>
      </c>
      <c r="AE165" s="0" t="n">
        <v>0</v>
      </c>
      <c r="AF165" s="0" t="n">
        <v>1</v>
      </c>
      <c r="AG165" s="0" t="n">
        <v>0</v>
      </c>
      <c r="AH165" s="0" t="n">
        <v>1</v>
      </c>
      <c r="AI165" s="0" t="n">
        <v>0</v>
      </c>
      <c r="AJ165" s="0" t="n">
        <v>0</v>
      </c>
      <c r="AK165" s="0" t="n">
        <v>0</v>
      </c>
      <c r="AL165" s="0" t="n">
        <v>1</v>
      </c>
      <c r="AM165" s="0" t="n">
        <v>0</v>
      </c>
      <c r="AN165" s="0" t="n">
        <v>1</v>
      </c>
      <c r="AO165" s="0" t="n">
        <v>0</v>
      </c>
      <c r="AP165" s="0" t="n">
        <v>1</v>
      </c>
      <c r="AQ165" s="0" t="n">
        <v>0</v>
      </c>
      <c r="AR165" s="0" t="n">
        <v>0</v>
      </c>
      <c r="AS165" s="0" t="n">
        <v>0</v>
      </c>
      <c r="AT165" s="0" t="n">
        <v>0</v>
      </c>
      <c r="AU165" s="0" t="n">
        <v>1</v>
      </c>
      <c r="AV165" s="0" t="n">
        <v>1</v>
      </c>
      <c r="AW165" s="0" t="n">
        <v>1</v>
      </c>
      <c r="AX165" s="0" t="n">
        <v>0</v>
      </c>
      <c r="AY165" s="0" t="n">
        <v>1</v>
      </c>
      <c r="AZ165" s="0" t="n">
        <v>1</v>
      </c>
      <c r="BA165" s="0" t="n">
        <v>0</v>
      </c>
      <c r="BB165" s="0" t="n">
        <v>0</v>
      </c>
      <c r="BC165" s="0" t="n">
        <v>0</v>
      </c>
      <c r="BD165" s="0" t="n">
        <v>1</v>
      </c>
    </row>
    <row r="166" customFormat="false" ht="14.25" hidden="false" customHeight="false" outlineLevel="0" collapsed="false">
      <c r="A166" s="0" t="s">
        <v>93</v>
      </c>
      <c r="B166" s="2" t="n">
        <v>43773</v>
      </c>
      <c r="C166" s="2" t="n">
        <v>44472</v>
      </c>
      <c r="D166" s="0" t="n">
        <v>1</v>
      </c>
      <c r="E166" s="0" t="n">
        <v>1</v>
      </c>
      <c r="F166" s="0" t="n">
        <v>1</v>
      </c>
      <c r="G166" s="0" t="n">
        <v>0</v>
      </c>
      <c r="H166" s="0" t="n">
        <v>1</v>
      </c>
      <c r="I166" s="0" t="n">
        <v>0</v>
      </c>
      <c r="J166" s="0" t="n">
        <v>0</v>
      </c>
      <c r="K166" s="0" t="n">
        <v>0</v>
      </c>
      <c r="L166" s="0" t="n">
        <v>0</v>
      </c>
      <c r="M166" s="0" t="n">
        <v>0</v>
      </c>
      <c r="N166" s="0" t="n">
        <v>0</v>
      </c>
      <c r="O166" s="0" t="n">
        <v>0</v>
      </c>
      <c r="P166" s="0" t="n">
        <v>0</v>
      </c>
      <c r="Q166" s="0" t="n">
        <v>0</v>
      </c>
      <c r="R166" s="0" t="n">
        <v>0</v>
      </c>
      <c r="S166" s="0" t="n">
        <v>0</v>
      </c>
      <c r="T166" s="0" t="n">
        <v>1</v>
      </c>
      <c r="U166" s="0" t="n">
        <v>0</v>
      </c>
      <c r="V166" s="0" t="n">
        <v>0</v>
      </c>
      <c r="W166" s="0" t="n">
        <v>0</v>
      </c>
      <c r="X166" s="0" t="n">
        <v>1</v>
      </c>
      <c r="Y166" s="0" t="n">
        <v>0</v>
      </c>
      <c r="Z166" s="0" t="n">
        <v>0</v>
      </c>
      <c r="AA166" s="0" t="n">
        <v>1</v>
      </c>
      <c r="AB166" s="0" t="n">
        <v>1</v>
      </c>
      <c r="AC166" s="0" t="n">
        <v>0</v>
      </c>
      <c r="AD166" s="0" t="n">
        <v>0</v>
      </c>
      <c r="AE166" s="0" t="n">
        <v>0</v>
      </c>
      <c r="AF166" s="0" t="n">
        <v>1</v>
      </c>
      <c r="AG166" s="0" t="n">
        <v>0</v>
      </c>
      <c r="AH166" s="0" t="n">
        <v>1</v>
      </c>
      <c r="AI166" s="0" t="n">
        <v>0</v>
      </c>
      <c r="AJ166" s="0" t="n">
        <v>0</v>
      </c>
      <c r="AK166" s="0" t="n">
        <v>0</v>
      </c>
      <c r="AL166" s="0" t="n">
        <v>1</v>
      </c>
      <c r="AM166" s="0" t="n">
        <v>0</v>
      </c>
      <c r="AN166" s="0" t="n">
        <v>1</v>
      </c>
      <c r="AO166" s="0" t="n">
        <v>0</v>
      </c>
      <c r="AP166" s="0" t="n">
        <v>1</v>
      </c>
      <c r="AQ166" s="0" t="n">
        <v>0</v>
      </c>
      <c r="AR166" s="0" t="n">
        <v>0</v>
      </c>
      <c r="AS166" s="0" t="n">
        <v>0</v>
      </c>
      <c r="AT166" s="0" t="n">
        <v>0</v>
      </c>
      <c r="AU166" s="0" t="n">
        <v>1</v>
      </c>
      <c r="AV166" s="0" t="n">
        <v>1</v>
      </c>
      <c r="AW166" s="0" t="n">
        <v>1</v>
      </c>
      <c r="AX166" s="0" t="n">
        <v>0</v>
      </c>
      <c r="AY166" s="0" t="n">
        <v>1</v>
      </c>
      <c r="AZ166" s="0" t="n">
        <v>1</v>
      </c>
      <c r="BA166" s="0" t="n">
        <v>0</v>
      </c>
      <c r="BB166" s="0" t="n">
        <v>0</v>
      </c>
      <c r="BC166" s="0" t="n">
        <v>0</v>
      </c>
      <c r="BD166" s="0" t="n">
        <v>1</v>
      </c>
    </row>
    <row r="167" customFormat="false" ht="14.25" hidden="false" customHeight="false" outlineLevel="0" collapsed="false">
      <c r="A167" s="0" t="s">
        <v>93</v>
      </c>
      <c r="B167" s="2" t="n">
        <v>44473</v>
      </c>
      <c r="C167" s="2" t="n">
        <v>44493</v>
      </c>
      <c r="D167" s="0" t="n">
        <v>1</v>
      </c>
      <c r="E167" s="0" t="n">
        <v>1</v>
      </c>
      <c r="F167" s="0" t="n">
        <v>1</v>
      </c>
      <c r="G167" s="0" t="n">
        <v>0</v>
      </c>
      <c r="H167" s="0" t="n">
        <v>1</v>
      </c>
      <c r="I167" s="0" t="n">
        <v>0</v>
      </c>
      <c r="J167" s="0" t="n">
        <v>0</v>
      </c>
      <c r="K167" s="0" t="n">
        <v>0</v>
      </c>
      <c r="L167" s="0" t="n">
        <v>0</v>
      </c>
      <c r="M167" s="0" t="n">
        <v>0</v>
      </c>
      <c r="N167" s="0" t="n">
        <v>0</v>
      </c>
      <c r="O167" s="0" t="n">
        <v>0</v>
      </c>
      <c r="P167" s="0" t="n">
        <v>0</v>
      </c>
      <c r="Q167" s="0" t="n">
        <v>0</v>
      </c>
      <c r="R167" s="0" t="n">
        <v>0</v>
      </c>
      <c r="S167" s="0" t="n">
        <v>0</v>
      </c>
      <c r="T167" s="0" t="n">
        <v>1</v>
      </c>
      <c r="U167" s="0" t="n">
        <v>0</v>
      </c>
      <c r="V167" s="0" t="n">
        <v>0</v>
      </c>
      <c r="W167" s="0" t="n">
        <v>0</v>
      </c>
      <c r="X167" s="0" t="n">
        <v>1</v>
      </c>
      <c r="Y167" s="0" t="n">
        <v>0</v>
      </c>
      <c r="Z167" s="0" t="n">
        <v>0</v>
      </c>
      <c r="AA167" s="0" t="n">
        <v>1</v>
      </c>
      <c r="AB167" s="0" t="n">
        <v>1</v>
      </c>
      <c r="AC167" s="0" t="n">
        <v>0</v>
      </c>
      <c r="AD167" s="0" t="n">
        <v>0</v>
      </c>
      <c r="AE167" s="0" t="n">
        <v>0</v>
      </c>
      <c r="AF167" s="0" t="n">
        <v>1</v>
      </c>
      <c r="AG167" s="0" t="n">
        <v>0</v>
      </c>
      <c r="AH167" s="0" t="n">
        <v>1</v>
      </c>
      <c r="AI167" s="0" t="n">
        <v>0</v>
      </c>
      <c r="AJ167" s="0" t="n">
        <v>0</v>
      </c>
      <c r="AK167" s="0" t="n">
        <v>0</v>
      </c>
      <c r="AL167" s="0" t="n">
        <v>1</v>
      </c>
      <c r="AM167" s="0" t="n">
        <v>0</v>
      </c>
      <c r="AN167" s="0" t="n">
        <v>1</v>
      </c>
      <c r="AO167" s="0" t="n">
        <v>0</v>
      </c>
      <c r="AP167" s="0" t="n">
        <v>1</v>
      </c>
      <c r="AQ167" s="0" t="n">
        <v>0</v>
      </c>
      <c r="AR167" s="0" t="n">
        <v>0</v>
      </c>
      <c r="AS167" s="0" t="n">
        <v>0</v>
      </c>
      <c r="AT167" s="0" t="n">
        <v>0</v>
      </c>
      <c r="AU167" s="0" t="n">
        <v>1</v>
      </c>
      <c r="AV167" s="0" t="n">
        <v>1</v>
      </c>
      <c r="AW167" s="0" t="n">
        <v>1</v>
      </c>
      <c r="AX167" s="0" t="n">
        <v>0</v>
      </c>
      <c r="AY167" s="0" t="n">
        <v>1</v>
      </c>
      <c r="AZ167" s="0" t="n">
        <v>1</v>
      </c>
      <c r="BA167" s="0" t="n">
        <v>0</v>
      </c>
      <c r="BB167" s="0" t="n">
        <v>0</v>
      </c>
      <c r="BC167" s="0" t="n">
        <v>0</v>
      </c>
      <c r="BD167" s="0" t="n">
        <v>1</v>
      </c>
    </row>
    <row r="168" customFormat="false" ht="14.25" hidden="false" customHeight="false" outlineLevel="0" collapsed="false">
      <c r="A168" s="0" t="s">
        <v>93</v>
      </c>
      <c r="B168" s="2" t="n">
        <v>44494</v>
      </c>
      <c r="C168" s="2" t="n">
        <v>44500</v>
      </c>
      <c r="D168" s="0" t="n">
        <v>1</v>
      </c>
      <c r="E168" s="0" t="n">
        <v>1</v>
      </c>
      <c r="F168" s="0" t="n">
        <v>1</v>
      </c>
      <c r="G168" s="0" t="n">
        <v>0</v>
      </c>
      <c r="H168" s="0" t="n">
        <v>1</v>
      </c>
      <c r="I168" s="0" t="n">
        <v>0</v>
      </c>
      <c r="J168" s="0" t="n">
        <v>0</v>
      </c>
      <c r="K168" s="0" t="n">
        <v>0</v>
      </c>
      <c r="L168" s="0" t="n">
        <v>0</v>
      </c>
      <c r="M168" s="0" t="n">
        <v>0</v>
      </c>
      <c r="N168" s="0" t="n">
        <v>0</v>
      </c>
      <c r="O168" s="0" t="n">
        <v>0</v>
      </c>
      <c r="P168" s="0" t="n">
        <v>0</v>
      </c>
      <c r="Q168" s="0" t="n">
        <v>0</v>
      </c>
      <c r="R168" s="0" t="n">
        <v>0</v>
      </c>
      <c r="S168" s="0" t="n">
        <v>0</v>
      </c>
      <c r="T168" s="0" t="n">
        <v>1</v>
      </c>
      <c r="U168" s="0" t="n">
        <v>0</v>
      </c>
      <c r="V168" s="0" t="n">
        <v>0</v>
      </c>
      <c r="W168" s="0" t="n">
        <v>0</v>
      </c>
      <c r="X168" s="0" t="n">
        <v>1</v>
      </c>
      <c r="Y168" s="0" t="n">
        <v>0</v>
      </c>
      <c r="Z168" s="0" t="n">
        <v>0</v>
      </c>
      <c r="AA168" s="0" t="n">
        <v>1</v>
      </c>
      <c r="AB168" s="0" t="n">
        <v>1</v>
      </c>
      <c r="AC168" s="0" t="n">
        <v>0</v>
      </c>
      <c r="AD168" s="0" t="n">
        <v>0</v>
      </c>
      <c r="AE168" s="0" t="n">
        <v>0</v>
      </c>
      <c r="AF168" s="0" t="n">
        <v>1</v>
      </c>
      <c r="AG168" s="0" t="n">
        <v>0</v>
      </c>
      <c r="AH168" s="0" t="n">
        <v>1</v>
      </c>
      <c r="AI168" s="0" t="n">
        <v>0</v>
      </c>
      <c r="AJ168" s="0" t="n">
        <v>0</v>
      </c>
      <c r="AK168" s="0" t="n">
        <v>0</v>
      </c>
      <c r="AL168" s="0" t="n">
        <v>1</v>
      </c>
      <c r="AM168" s="0" t="n">
        <v>0</v>
      </c>
      <c r="AN168" s="0" t="n">
        <v>1</v>
      </c>
      <c r="AO168" s="0" t="n">
        <v>0</v>
      </c>
      <c r="AP168" s="0" t="n">
        <v>1</v>
      </c>
      <c r="AQ168" s="0" t="n">
        <v>0</v>
      </c>
      <c r="AR168" s="0" t="n">
        <v>0</v>
      </c>
      <c r="AS168" s="0" t="n">
        <v>0</v>
      </c>
      <c r="AT168" s="0" t="n">
        <v>0</v>
      </c>
      <c r="AU168" s="0" t="n">
        <v>1</v>
      </c>
      <c r="AV168" s="0" t="n">
        <v>1</v>
      </c>
      <c r="AW168" s="0" t="n">
        <v>1</v>
      </c>
      <c r="AX168" s="0" t="n">
        <v>0</v>
      </c>
      <c r="AY168" s="0" t="n">
        <v>1</v>
      </c>
      <c r="AZ168" s="0" t="n">
        <v>1</v>
      </c>
      <c r="BA168" s="0" t="n">
        <v>0</v>
      </c>
      <c r="BB168" s="0" t="n">
        <v>0</v>
      </c>
      <c r="BC168" s="0" t="n">
        <v>0</v>
      </c>
      <c r="BD168" s="0" t="n">
        <v>1</v>
      </c>
    </row>
    <row r="169" customFormat="false" ht="14.25" hidden="false" customHeight="false" outlineLevel="0" collapsed="false">
      <c r="A169" s="0" t="s">
        <v>93</v>
      </c>
      <c r="B169" s="2" t="n">
        <v>44501</v>
      </c>
      <c r="C169" s="2" t="n">
        <v>44683</v>
      </c>
      <c r="D169" s="0" t="n">
        <v>1</v>
      </c>
      <c r="E169" s="0" t="n">
        <v>1</v>
      </c>
      <c r="F169" s="0" t="n">
        <v>1</v>
      </c>
      <c r="G169" s="0" t="n">
        <v>0</v>
      </c>
      <c r="H169" s="0" t="n">
        <v>1</v>
      </c>
      <c r="I169" s="0" t="n">
        <v>1</v>
      </c>
      <c r="J169" s="0" t="n">
        <v>1</v>
      </c>
      <c r="K169" s="0" t="n">
        <v>0</v>
      </c>
      <c r="L169" s="0" t="n">
        <v>0</v>
      </c>
      <c r="M169" s="0" t="n">
        <v>0</v>
      </c>
      <c r="N169" s="0" t="n">
        <v>0</v>
      </c>
      <c r="O169" s="0" t="n">
        <v>0</v>
      </c>
      <c r="P169" s="0" t="n">
        <v>0</v>
      </c>
      <c r="Q169" s="0" t="n">
        <v>0</v>
      </c>
      <c r="R169" s="0" t="n">
        <v>0</v>
      </c>
      <c r="S169" s="0" t="n">
        <v>0</v>
      </c>
      <c r="T169" s="0" t="n">
        <v>1</v>
      </c>
      <c r="U169" s="0" t="n">
        <v>0</v>
      </c>
      <c r="V169" s="0" t="n">
        <v>0</v>
      </c>
      <c r="W169" s="0" t="n">
        <v>0</v>
      </c>
      <c r="X169" s="0" t="n">
        <v>1</v>
      </c>
      <c r="Y169" s="0" t="n">
        <v>0</v>
      </c>
      <c r="Z169" s="0" t="n">
        <v>0</v>
      </c>
      <c r="AA169" s="0" t="n">
        <v>1</v>
      </c>
      <c r="AB169" s="0" t="n">
        <v>1</v>
      </c>
      <c r="AC169" s="0" t="n">
        <v>0</v>
      </c>
      <c r="AD169" s="0" t="n">
        <v>0</v>
      </c>
      <c r="AE169" s="0" t="n">
        <v>0</v>
      </c>
      <c r="AF169" s="0" t="n">
        <v>1</v>
      </c>
      <c r="AG169" s="0" t="n">
        <v>0</v>
      </c>
      <c r="AH169" s="0" t="n">
        <v>1</v>
      </c>
      <c r="AI169" s="0" t="n">
        <v>0</v>
      </c>
      <c r="AJ169" s="0" t="n">
        <v>0</v>
      </c>
      <c r="AK169" s="0" t="n">
        <v>0</v>
      </c>
      <c r="AL169" s="0" t="n">
        <v>1</v>
      </c>
      <c r="AM169" s="0" t="n">
        <v>0</v>
      </c>
      <c r="AN169" s="0" t="n">
        <v>1</v>
      </c>
      <c r="AO169" s="0" t="n">
        <v>0</v>
      </c>
      <c r="AP169" s="0" t="n">
        <v>1</v>
      </c>
      <c r="AQ169" s="0" t="n">
        <v>0</v>
      </c>
      <c r="AR169" s="0" t="n">
        <v>0</v>
      </c>
      <c r="AS169" s="0" t="n">
        <v>0</v>
      </c>
      <c r="AT169" s="0" t="n">
        <v>0</v>
      </c>
      <c r="AU169" s="0" t="n">
        <v>1</v>
      </c>
      <c r="AV169" s="0" t="n">
        <v>1</v>
      </c>
      <c r="AW169" s="0" t="n">
        <v>1</v>
      </c>
      <c r="AX169" s="0" t="n">
        <v>0</v>
      </c>
      <c r="AY169" s="0" t="n">
        <v>1</v>
      </c>
      <c r="AZ169" s="0" t="n">
        <v>1</v>
      </c>
      <c r="BA169" s="0" t="n">
        <v>0</v>
      </c>
      <c r="BB169" s="0" t="n">
        <v>0</v>
      </c>
      <c r="BC169" s="0" t="n">
        <v>0</v>
      </c>
      <c r="BD169" s="0" t="n">
        <v>1</v>
      </c>
    </row>
    <row r="170" customFormat="false" ht="14.25" hidden="false" customHeight="false" outlineLevel="0" collapsed="false">
      <c r="A170" s="0" t="s">
        <v>93</v>
      </c>
      <c r="B170" s="2" t="n">
        <v>44684</v>
      </c>
      <c r="C170" s="2" t="n">
        <v>44705</v>
      </c>
      <c r="D170" s="0" t="n">
        <v>1</v>
      </c>
      <c r="E170" s="0" t="n">
        <v>1</v>
      </c>
      <c r="F170" s="0" t="n">
        <v>1</v>
      </c>
      <c r="G170" s="0" t="n">
        <v>0</v>
      </c>
      <c r="H170" s="0" t="n">
        <v>1</v>
      </c>
      <c r="I170" s="0" t="n">
        <v>1</v>
      </c>
      <c r="J170" s="0" t="n">
        <v>1</v>
      </c>
      <c r="K170" s="0" t="n">
        <v>0</v>
      </c>
      <c r="L170" s="0" t="n">
        <v>0</v>
      </c>
      <c r="M170" s="0" t="n">
        <v>0</v>
      </c>
      <c r="N170" s="0" t="n">
        <v>0</v>
      </c>
      <c r="O170" s="0" t="n">
        <v>0</v>
      </c>
      <c r="P170" s="0" t="n">
        <v>0</v>
      </c>
      <c r="Q170" s="0" t="n">
        <v>0</v>
      </c>
      <c r="R170" s="0" t="n">
        <v>0</v>
      </c>
      <c r="S170" s="0" t="n">
        <v>0</v>
      </c>
      <c r="T170" s="0" t="n">
        <v>1</v>
      </c>
      <c r="U170" s="0" t="n">
        <v>0</v>
      </c>
      <c r="V170" s="0" t="n">
        <v>0</v>
      </c>
      <c r="W170" s="0" t="n">
        <v>0</v>
      </c>
      <c r="X170" s="0" t="n">
        <v>1</v>
      </c>
      <c r="Y170" s="0" t="n">
        <v>0</v>
      </c>
      <c r="Z170" s="0" t="n">
        <v>0</v>
      </c>
      <c r="AA170" s="0" t="n">
        <v>1</v>
      </c>
      <c r="AB170" s="0" t="n">
        <v>1</v>
      </c>
      <c r="AC170" s="0" t="n">
        <v>0</v>
      </c>
      <c r="AD170" s="0" t="n">
        <v>0</v>
      </c>
      <c r="AE170" s="0" t="n">
        <v>0</v>
      </c>
      <c r="AF170" s="0" t="n">
        <v>1</v>
      </c>
      <c r="AG170" s="0" t="n">
        <v>0</v>
      </c>
      <c r="AH170" s="0" t="n">
        <v>1</v>
      </c>
      <c r="AI170" s="0" t="n">
        <v>0</v>
      </c>
      <c r="AJ170" s="0" t="n">
        <v>0</v>
      </c>
      <c r="AK170" s="0" t="n">
        <v>0</v>
      </c>
      <c r="AL170" s="0" t="n">
        <v>1</v>
      </c>
      <c r="AM170" s="0" t="n">
        <v>0</v>
      </c>
      <c r="AN170" s="0" t="n">
        <v>1</v>
      </c>
      <c r="AO170" s="0" t="n">
        <v>0</v>
      </c>
      <c r="AP170" s="0" t="n">
        <v>1</v>
      </c>
      <c r="AQ170" s="0" t="n">
        <v>0</v>
      </c>
      <c r="AR170" s="0" t="n">
        <v>0</v>
      </c>
      <c r="AS170" s="0" t="n">
        <v>0</v>
      </c>
      <c r="AT170" s="0" t="n">
        <v>0</v>
      </c>
      <c r="AU170" s="0" t="n">
        <v>1</v>
      </c>
      <c r="AV170" s="0" t="n">
        <v>1</v>
      </c>
      <c r="AW170" s="0" t="n">
        <v>1</v>
      </c>
      <c r="AX170" s="0" t="n">
        <v>0</v>
      </c>
      <c r="AY170" s="0" t="n">
        <v>1</v>
      </c>
      <c r="AZ170" s="0" t="n">
        <v>1</v>
      </c>
      <c r="BA170" s="0" t="n">
        <v>0</v>
      </c>
      <c r="BB170" s="0" t="n">
        <v>0</v>
      </c>
      <c r="BC170" s="0" t="n">
        <v>0</v>
      </c>
      <c r="BD170" s="0" t="n">
        <v>1</v>
      </c>
    </row>
    <row r="171" customFormat="false" ht="14.25" hidden="false" customHeight="false" outlineLevel="0" collapsed="false">
      <c r="A171" s="0" t="s">
        <v>93</v>
      </c>
      <c r="B171" s="2" t="n">
        <v>44706</v>
      </c>
      <c r="C171" s="2" t="n">
        <v>44735</v>
      </c>
      <c r="D171" s="0" t="n">
        <v>1</v>
      </c>
      <c r="E171" s="0" t="n">
        <v>1</v>
      </c>
      <c r="F171" s="0" t="n">
        <v>1</v>
      </c>
      <c r="G171" s="0" t="n">
        <v>0</v>
      </c>
      <c r="H171" s="0" t="n">
        <v>1</v>
      </c>
      <c r="I171" s="0" t="n">
        <v>1</v>
      </c>
      <c r="J171" s="0" t="n">
        <v>1</v>
      </c>
      <c r="K171" s="0" t="n">
        <v>0</v>
      </c>
      <c r="L171" s="0" t="n">
        <v>0</v>
      </c>
      <c r="M171" s="0" t="n">
        <v>0</v>
      </c>
      <c r="N171" s="0" t="n">
        <v>0</v>
      </c>
      <c r="O171" s="0" t="n">
        <v>0</v>
      </c>
      <c r="P171" s="0" t="n">
        <v>0</v>
      </c>
      <c r="Q171" s="0" t="n">
        <v>0</v>
      </c>
      <c r="R171" s="0" t="n">
        <v>0</v>
      </c>
      <c r="S171" s="0" t="n">
        <v>0</v>
      </c>
      <c r="T171" s="0" t="n">
        <v>1</v>
      </c>
      <c r="U171" s="0" t="n">
        <v>0</v>
      </c>
      <c r="V171" s="0" t="n">
        <v>0</v>
      </c>
      <c r="W171" s="0" t="n">
        <v>0</v>
      </c>
      <c r="X171" s="0" t="n">
        <v>1</v>
      </c>
      <c r="Y171" s="0" t="n">
        <v>0</v>
      </c>
      <c r="Z171" s="0" t="n">
        <v>0</v>
      </c>
      <c r="AA171" s="0" t="n">
        <v>1</v>
      </c>
      <c r="AB171" s="0" t="n">
        <v>1</v>
      </c>
      <c r="AC171" s="0" t="n">
        <v>0</v>
      </c>
      <c r="AD171" s="0" t="n">
        <v>1</v>
      </c>
      <c r="AE171" s="0" t="n">
        <v>1</v>
      </c>
      <c r="AF171" s="0" t="n">
        <v>1</v>
      </c>
      <c r="AG171" s="0" t="n">
        <v>0</v>
      </c>
      <c r="AH171" s="0" t="n">
        <v>1</v>
      </c>
      <c r="AI171" s="0" t="n">
        <v>0</v>
      </c>
      <c r="AJ171" s="0" t="n">
        <v>0</v>
      </c>
      <c r="AK171" s="0" t="n">
        <v>0</v>
      </c>
      <c r="AL171" s="0" t="n">
        <v>1</v>
      </c>
      <c r="AM171" s="0" t="n">
        <v>0</v>
      </c>
      <c r="AN171" s="0" t="n">
        <v>1</v>
      </c>
      <c r="AO171" s="0" t="n">
        <v>0</v>
      </c>
      <c r="AP171" s="0" t="n">
        <v>1</v>
      </c>
      <c r="AQ171" s="0" t="n">
        <v>0</v>
      </c>
      <c r="AR171" s="0" t="n">
        <v>0</v>
      </c>
      <c r="AS171" s="0" t="n">
        <v>0</v>
      </c>
      <c r="AT171" s="0" t="n">
        <v>0</v>
      </c>
      <c r="AU171" s="0" t="n">
        <v>1</v>
      </c>
      <c r="AV171" s="0" t="n">
        <v>1</v>
      </c>
      <c r="AW171" s="0" t="n">
        <v>1</v>
      </c>
      <c r="AX171" s="0" t="n">
        <v>0</v>
      </c>
      <c r="AY171" s="0" t="n">
        <v>1</v>
      </c>
      <c r="AZ171" s="0" t="n">
        <v>1</v>
      </c>
      <c r="BA171" s="0" t="n">
        <v>0</v>
      </c>
      <c r="BB171" s="0" t="n">
        <v>0</v>
      </c>
      <c r="BC171" s="0" t="n">
        <v>0</v>
      </c>
      <c r="BD171" s="0" t="n">
        <v>1</v>
      </c>
    </row>
    <row r="172" customFormat="false" ht="14.25" hidden="false" customHeight="false" outlineLevel="0" collapsed="false">
      <c r="A172" s="0" t="s">
        <v>93</v>
      </c>
      <c r="B172" s="2" t="n">
        <v>44736</v>
      </c>
      <c r="C172" s="2" t="n">
        <v>44798</v>
      </c>
      <c r="D172" s="0" t="n">
        <v>1</v>
      </c>
      <c r="E172" s="0" t="n">
        <v>1</v>
      </c>
      <c r="F172" s="0" t="n">
        <v>1</v>
      </c>
      <c r="G172" s="0" t="n">
        <v>0</v>
      </c>
      <c r="H172" s="0" t="n">
        <v>1</v>
      </c>
      <c r="I172" s="0" t="n">
        <v>1</v>
      </c>
      <c r="J172" s="0" t="n">
        <v>1</v>
      </c>
      <c r="K172" s="0" t="n">
        <v>0</v>
      </c>
      <c r="L172" s="0" t="n">
        <v>0</v>
      </c>
      <c r="M172" s="0" t="n">
        <v>0</v>
      </c>
      <c r="N172" s="0" t="n">
        <v>0</v>
      </c>
      <c r="O172" s="0" t="n">
        <v>0</v>
      </c>
      <c r="P172" s="0" t="n">
        <v>0</v>
      </c>
      <c r="Q172" s="0" t="n">
        <v>0</v>
      </c>
      <c r="R172" s="0" t="n">
        <v>0</v>
      </c>
      <c r="S172" s="0" t="n">
        <v>0</v>
      </c>
      <c r="T172" s="0" t="n">
        <v>1</v>
      </c>
      <c r="U172" s="0" t="n">
        <v>0</v>
      </c>
      <c r="V172" s="0" t="n">
        <v>0</v>
      </c>
      <c r="W172" s="0" t="n">
        <v>0</v>
      </c>
      <c r="X172" s="0" t="n">
        <v>1</v>
      </c>
      <c r="Y172" s="0" t="n">
        <v>0</v>
      </c>
      <c r="Z172" s="0" t="n">
        <v>0</v>
      </c>
      <c r="AA172" s="0" t="n">
        <v>1</v>
      </c>
      <c r="AB172" s="0" t="n">
        <v>1</v>
      </c>
      <c r="AC172" s="0" t="n">
        <v>0</v>
      </c>
      <c r="AD172" s="0" t="n">
        <v>1</v>
      </c>
      <c r="AE172" s="0" t="n">
        <v>1</v>
      </c>
      <c r="AF172" s="0" t="n">
        <v>1</v>
      </c>
      <c r="AG172" s="0" t="n">
        <v>0</v>
      </c>
      <c r="AH172" s="0" t="n">
        <v>1</v>
      </c>
      <c r="AI172" s="0" t="n">
        <v>0</v>
      </c>
      <c r="AJ172" s="0" t="n">
        <v>0</v>
      </c>
      <c r="AK172" s="0" t="n">
        <v>0</v>
      </c>
      <c r="AL172" s="0" t="n">
        <v>1</v>
      </c>
      <c r="AM172" s="0" t="n">
        <v>0</v>
      </c>
      <c r="AN172" s="0" t="n">
        <v>1</v>
      </c>
      <c r="AO172" s="0" t="n">
        <v>0</v>
      </c>
      <c r="AP172" s="0" t="n">
        <v>1</v>
      </c>
      <c r="AQ172" s="0" t="n">
        <v>0</v>
      </c>
      <c r="AR172" s="0" t="n">
        <v>0</v>
      </c>
      <c r="AS172" s="0" t="n">
        <v>0</v>
      </c>
      <c r="AT172" s="0" t="n">
        <v>0</v>
      </c>
      <c r="AU172" s="0" t="n">
        <v>1</v>
      </c>
      <c r="AV172" s="0" t="n">
        <v>1</v>
      </c>
      <c r="AW172" s="0" t="n">
        <v>1</v>
      </c>
      <c r="AX172" s="0" t="n">
        <v>0</v>
      </c>
      <c r="AY172" s="0" t="n">
        <v>1</v>
      </c>
      <c r="AZ172" s="0" t="n">
        <v>1</v>
      </c>
      <c r="BA172" s="0" t="n">
        <v>0</v>
      </c>
      <c r="BB172" s="0" t="n">
        <v>0</v>
      </c>
      <c r="BC172" s="0" t="n">
        <v>0</v>
      </c>
      <c r="BD172" s="0" t="n">
        <v>1</v>
      </c>
    </row>
    <row r="173" customFormat="false" ht="14.25" hidden="false" customHeight="false" outlineLevel="0" collapsed="false">
      <c r="A173" s="0" t="s">
        <v>93</v>
      </c>
      <c r="B173" s="2" t="n">
        <v>44799</v>
      </c>
      <c r="C173" s="2" t="n">
        <v>44866</v>
      </c>
      <c r="D173" s="0" t="n">
        <v>1</v>
      </c>
      <c r="E173" s="0" t="n">
        <v>1</v>
      </c>
      <c r="F173" s="0" t="n">
        <v>1</v>
      </c>
      <c r="G173" s="0" t="n">
        <v>0</v>
      </c>
      <c r="H173" s="0" t="n">
        <v>1</v>
      </c>
      <c r="I173" s="0" t="n">
        <v>1</v>
      </c>
      <c r="J173" s="0" t="n">
        <v>1</v>
      </c>
      <c r="K173" s="0" t="n">
        <v>0</v>
      </c>
      <c r="L173" s="0" t="n">
        <v>0</v>
      </c>
      <c r="M173" s="0" t="n">
        <v>0</v>
      </c>
      <c r="N173" s="0" t="n">
        <v>0</v>
      </c>
      <c r="O173" s="0" t="n">
        <v>0</v>
      </c>
      <c r="P173" s="0" t="n">
        <v>0</v>
      </c>
      <c r="Q173" s="0" t="n">
        <v>0</v>
      </c>
      <c r="R173" s="0" t="n">
        <v>0</v>
      </c>
      <c r="S173" s="0" t="n">
        <v>0</v>
      </c>
      <c r="T173" s="0" t="n">
        <v>1</v>
      </c>
      <c r="U173" s="0" t="n">
        <v>0</v>
      </c>
      <c r="V173" s="0" t="n">
        <v>0</v>
      </c>
      <c r="W173" s="0" t="n">
        <v>0</v>
      </c>
      <c r="X173" s="0" t="n">
        <v>1</v>
      </c>
      <c r="Y173" s="0" t="n">
        <v>0</v>
      </c>
      <c r="Z173" s="0" t="n">
        <v>0</v>
      </c>
      <c r="AA173" s="0" t="n">
        <v>1</v>
      </c>
      <c r="AB173" s="0" t="n">
        <v>1</v>
      </c>
      <c r="AC173" s="0" t="n">
        <v>0</v>
      </c>
      <c r="AD173" s="0" t="n">
        <v>1</v>
      </c>
      <c r="AE173" s="0" t="n">
        <v>1</v>
      </c>
      <c r="AF173" s="0" t="n">
        <v>1</v>
      </c>
      <c r="AG173" s="0" t="n">
        <v>0</v>
      </c>
      <c r="AH173" s="0" t="n">
        <v>1</v>
      </c>
      <c r="AI173" s="0" t="n">
        <v>0</v>
      </c>
      <c r="AJ173" s="0" t="n">
        <v>0</v>
      </c>
      <c r="AK173" s="0" t="n">
        <v>0</v>
      </c>
      <c r="AL173" s="0" t="n">
        <v>1</v>
      </c>
      <c r="AM173" s="0" t="n">
        <v>0</v>
      </c>
      <c r="AN173" s="0" t="n">
        <v>1</v>
      </c>
      <c r="AO173" s="0" t="n">
        <v>0</v>
      </c>
      <c r="AP173" s="0" t="n">
        <v>1</v>
      </c>
      <c r="AQ173" s="0" t="n">
        <v>0</v>
      </c>
      <c r="AR173" s="0" t="n">
        <v>0</v>
      </c>
      <c r="AS173" s="0" t="n">
        <v>0</v>
      </c>
      <c r="AT173" s="0" t="n">
        <v>0</v>
      </c>
      <c r="AU173" s="0" t="n">
        <v>1</v>
      </c>
      <c r="AV173" s="0" t="n">
        <v>1</v>
      </c>
      <c r="AW173" s="0" t="n">
        <v>1</v>
      </c>
      <c r="AX173" s="0" t="n">
        <v>0</v>
      </c>
      <c r="AY173" s="0" t="n">
        <v>1</v>
      </c>
      <c r="AZ173" s="0" t="n">
        <v>1</v>
      </c>
      <c r="BA173" s="0" t="n">
        <v>0</v>
      </c>
      <c r="BB173" s="0" t="n">
        <v>0</v>
      </c>
      <c r="BC173" s="0" t="n">
        <v>0</v>
      </c>
      <c r="BD173" s="0" t="n">
        <v>1</v>
      </c>
    </row>
    <row r="174" customFormat="false" ht="14.25" hidden="false" customHeight="false" outlineLevel="0" collapsed="false">
      <c r="A174" s="0" t="s">
        <v>94</v>
      </c>
      <c r="B174" s="2" t="n">
        <v>43435</v>
      </c>
      <c r="C174" s="2" t="n">
        <v>44866</v>
      </c>
      <c r="D174" s="0" t="n">
        <v>0</v>
      </c>
      <c r="E174" s="0" t="s">
        <v>57</v>
      </c>
      <c r="F174" s="0" t="s">
        <v>57</v>
      </c>
      <c r="G174" s="0" t="s">
        <v>57</v>
      </c>
      <c r="H174" s="0" t="s">
        <v>57</v>
      </c>
      <c r="I174" s="0" t="s">
        <v>57</v>
      </c>
      <c r="J174" s="0" t="s">
        <v>57</v>
      </c>
      <c r="K174" s="0" t="s">
        <v>57</v>
      </c>
      <c r="L174" s="0" t="s">
        <v>57</v>
      </c>
      <c r="M174" s="0" t="s">
        <v>57</v>
      </c>
      <c r="N174" s="0" t="s">
        <v>57</v>
      </c>
      <c r="O174" s="0" t="s">
        <v>57</v>
      </c>
      <c r="P174" s="0" t="s">
        <v>57</v>
      </c>
      <c r="Q174" s="0" t="s">
        <v>57</v>
      </c>
      <c r="R174" s="0" t="s">
        <v>57</v>
      </c>
      <c r="S174" s="0" t="s">
        <v>57</v>
      </c>
      <c r="T174" s="0" t="s">
        <v>57</v>
      </c>
      <c r="U174" s="0" t="s">
        <v>57</v>
      </c>
      <c r="V174" s="0" t="s">
        <v>57</v>
      </c>
      <c r="W174" s="0" t="s">
        <v>57</v>
      </c>
      <c r="X174" s="0" t="s">
        <v>57</v>
      </c>
      <c r="Y174" s="0" t="s">
        <v>57</v>
      </c>
      <c r="Z174" s="0" t="s">
        <v>57</v>
      </c>
      <c r="AA174" s="0" t="s">
        <v>57</v>
      </c>
      <c r="AB174" s="0" t="s">
        <v>57</v>
      </c>
      <c r="AC174" s="0" t="s">
        <v>57</v>
      </c>
      <c r="AD174" s="0" t="s">
        <v>57</v>
      </c>
      <c r="AE174" s="0" t="s">
        <v>57</v>
      </c>
      <c r="AF174" s="0" t="s">
        <v>57</v>
      </c>
      <c r="AG174" s="0" t="s">
        <v>57</v>
      </c>
      <c r="AH174" s="0" t="s">
        <v>57</v>
      </c>
      <c r="AI174" s="0" t="s">
        <v>57</v>
      </c>
      <c r="AJ174" s="0" t="s">
        <v>57</v>
      </c>
      <c r="AK174" s="0" t="s">
        <v>57</v>
      </c>
      <c r="AL174" s="0" t="s">
        <v>57</v>
      </c>
      <c r="AM174" s="0" t="s">
        <v>57</v>
      </c>
      <c r="AN174" s="0" t="s">
        <v>57</v>
      </c>
      <c r="AO174" s="0" t="s">
        <v>57</v>
      </c>
      <c r="AP174" s="0" t="s">
        <v>57</v>
      </c>
      <c r="AQ174" s="0" t="s">
        <v>57</v>
      </c>
      <c r="AR174" s="0" t="s">
        <v>57</v>
      </c>
      <c r="AS174" s="0" t="s">
        <v>57</v>
      </c>
      <c r="AT174" s="0" t="s">
        <v>57</v>
      </c>
      <c r="AU174" s="0" t="s">
        <v>57</v>
      </c>
      <c r="AV174" s="0" t="s">
        <v>57</v>
      </c>
      <c r="AW174" s="0" t="s">
        <v>57</v>
      </c>
      <c r="AX174" s="0" t="s">
        <v>57</v>
      </c>
      <c r="AY174" s="0" t="s">
        <v>57</v>
      </c>
      <c r="AZ174" s="0" t="s">
        <v>57</v>
      </c>
      <c r="BA174" s="0" t="s">
        <v>57</v>
      </c>
      <c r="BB174" s="0" t="s">
        <v>57</v>
      </c>
      <c r="BC174" s="0" t="s">
        <v>57</v>
      </c>
      <c r="BD174" s="0" t="s">
        <v>57</v>
      </c>
    </row>
    <row r="175" customFormat="false" ht="14.25" hidden="false" customHeight="false" outlineLevel="0" collapsed="false">
      <c r="A175" s="0" t="s">
        <v>95</v>
      </c>
      <c r="B175" s="2" t="n">
        <v>43435</v>
      </c>
      <c r="C175" s="2" t="n">
        <v>44866</v>
      </c>
      <c r="D175" s="0" t="n">
        <v>1</v>
      </c>
      <c r="E175" s="0" t="n">
        <v>0</v>
      </c>
      <c r="F175" s="0" t="s">
        <v>57</v>
      </c>
      <c r="G175" s="0" t="s">
        <v>57</v>
      </c>
      <c r="H175" s="0" t="n">
        <v>1</v>
      </c>
      <c r="I175" s="0" t="n">
        <v>0</v>
      </c>
      <c r="J175" s="0" t="n">
        <v>0</v>
      </c>
      <c r="K175" s="0" t="n">
        <v>0</v>
      </c>
      <c r="L175" s="0" t="n">
        <v>0</v>
      </c>
      <c r="M175" s="0" t="n">
        <v>0</v>
      </c>
      <c r="N175" s="0" t="n">
        <v>0</v>
      </c>
      <c r="O175" s="0" t="n">
        <v>0</v>
      </c>
      <c r="P175" s="0" t="n">
        <v>0</v>
      </c>
      <c r="Q175" s="0" t="n">
        <v>0</v>
      </c>
      <c r="R175" s="0" t="n">
        <v>0</v>
      </c>
      <c r="S175" s="0" t="n">
        <v>0</v>
      </c>
      <c r="T175" s="0" t="n">
        <v>0</v>
      </c>
      <c r="U175" s="0" t="n">
        <v>0</v>
      </c>
      <c r="V175" s="0" t="n">
        <v>0</v>
      </c>
      <c r="W175" s="0" t="n">
        <v>1</v>
      </c>
      <c r="X175" s="0" t="n">
        <v>1</v>
      </c>
      <c r="Y175" s="0" t="n">
        <v>0</v>
      </c>
      <c r="Z175" s="0" t="n">
        <v>0</v>
      </c>
      <c r="AA175" s="0" t="n">
        <v>1</v>
      </c>
      <c r="AB175" s="0" t="n">
        <v>1</v>
      </c>
      <c r="AC175" s="0" t="n">
        <v>0</v>
      </c>
      <c r="AD175" s="0" t="n">
        <v>0</v>
      </c>
      <c r="AE175" s="0" t="n">
        <v>0</v>
      </c>
      <c r="AF175" s="0" t="n">
        <v>1</v>
      </c>
      <c r="AG175" s="0" t="n">
        <v>1</v>
      </c>
      <c r="AH175" s="0" t="n">
        <v>1</v>
      </c>
      <c r="AI175" s="0" t="n">
        <v>0</v>
      </c>
      <c r="AJ175" s="0" t="n">
        <v>1</v>
      </c>
      <c r="AK175" s="0" t="n">
        <v>0</v>
      </c>
      <c r="AL175" s="0" t="n">
        <v>1</v>
      </c>
      <c r="AM175" s="0" t="n">
        <v>0</v>
      </c>
      <c r="AN175" s="0" t="n">
        <v>1</v>
      </c>
      <c r="AO175" s="0" t="n">
        <v>0</v>
      </c>
      <c r="AP175" s="0" t="n">
        <v>1</v>
      </c>
      <c r="AQ175" s="0" t="n">
        <v>0</v>
      </c>
      <c r="AR175" s="0" t="n">
        <v>0</v>
      </c>
      <c r="AS175" s="0" t="n">
        <v>0</v>
      </c>
      <c r="AT175" s="0" t="n">
        <v>0</v>
      </c>
      <c r="AU175" s="0" t="n">
        <v>0</v>
      </c>
      <c r="AV175" s="0" t="s">
        <v>57</v>
      </c>
      <c r="AW175" s="0" t="s">
        <v>57</v>
      </c>
      <c r="AX175" s="0" t="s">
        <v>57</v>
      </c>
      <c r="AY175" s="0" t="s">
        <v>57</v>
      </c>
      <c r="AZ175" s="0" t="s">
        <v>57</v>
      </c>
      <c r="BA175" s="0" t="s">
        <v>57</v>
      </c>
      <c r="BB175" s="0" t="s">
        <v>57</v>
      </c>
      <c r="BC175" s="0" t="n">
        <v>0</v>
      </c>
      <c r="BD175" s="0" t="n">
        <v>0</v>
      </c>
    </row>
    <row r="176" customFormat="false" ht="14.25" hidden="false" customHeight="false" outlineLevel="0" collapsed="false">
      <c r="A176" s="0" t="s">
        <v>96</v>
      </c>
      <c r="B176" s="2" t="n">
        <v>43435</v>
      </c>
      <c r="C176" s="2" t="n">
        <v>43634</v>
      </c>
      <c r="D176" s="0" t="n">
        <v>1</v>
      </c>
      <c r="E176" s="0" t="n">
        <v>1</v>
      </c>
      <c r="F176" s="0" t="n">
        <v>1</v>
      </c>
      <c r="G176" s="0" t="n">
        <v>0</v>
      </c>
      <c r="H176" s="0" t="n">
        <v>1</v>
      </c>
      <c r="I176" s="0" t="n">
        <v>0</v>
      </c>
      <c r="J176" s="0" t="n">
        <v>0</v>
      </c>
      <c r="K176" s="0" t="n">
        <v>0</v>
      </c>
      <c r="L176" s="0" t="n">
        <v>0</v>
      </c>
      <c r="M176" s="0" t="n">
        <v>0</v>
      </c>
      <c r="N176" s="0" t="n">
        <v>0</v>
      </c>
      <c r="O176" s="0" t="n">
        <v>0</v>
      </c>
      <c r="P176" s="0" t="n">
        <v>0</v>
      </c>
      <c r="Q176" s="0" t="n">
        <v>0</v>
      </c>
      <c r="R176" s="0" t="n">
        <v>0</v>
      </c>
      <c r="S176" s="0" t="n">
        <v>0</v>
      </c>
      <c r="T176" s="0" t="n">
        <v>0</v>
      </c>
      <c r="U176" s="0" t="n">
        <v>0</v>
      </c>
      <c r="V176" s="0" t="n">
        <v>0</v>
      </c>
      <c r="W176" s="0" t="n">
        <v>0</v>
      </c>
      <c r="X176" s="0" t="n">
        <v>1</v>
      </c>
      <c r="Y176" s="0" t="n">
        <v>0</v>
      </c>
      <c r="Z176" s="0" t="n">
        <v>1</v>
      </c>
      <c r="AA176" s="0" t="n">
        <v>1</v>
      </c>
      <c r="AB176" s="0" t="n">
        <v>0</v>
      </c>
      <c r="AC176" s="0" t="n">
        <v>0</v>
      </c>
      <c r="AD176" s="0" t="n">
        <v>0</v>
      </c>
      <c r="AE176" s="0" t="n">
        <v>0</v>
      </c>
      <c r="AF176" s="0" t="n">
        <v>1</v>
      </c>
      <c r="AG176" s="0" t="n">
        <v>0</v>
      </c>
      <c r="AH176" s="0" t="n">
        <v>0</v>
      </c>
      <c r="AI176" s="0" t="n">
        <v>0</v>
      </c>
      <c r="AJ176" s="0" t="n">
        <v>0</v>
      </c>
      <c r="AK176" s="0" t="n">
        <v>0</v>
      </c>
      <c r="AL176" s="0" t="n">
        <v>0</v>
      </c>
      <c r="AM176" s="0" t="n">
        <v>1</v>
      </c>
      <c r="AN176" s="0" t="n">
        <v>0</v>
      </c>
      <c r="AO176" s="0" t="s">
        <v>57</v>
      </c>
      <c r="AP176" s="0" t="s">
        <v>57</v>
      </c>
      <c r="AQ176" s="0" t="s">
        <v>57</v>
      </c>
      <c r="AR176" s="0" t="s">
        <v>57</v>
      </c>
      <c r="AS176" s="0" t="s">
        <v>57</v>
      </c>
      <c r="AT176" s="0" t="s">
        <v>57</v>
      </c>
      <c r="AU176" s="0" t="n">
        <v>1</v>
      </c>
      <c r="AV176" s="0" t="n">
        <v>1</v>
      </c>
      <c r="AW176" s="0" t="n">
        <v>0</v>
      </c>
      <c r="AX176" s="0" t="n">
        <v>0</v>
      </c>
      <c r="AY176" s="0" t="n">
        <v>1</v>
      </c>
      <c r="AZ176" s="0" t="n">
        <v>0</v>
      </c>
      <c r="BA176" s="0" t="n">
        <v>0</v>
      </c>
      <c r="BB176" s="0" t="n">
        <v>0</v>
      </c>
      <c r="BC176" s="0" t="n">
        <v>0</v>
      </c>
      <c r="BD176" s="0" t="n">
        <v>0</v>
      </c>
    </row>
    <row r="177" customFormat="false" ht="14.25" hidden="false" customHeight="false" outlineLevel="0" collapsed="false">
      <c r="A177" s="0" t="s">
        <v>96</v>
      </c>
      <c r="B177" s="2" t="n">
        <v>43635</v>
      </c>
      <c r="C177" s="2" t="n">
        <v>44564</v>
      </c>
      <c r="D177" s="0" t="n">
        <v>1</v>
      </c>
      <c r="E177" s="0" t="n">
        <v>0</v>
      </c>
      <c r="F177" s="0" t="s">
        <v>57</v>
      </c>
      <c r="G177" s="0" t="s">
        <v>57</v>
      </c>
      <c r="H177" s="0" t="n">
        <v>1</v>
      </c>
      <c r="I177" s="0" t="n">
        <v>0</v>
      </c>
      <c r="J177" s="0" t="n">
        <v>0</v>
      </c>
      <c r="K177" s="0" t="n">
        <v>0</v>
      </c>
      <c r="L177" s="0" t="n">
        <v>0</v>
      </c>
      <c r="M177" s="0" t="n">
        <v>0</v>
      </c>
      <c r="N177" s="0" t="n">
        <v>0</v>
      </c>
      <c r="O177" s="0" t="n">
        <v>0</v>
      </c>
      <c r="P177" s="0" t="n">
        <v>0</v>
      </c>
      <c r="Q177" s="0" t="n">
        <v>0</v>
      </c>
      <c r="R177" s="0" t="n">
        <v>0</v>
      </c>
      <c r="S177" s="0" t="n">
        <v>0</v>
      </c>
      <c r="T177" s="0" t="n">
        <v>0</v>
      </c>
      <c r="U177" s="0" t="n">
        <v>0</v>
      </c>
      <c r="V177" s="0" t="n">
        <v>0</v>
      </c>
      <c r="W177" s="0" t="n">
        <v>0</v>
      </c>
      <c r="X177" s="0" t="n">
        <v>0</v>
      </c>
      <c r="Y177" s="0" t="n">
        <v>0</v>
      </c>
      <c r="Z177" s="0" t="n">
        <v>1</v>
      </c>
      <c r="AA177" s="0" t="n">
        <v>1</v>
      </c>
      <c r="AB177" s="0" t="n">
        <v>0</v>
      </c>
      <c r="AC177" s="0" t="n">
        <v>0</v>
      </c>
      <c r="AD177" s="0" t="n">
        <v>0</v>
      </c>
      <c r="AE177" s="0" t="n">
        <v>0</v>
      </c>
      <c r="AF177" s="0" t="n">
        <v>1</v>
      </c>
      <c r="AG177" s="0" t="n">
        <v>0</v>
      </c>
      <c r="AH177" s="0" t="n">
        <v>0</v>
      </c>
      <c r="AI177" s="0" t="n">
        <v>0</v>
      </c>
      <c r="AJ177" s="0" t="n">
        <v>0</v>
      </c>
      <c r="AK177" s="0" t="n">
        <v>0</v>
      </c>
      <c r="AL177" s="0" t="n">
        <v>0</v>
      </c>
      <c r="AM177" s="0" t="n">
        <v>1</v>
      </c>
      <c r="AN177" s="0" t="n">
        <v>0</v>
      </c>
      <c r="AO177" s="0" t="s">
        <v>57</v>
      </c>
      <c r="AP177" s="0" t="s">
        <v>57</v>
      </c>
      <c r="AQ177" s="0" t="s">
        <v>57</v>
      </c>
      <c r="AR177" s="0" t="s">
        <v>57</v>
      </c>
      <c r="AS177" s="0" t="s">
        <v>57</v>
      </c>
      <c r="AT177" s="0" t="s">
        <v>57</v>
      </c>
      <c r="AU177" s="0" t="n">
        <v>0</v>
      </c>
      <c r="AV177" s="0" t="s">
        <v>57</v>
      </c>
      <c r="AW177" s="0" t="s">
        <v>57</v>
      </c>
      <c r="AX177" s="0" t="s">
        <v>57</v>
      </c>
      <c r="AY177" s="0" t="s">
        <v>57</v>
      </c>
      <c r="AZ177" s="0" t="s">
        <v>57</v>
      </c>
      <c r="BA177" s="0" t="s">
        <v>57</v>
      </c>
      <c r="BB177" s="0" t="s">
        <v>57</v>
      </c>
      <c r="BC177" s="0" t="n">
        <v>0</v>
      </c>
      <c r="BD177" s="0" t="n">
        <v>0</v>
      </c>
    </row>
    <row r="178" customFormat="false" ht="14.25" hidden="false" customHeight="false" outlineLevel="0" collapsed="false">
      <c r="A178" s="0" t="s">
        <v>96</v>
      </c>
      <c r="B178" s="2" t="n">
        <v>44565</v>
      </c>
      <c r="C178" s="2" t="n">
        <v>44866</v>
      </c>
      <c r="D178" s="0" t="n">
        <v>1</v>
      </c>
      <c r="E178" s="0" t="n">
        <v>0</v>
      </c>
      <c r="F178" s="0" t="s">
        <v>57</v>
      </c>
      <c r="G178" s="0" t="s">
        <v>57</v>
      </c>
      <c r="H178" s="0" t="n">
        <v>1</v>
      </c>
      <c r="I178" s="0" t="n">
        <v>0</v>
      </c>
      <c r="J178" s="0" t="n">
        <v>0</v>
      </c>
      <c r="K178" s="0" t="n">
        <v>0</v>
      </c>
      <c r="L178" s="0" t="n">
        <v>0</v>
      </c>
      <c r="M178" s="0" t="n">
        <v>0</v>
      </c>
      <c r="N178" s="0" t="n">
        <v>0</v>
      </c>
      <c r="O178" s="0" t="n">
        <v>0</v>
      </c>
      <c r="P178" s="0" t="n">
        <v>0</v>
      </c>
      <c r="Q178" s="0" t="n">
        <v>0</v>
      </c>
      <c r="R178" s="0" t="n">
        <v>0</v>
      </c>
      <c r="S178" s="0" t="n">
        <v>0</v>
      </c>
      <c r="T178" s="0" t="n">
        <v>0</v>
      </c>
      <c r="U178" s="0" t="n">
        <v>0</v>
      </c>
      <c r="V178" s="0" t="n">
        <v>0</v>
      </c>
      <c r="W178" s="0" t="n">
        <v>0</v>
      </c>
      <c r="X178" s="0" t="n">
        <v>0</v>
      </c>
      <c r="Y178" s="0" t="n">
        <v>0</v>
      </c>
      <c r="Z178" s="0" t="n">
        <v>1</v>
      </c>
      <c r="AA178" s="0" t="n">
        <v>1</v>
      </c>
      <c r="AB178" s="0" t="n">
        <v>0</v>
      </c>
      <c r="AC178" s="0" t="n">
        <v>0</v>
      </c>
      <c r="AD178" s="0" t="n">
        <v>0</v>
      </c>
      <c r="AE178" s="0" t="n">
        <v>0</v>
      </c>
      <c r="AF178" s="0" t="n">
        <v>1</v>
      </c>
      <c r="AG178" s="0" t="n">
        <v>0</v>
      </c>
      <c r="AH178" s="0" t="n">
        <v>0</v>
      </c>
      <c r="AI178" s="0" t="n">
        <v>0</v>
      </c>
      <c r="AJ178" s="0" t="n">
        <v>0</v>
      </c>
      <c r="AK178" s="0" t="n">
        <v>0</v>
      </c>
      <c r="AL178" s="0" t="n">
        <v>0</v>
      </c>
      <c r="AM178" s="0" t="n">
        <v>1</v>
      </c>
      <c r="AN178" s="0" t="n">
        <v>0</v>
      </c>
      <c r="AO178" s="0" t="s">
        <v>57</v>
      </c>
      <c r="AP178" s="0" t="s">
        <v>57</v>
      </c>
      <c r="AQ178" s="0" t="s">
        <v>57</v>
      </c>
      <c r="AR178" s="0" t="s">
        <v>57</v>
      </c>
      <c r="AS178" s="0" t="s">
        <v>57</v>
      </c>
      <c r="AT178" s="0" t="s">
        <v>57</v>
      </c>
      <c r="AU178" s="0" t="n">
        <v>0</v>
      </c>
      <c r="AV178" s="0" t="s">
        <v>57</v>
      </c>
      <c r="AW178" s="0" t="s">
        <v>57</v>
      </c>
      <c r="AX178" s="0" t="s">
        <v>57</v>
      </c>
      <c r="AY178" s="0" t="s">
        <v>57</v>
      </c>
      <c r="AZ178" s="0" t="s">
        <v>57</v>
      </c>
      <c r="BA178" s="0" t="s">
        <v>57</v>
      </c>
      <c r="BB178" s="0" t="s">
        <v>57</v>
      </c>
      <c r="BC178" s="0" t="n">
        <v>0</v>
      </c>
      <c r="BD178" s="0" t="n">
        <v>0</v>
      </c>
    </row>
    <row r="179" customFormat="false" ht="14.25" hidden="false" customHeight="false" outlineLevel="0" collapsed="false">
      <c r="A179" s="0" t="s">
        <v>97</v>
      </c>
      <c r="B179" s="2" t="n">
        <v>43435</v>
      </c>
      <c r="C179" s="2" t="n">
        <v>44244</v>
      </c>
      <c r="D179" s="0" t="n">
        <v>1</v>
      </c>
      <c r="E179" s="0" t="n">
        <v>0</v>
      </c>
      <c r="F179" s="0" t="s">
        <v>57</v>
      </c>
      <c r="G179" s="0" t="s">
        <v>57</v>
      </c>
      <c r="H179" s="0" t="n">
        <v>1</v>
      </c>
      <c r="I179" s="0" t="n">
        <v>0</v>
      </c>
      <c r="J179" s="0" t="n">
        <v>0</v>
      </c>
      <c r="K179" s="0" t="n">
        <v>0</v>
      </c>
      <c r="L179" s="0" t="n">
        <v>0</v>
      </c>
      <c r="M179" s="0" t="n">
        <v>0</v>
      </c>
      <c r="N179" s="0" t="n">
        <v>0</v>
      </c>
      <c r="O179" s="0" t="n">
        <v>0</v>
      </c>
      <c r="P179" s="0" t="n">
        <v>0</v>
      </c>
      <c r="Q179" s="0" t="n">
        <v>0</v>
      </c>
      <c r="R179" s="0" t="n">
        <v>0</v>
      </c>
      <c r="S179" s="0" t="n">
        <v>0</v>
      </c>
      <c r="T179" s="0" t="n">
        <v>1</v>
      </c>
      <c r="U179" s="0" t="n">
        <v>0</v>
      </c>
      <c r="V179" s="0" t="n">
        <v>0</v>
      </c>
      <c r="W179" s="0" t="n">
        <v>0</v>
      </c>
      <c r="X179" s="0" t="n">
        <v>0</v>
      </c>
      <c r="Y179" s="0" t="n">
        <v>0</v>
      </c>
      <c r="Z179" s="0" t="n">
        <v>0</v>
      </c>
      <c r="AA179" s="0" t="n">
        <v>1</v>
      </c>
      <c r="AB179" s="0" t="n">
        <v>1</v>
      </c>
      <c r="AC179" s="0" t="n">
        <v>1</v>
      </c>
      <c r="AD179" s="0" t="n">
        <v>0</v>
      </c>
      <c r="AE179" s="0" t="n">
        <v>0</v>
      </c>
      <c r="AF179" s="0" t="n">
        <v>0</v>
      </c>
      <c r="AG179" s="0" t="n">
        <v>1</v>
      </c>
      <c r="AH179" s="0" t="n">
        <v>1</v>
      </c>
      <c r="AI179" s="0" t="n">
        <v>0</v>
      </c>
      <c r="AJ179" s="0" t="n">
        <v>1</v>
      </c>
      <c r="AK179" s="0" t="n">
        <v>0</v>
      </c>
      <c r="AL179" s="0" t="n">
        <v>0</v>
      </c>
      <c r="AM179" s="0" t="n">
        <v>0</v>
      </c>
      <c r="AN179" s="0" t="n">
        <v>0</v>
      </c>
      <c r="AO179" s="0" t="s">
        <v>57</v>
      </c>
      <c r="AP179" s="0" t="s">
        <v>57</v>
      </c>
      <c r="AQ179" s="0" t="s">
        <v>57</v>
      </c>
      <c r="AR179" s="0" t="s">
        <v>57</v>
      </c>
      <c r="AS179" s="0" t="s">
        <v>57</v>
      </c>
      <c r="AT179" s="0" t="s">
        <v>57</v>
      </c>
      <c r="AU179" s="0" t="n">
        <v>1</v>
      </c>
      <c r="AV179" s="0" t="n">
        <v>1</v>
      </c>
      <c r="AW179" s="0" t="n">
        <v>0</v>
      </c>
      <c r="AX179" s="0" t="n">
        <v>0</v>
      </c>
      <c r="AY179" s="0" t="n">
        <v>1</v>
      </c>
      <c r="AZ179" s="0" t="n">
        <v>1</v>
      </c>
      <c r="BA179" s="0" t="n">
        <v>0</v>
      </c>
      <c r="BB179" s="0" t="n">
        <v>0</v>
      </c>
      <c r="BC179" s="0" t="n">
        <v>0</v>
      </c>
      <c r="BD179" s="0" t="n">
        <v>0</v>
      </c>
    </row>
    <row r="180" customFormat="false" ht="14.25" hidden="false" customHeight="false" outlineLevel="0" collapsed="false">
      <c r="A180" s="0" t="s">
        <v>97</v>
      </c>
      <c r="B180" s="2" t="n">
        <v>44245</v>
      </c>
      <c r="C180" s="2" t="n">
        <v>44245</v>
      </c>
      <c r="D180" s="0" t="n">
        <v>1</v>
      </c>
      <c r="E180" s="0" t="n">
        <v>0</v>
      </c>
      <c r="F180" s="0" t="s">
        <v>57</v>
      </c>
      <c r="G180" s="0" t="s">
        <v>57</v>
      </c>
      <c r="H180" s="0" t="n">
        <v>1</v>
      </c>
      <c r="I180" s="0" t="n">
        <v>0</v>
      </c>
      <c r="J180" s="0" t="n">
        <v>1</v>
      </c>
      <c r="K180" s="0" t="n">
        <v>0</v>
      </c>
      <c r="L180" s="0" t="n">
        <v>0</v>
      </c>
      <c r="M180" s="0" t="n">
        <v>0</v>
      </c>
      <c r="N180" s="0" t="n">
        <v>0</v>
      </c>
      <c r="O180" s="0" t="n">
        <v>0</v>
      </c>
      <c r="P180" s="0" t="n">
        <v>0</v>
      </c>
      <c r="Q180" s="0" t="n">
        <v>0</v>
      </c>
      <c r="R180" s="0" t="n">
        <v>0</v>
      </c>
      <c r="S180" s="0" t="n">
        <v>0</v>
      </c>
      <c r="T180" s="0" t="n">
        <v>1</v>
      </c>
      <c r="U180" s="0" t="n">
        <v>0</v>
      </c>
      <c r="V180" s="0" t="n">
        <v>0</v>
      </c>
      <c r="W180" s="0" t="n">
        <v>0</v>
      </c>
      <c r="X180" s="0" t="n">
        <v>0</v>
      </c>
      <c r="Y180" s="0" t="n">
        <v>0</v>
      </c>
      <c r="Z180" s="0" t="n">
        <v>0</v>
      </c>
      <c r="AA180" s="0" t="n">
        <v>1</v>
      </c>
      <c r="AB180" s="0" t="n">
        <v>1</v>
      </c>
      <c r="AC180" s="0" t="n">
        <v>1</v>
      </c>
      <c r="AD180" s="0" t="n">
        <v>1</v>
      </c>
      <c r="AE180" s="0" t="n">
        <v>1</v>
      </c>
      <c r="AF180" s="0" t="n">
        <v>0</v>
      </c>
      <c r="AG180" s="0" t="n">
        <v>1</v>
      </c>
      <c r="AH180" s="0" t="n">
        <v>1</v>
      </c>
      <c r="AI180" s="0" t="n">
        <v>0</v>
      </c>
      <c r="AJ180" s="0" t="n">
        <v>1</v>
      </c>
      <c r="AK180" s="0" t="n">
        <v>0</v>
      </c>
      <c r="AL180" s="0" t="n">
        <v>0</v>
      </c>
      <c r="AM180" s="0" t="n">
        <v>0</v>
      </c>
      <c r="AN180" s="0" t="n">
        <v>0</v>
      </c>
      <c r="AO180" s="0" t="s">
        <v>57</v>
      </c>
      <c r="AP180" s="0" t="s">
        <v>57</v>
      </c>
      <c r="AQ180" s="0" t="s">
        <v>57</v>
      </c>
      <c r="AR180" s="0" t="s">
        <v>57</v>
      </c>
      <c r="AS180" s="0" t="s">
        <v>57</v>
      </c>
      <c r="AT180" s="0" t="s">
        <v>57</v>
      </c>
      <c r="AU180" s="0" t="n">
        <v>1</v>
      </c>
      <c r="AV180" s="0" t="n">
        <v>1</v>
      </c>
      <c r="AW180" s="0" t="n">
        <v>0</v>
      </c>
      <c r="AX180" s="0" t="n">
        <v>0</v>
      </c>
      <c r="AY180" s="0" t="n">
        <v>1</v>
      </c>
      <c r="AZ180" s="0" t="n">
        <v>1</v>
      </c>
      <c r="BA180" s="0" t="n">
        <v>0</v>
      </c>
      <c r="BB180" s="0" t="n">
        <v>0</v>
      </c>
      <c r="BC180" s="0" t="n">
        <v>0</v>
      </c>
      <c r="BD180" s="0" t="n">
        <v>0</v>
      </c>
    </row>
    <row r="181" customFormat="false" ht="14.25" hidden="false" customHeight="false" outlineLevel="0" collapsed="false">
      <c r="A181" s="0" t="s">
        <v>97</v>
      </c>
      <c r="B181" s="2" t="n">
        <v>44246</v>
      </c>
      <c r="C181" s="2" t="n">
        <v>44273</v>
      </c>
      <c r="D181" s="0" t="n">
        <v>1</v>
      </c>
      <c r="E181" s="0" t="n">
        <v>1</v>
      </c>
      <c r="F181" s="0" t="n">
        <v>1</v>
      </c>
      <c r="G181" s="0" t="n">
        <v>0</v>
      </c>
      <c r="H181" s="0" t="n">
        <v>1</v>
      </c>
      <c r="I181" s="0" t="n">
        <v>0</v>
      </c>
      <c r="J181" s="0" t="n">
        <v>1</v>
      </c>
      <c r="K181" s="0" t="n">
        <v>0</v>
      </c>
      <c r="L181" s="0" t="n">
        <v>0</v>
      </c>
      <c r="M181" s="0" t="n">
        <v>0</v>
      </c>
      <c r="N181" s="0" t="n">
        <v>0</v>
      </c>
      <c r="O181" s="0" t="n">
        <v>0</v>
      </c>
      <c r="P181" s="0" t="n">
        <v>0</v>
      </c>
      <c r="Q181" s="0" t="n">
        <v>0</v>
      </c>
      <c r="R181" s="0" t="n">
        <v>0</v>
      </c>
      <c r="S181" s="0" t="n">
        <v>0</v>
      </c>
      <c r="T181" s="0" t="n">
        <v>1</v>
      </c>
      <c r="U181" s="0" t="n">
        <v>0</v>
      </c>
      <c r="V181" s="0" t="n">
        <v>0</v>
      </c>
      <c r="W181" s="0" t="n">
        <v>0</v>
      </c>
      <c r="X181" s="0" t="n">
        <v>0</v>
      </c>
      <c r="Y181" s="0" t="n">
        <v>0</v>
      </c>
      <c r="Z181" s="0" t="n">
        <v>0</v>
      </c>
      <c r="AA181" s="0" t="n">
        <v>1</v>
      </c>
      <c r="AB181" s="0" t="n">
        <v>1</v>
      </c>
      <c r="AC181" s="0" t="n">
        <v>1</v>
      </c>
      <c r="AD181" s="0" t="n">
        <v>1</v>
      </c>
      <c r="AE181" s="0" t="n">
        <v>1</v>
      </c>
      <c r="AF181" s="0" t="n">
        <v>0</v>
      </c>
      <c r="AG181" s="0" t="n">
        <v>1</v>
      </c>
      <c r="AH181" s="0" t="n">
        <v>1</v>
      </c>
      <c r="AI181" s="0" t="n">
        <v>0</v>
      </c>
      <c r="AJ181" s="0" t="n">
        <v>1</v>
      </c>
      <c r="AK181" s="0" t="n">
        <v>0</v>
      </c>
      <c r="AL181" s="0" t="n">
        <v>0</v>
      </c>
      <c r="AM181" s="0" t="n">
        <v>0</v>
      </c>
      <c r="AN181" s="0" t="n">
        <v>0</v>
      </c>
      <c r="AO181" s="0" t="s">
        <v>57</v>
      </c>
      <c r="AP181" s="0" t="s">
        <v>57</v>
      </c>
      <c r="AQ181" s="0" t="s">
        <v>57</v>
      </c>
      <c r="AR181" s="0" t="s">
        <v>57</v>
      </c>
      <c r="AS181" s="0" t="s">
        <v>57</v>
      </c>
      <c r="AT181" s="0" t="s">
        <v>57</v>
      </c>
      <c r="AU181" s="0" t="n">
        <v>1</v>
      </c>
      <c r="AV181" s="0" t="n">
        <v>1</v>
      </c>
      <c r="AW181" s="0" t="n">
        <v>0</v>
      </c>
      <c r="AX181" s="0" t="n">
        <v>0</v>
      </c>
      <c r="AY181" s="0" t="n">
        <v>1</v>
      </c>
      <c r="AZ181" s="0" t="n">
        <v>1</v>
      </c>
      <c r="BA181" s="0" t="n">
        <v>0</v>
      </c>
      <c r="BB181" s="0" t="n">
        <v>0</v>
      </c>
      <c r="BC181" s="0" t="n">
        <v>0</v>
      </c>
      <c r="BD181" s="0" t="n">
        <v>0</v>
      </c>
    </row>
    <row r="182" customFormat="false" ht="14.25" hidden="false" customHeight="false" outlineLevel="0" collapsed="false">
      <c r="A182" s="0" t="s">
        <v>97</v>
      </c>
      <c r="B182" s="2" t="n">
        <v>44274</v>
      </c>
      <c r="C182" s="2" t="n">
        <v>44613</v>
      </c>
      <c r="D182" s="0" t="n">
        <v>1</v>
      </c>
      <c r="E182" s="0" t="n">
        <v>1</v>
      </c>
      <c r="F182" s="0" t="n">
        <v>1</v>
      </c>
      <c r="G182" s="0" t="n">
        <v>0</v>
      </c>
      <c r="H182" s="0" t="n">
        <v>1</v>
      </c>
      <c r="I182" s="0" t="n">
        <v>0</v>
      </c>
      <c r="J182" s="0" t="n">
        <v>1</v>
      </c>
      <c r="K182" s="0" t="n">
        <v>0</v>
      </c>
      <c r="L182" s="0" t="n">
        <v>0</v>
      </c>
      <c r="M182" s="0" t="n">
        <v>0</v>
      </c>
      <c r="N182" s="0" t="n">
        <v>0</v>
      </c>
      <c r="O182" s="0" t="n">
        <v>0</v>
      </c>
      <c r="P182" s="0" t="n">
        <v>0</v>
      </c>
      <c r="Q182" s="0" t="n">
        <v>0</v>
      </c>
      <c r="R182" s="0" t="n">
        <v>0</v>
      </c>
      <c r="S182" s="0" t="n">
        <v>0</v>
      </c>
      <c r="T182" s="0" t="n">
        <v>1</v>
      </c>
      <c r="U182" s="0" t="n">
        <v>0</v>
      </c>
      <c r="V182" s="0" t="n">
        <v>0</v>
      </c>
      <c r="W182" s="0" t="n">
        <v>0</v>
      </c>
      <c r="X182" s="0" t="n">
        <v>0</v>
      </c>
      <c r="Y182" s="0" t="n">
        <v>0</v>
      </c>
      <c r="Z182" s="0" t="n">
        <v>0</v>
      </c>
      <c r="AA182" s="0" t="n">
        <v>1</v>
      </c>
      <c r="AB182" s="0" t="n">
        <v>1</v>
      </c>
      <c r="AC182" s="0" t="n">
        <v>1</v>
      </c>
      <c r="AD182" s="0" t="n">
        <v>1</v>
      </c>
      <c r="AE182" s="0" t="n">
        <v>1</v>
      </c>
      <c r="AF182" s="0" t="n">
        <v>0</v>
      </c>
      <c r="AG182" s="0" t="n">
        <v>1</v>
      </c>
      <c r="AH182" s="0" t="n">
        <v>1</v>
      </c>
      <c r="AI182" s="0" t="n">
        <v>0</v>
      </c>
      <c r="AJ182" s="0" t="n">
        <v>1</v>
      </c>
      <c r="AK182" s="0" t="n">
        <v>0</v>
      </c>
      <c r="AL182" s="0" t="n">
        <v>0</v>
      </c>
      <c r="AM182" s="0" t="n">
        <v>0</v>
      </c>
      <c r="AN182" s="0" t="n">
        <v>0</v>
      </c>
      <c r="AO182" s="0" t="s">
        <v>57</v>
      </c>
      <c r="AP182" s="0" t="s">
        <v>57</v>
      </c>
      <c r="AQ182" s="0" t="s">
        <v>57</v>
      </c>
      <c r="AR182" s="0" t="s">
        <v>57</v>
      </c>
      <c r="AS182" s="0" t="s">
        <v>57</v>
      </c>
      <c r="AT182" s="0" t="s">
        <v>57</v>
      </c>
      <c r="AU182" s="0" t="n">
        <v>1</v>
      </c>
      <c r="AV182" s="0" t="n">
        <v>1</v>
      </c>
      <c r="AW182" s="0" t="n">
        <v>0</v>
      </c>
      <c r="AX182" s="0" t="n">
        <v>0</v>
      </c>
      <c r="AY182" s="0" t="n">
        <v>1</v>
      </c>
      <c r="AZ182" s="0" t="n">
        <v>1</v>
      </c>
      <c r="BA182" s="0" t="n">
        <v>0</v>
      </c>
      <c r="BB182" s="0" t="n">
        <v>0</v>
      </c>
      <c r="BC182" s="0" t="n">
        <v>0</v>
      </c>
      <c r="BD182" s="0" t="n">
        <v>0</v>
      </c>
    </row>
    <row r="183" customFormat="false" ht="14.25" hidden="false" customHeight="false" outlineLevel="0" collapsed="false">
      <c r="A183" s="0" t="s">
        <v>97</v>
      </c>
      <c r="B183" s="2" t="n">
        <v>44614</v>
      </c>
      <c r="C183" s="2" t="n">
        <v>44735</v>
      </c>
      <c r="D183" s="0" t="n">
        <v>1</v>
      </c>
      <c r="E183" s="0" t="n">
        <v>1</v>
      </c>
      <c r="F183" s="0" t="n">
        <v>1</v>
      </c>
      <c r="G183" s="0" t="n">
        <v>0</v>
      </c>
      <c r="H183" s="0" t="n">
        <v>1</v>
      </c>
      <c r="I183" s="0" t="n">
        <v>0</v>
      </c>
      <c r="J183" s="0" t="n">
        <v>1</v>
      </c>
      <c r="K183" s="0" t="n">
        <v>0</v>
      </c>
      <c r="L183" s="0" t="n">
        <v>0</v>
      </c>
      <c r="M183" s="0" t="n">
        <v>0</v>
      </c>
      <c r="N183" s="0" t="n">
        <v>0</v>
      </c>
      <c r="O183" s="0" t="n">
        <v>0</v>
      </c>
      <c r="P183" s="0" t="n">
        <v>0</v>
      </c>
      <c r="Q183" s="0" t="n">
        <v>0</v>
      </c>
      <c r="R183" s="0" t="n">
        <v>0</v>
      </c>
      <c r="S183" s="0" t="n">
        <v>0</v>
      </c>
      <c r="T183" s="0" t="n">
        <v>1</v>
      </c>
      <c r="U183" s="0" t="n">
        <v>0</v>
      </c>
      <c r="V183" s="0" t="n">
        <v>0</v>
      </c>
      <c r="W183" s="0" t="n">
        <v>0</v>
      </c>
      <c r="X183" s="0" t="n">
        <v>0</v>
      </c>
      <c r="Y183" s="0" t="n">
        <v>0</v>
      </c>
      <c r="Z183" s="0" t="n">
        <v>0</v>
      </c>
      <c r="AA183" s="0" t="n">
        <v>1</v>
      </c>
      <c r="AB183" s="0" t="n">
        <v>1</v>
      </c>
      <c r="AC183" s="0" t="n">
        <v>1</v>
      </c>
      <c r="AD183" s="0" t="n">
        <v>1</v>
      </c>
      <c r="AE183" s="0" t="n">
        <v>1</v>
      </c>
      <c r="AF183" s="0" t="n">
        <v>0</v>
      </c>
      <c r="AG183" s="0" t="n">
        <v>1</v>
      </c>
      <c r="AH183" s="0" t="n">
        <v>1</v>
      </c>
      <c r="AI183" s="0" t="n">
        <v>0</v>
      </c>
      <c r="AJ183" s="0" t="n">
        <v>1</v>
      </c>
      <c r="AK183" s="0" t="n">
        <v>0</v>
      </c>
      <c r="AL183" s="0" t="n">
        <v>0</v>
      </c>
      <c r="AM183" s="0" t="n">
        <v>0</v>
      </c>
      <c r="AN183" s="0" t="n">
        <v>0</v>
      </c>
      <c r="AO183" s="0" t="s">
        <v>57</v>
      </c>
      <c r="AP183" s="0" t="s">
        <v>57</v>
      </c>
      <c r="AQ183" s="0" t="s">
        <v>57</v>
      </c>
      <c r="AR183" s="0" t="s">
        <v>57</v>
      </c>
      <c r="AS183" s="0" t="s">
        <v>57</v>
      </c>
      <c r="AT183" s="0" t="s">
        <v>57</v>
      </c>
      <c r="AU183" s="0" t="n">
        <v>1</v>
      </c>
      <c r="AV183" s="0" t="n">
        <v>1</v>
      </c>
      <c r="AW183" s="0" t="n">
        <v>0</v>
      </c>
      <c r="AX183" s="0" t="n">
        <v>0</v>
      </c>
      <c r="AY183" s="0" t="n">
        <v>1</v>
      </c>
      <c r="AZ183" s="0" t="n">
        <v>1</v>
      </c>
      <c r="BA183" s="0" t="n">
        <v>0</v>
      </c>
      <c r="BB183" s="0" t="n">
        <v>0</v>
      </c>
      <c r="BC183" s="0" t="n">
        <v>0</v>
      </c>
      <c r="BD183" s="0" t="n">
        <v>0</v>
      </c>
    </row>
    <row r="184" customFormat="false" ht="14.25" hidden="false" customHeight="false" outlineLevel="0" collapsed="false">
      <c r="A184" s="0" t="s">
        <v>97</v>
      </c>
      <c r="B184" s="2" t="n">
        <v>44736</v>
      </c>
      <c r="C184" s="2" t="n">
        <v>44738</v>
      </c>
      <c r="D184" s="0" t="n">
        <v>1</v>
      </c>
      <c r="E184" s="0" t="n">
        <v>1</v>
      </c>
      <c r="F184" s="0" t="n">
        <v>1</v>
      </c>
      <c r="G184" s="0" t="n">
        <v>0</v>
      </c>
      <c r="H184" s="0" t="n">
        <v>1</v>
      </c>
      <c r="I184" s="0" t="n">
        <v>0</v>
      </c>
      <c r="J184" s="0" t="n">
        <v>1</v>
      </c>
      <c r="K184" s="0" t="n">
        <v>0</v>
      </c>
      <c r="L184" s="0" t="n">
        <v>0</v>
      </c>
      <c r="M184" s="0" t="n">
        <v>0</v>
      </c>
      <c r="N184" s="0" t="n">
        <v>0</v>
      </c>
      <c r="O184" s="0" t="n">
        <v>0</v>
      </c>
      <c r="P184" s="0" t="n">
        <v>0</v>
      </c>
      <c r="Q184" s="0" t="n">
        <v>0</v>
      </c>
      <c r="R184" s="0" t="n">
        <v>0</v>
      </c>
      <c r="S184" s="0" t="n">
        <v>0</v>
      </c>
      <c r="T184" s="0" t="n">
        <v>1</v>
      </c>
      <c r="U184" s="0" t="n">
        <v>0</v>
      </c>
      <c r="V184" s="0" t="n">
        <v>0</v>
      </c>
      <c r="W184" s="0" t="n">
        <v>0</v>
      </c>
      <c r="X184" s="0" t="n">
        <v>0</v>
      </c>
      <c r="Y184" s="0" t="n">
        <v>0</v>
      </c>
      <c r="Z184" s="0" t="n">
        <v>0</v>
      </c>
      <c r="AA184" s="0" t="n">
        <v>1</v>
      </c>
      <c r="AB184" s="0" t="n">
        <v>1</v>
      </c>
      <c r="AC184" s="0" t="n">
        <v>1</v>
      </c>
      <c r="AD184" s="0" t="n">
        <v>1</v>
      </c>
      <c r="AE184" s="0" t="n">
        <v>1</v>
      </c>
      <c r="AF184" s="0" t="n">
        <v>0</v>
      </c>
      <c r="AG184" s="0" t="n">
        <v>1</v>
      </c>
      <c r="AH184" s="0" t="n">
        <v>1</v>
      </c>
      <c r="AI184" s="0" t="n">
        <v>0</v>
      </c>
      <c r="AJ184" s="0" t="n">
        <v>1</v>
      </c>
      <c r="AK184" s="0" t="n">
        <v>0</v>
      </c>
      <c r="AL184" s="0" t="n">
        <v>0</v>
      </c>
      <c r="AM184" s="0" t="n">
        <v>0</v>
      </c>
      <c r="AN184" s="0" t="n">
        <v>0</v>
      </c>
      <c r="AO184" s="0" t="s">
        <v>57</v>
      </c>
      <c r="AP184" s="0" t="s">
        <v>57</v>
      </c>
      <c r="AQ184" s="0" t="s">
        <v>57</v>
      </c>
      <c r="AR184" s="0" t="s">
        <v>57</v>
      </c>
      <c r="AS184" s="0" t="s">
        <v>57</v>
      </c>
      <c r="AT184" s="0" t="s">
        <v>57</v>
      </c>
      <c r="AU184" s="0" t="n">
        <v>1</v>
      </c>
      <c r="AV184" s="0" t="n">
        <v>1</v>
      </c>
      <c r="AW184" s="0" t="n">
        <v>0</v>
      </c>
      <c r="AX184" s="0" t="n">
        <v>0</v>
      </c>
      <c r="AY184" s="0" t="n">
        <v>1</v>
      </c>
      <c r="AZ184" s="0" t="n">
        <v>1</v>
      </c>
      <c r="BA184" s="0" t="n">
        <v>0</v>
      </c>
      <c r="BB184" s="0" t="n">
        <v>0</v>
      </c>
      <c r="BC184" s="0" t="n">
        <v>0</v>
      </c>
      <c r="BD184" s="0" t="n">
        <v>0</v>
      </c>
    </row>
    <row r="185" customFormat="false" ht="14.25" hidden="false" customHeight="false" outlineLevel="0" collapsed="false">
      <c r="A185" s="0" t="s">
        <v>97</v>
      </c>
      <c r="B185" s="2" t="n">
        <v>44739</v>
      </c>
      <c r="C185" s="2" t="n">
        <v>44762</v>
      </c>
      <c r="D185" s="0" t="n">
        <v>1</v>
      </c>
      <c r="E185" s="0" t="n">
        <v>0</v>
      </c>
      <c r="F185" s="0" t="s">
        <v>57</v>
      </c>
      <c r="G185" s="0" t="s">
        <v>57</v>
      </c>
      <c r="H185" s="0" t="n">
        <v>1</v>
      </c>
      <c r="I185" s="0" t="n">
        <v>0</v>
      </c>
      <c r="J185" s="0" t="n">
        <v>1</v>
      </c>
      <c r="K185" s="0" t="n">
        <v>0</v>
      </c>
      <c r="L185" s="0" t="n">
        <v>0</v>
      </c>
      <c r="M185" s="0" t="n">
        <v>0</v>
      </c>
      <c r="N185" s="0" t="n">
        <v>0</v>
      </c>
      <c r="O185" s="0" t="n">
        <v>0</v>
      </c>
      <c r="P185" s="0" t="n">
        <v>0</v>
      </c>
      <c r="Q185" s="0" t="n">
        <v>0</v>
      </c>
      <c r="R185" s="0" t="n">
        <v>0</v>
      </c>
      <c r="S185" s="0" t="n">
        <v>0</v>
      </c>
      <c r="T185" s="0" t="n">
        <v>1</v>
      </c>
      <c r="U185" s="0" t="n">
        <v>0</v>
      </c>
      <c r="V185" s="0" t="n">
        <v>0</v>
      </c>
      <c r="W185" s="0" t="n">
        <v>0</v>
      </c>
      <c r="X185" s="0" t="n">
        <v>0</v>
      </c>
      <c r="Y185" s="0" t="n">
        <v>0</v>
      </c>
      <c r="Z185" s="0" t="n">
        <v>0</v>
      </c>
      <c r="AA185" s="0" t="n">
        <v>1</v>
      </c>
      <c r="AB185" s="0" t="n">
        <v>1</v>
      </c>
      <c r="AC185" s="0" t="n">
        <v>1</v>
      </c>
      <c r="AD185" s="0" t="n">
        <v>1</v>
      </c>
      <c r="AE185" s="0" t="n">
        <v>1</v>
      </c>
      <c r="AF185" s="0" t="n">
        <v>0</v>
      </c>
      <c r="AG185" s="0" t="n">
        <v>1</v>
      </c>
      <c r="AH185" s="0" t="n">
        <v>1</v>
      </c>
      <c r="AI185" s="0" t="n">
        <v>0</v>
      </c>
      <c r="AJ185" s="0" t="n">
        <v>1</v>
      </c>
      <c r="AK185" s="0" t="n">
        <v>0</v>
      </c>
      <c r="AL185" s="0" t="n">
        <v>0</v>
      </c>
      <c r="AM185" s="0" t="n">
        <v>0</v>
      </c>
      <c r="AN185" s="0" t="n">
        <v>0</v>
      </c>
      <c r="AO185" s="0" t="s">
        <v>57</v>
      </c>
      <c r="AP185" s="0" t="s">
        <v>57</v>
      </c>
      <c r="AQ185" s="0" t="s">
        <v>57</v>
      </c>
      <c r="AR185" s="0" t="s">
        <v>57</v>
      </c>
      <c r="AS185" s="0" t="s">
        <v>57</v>
      </c>
      <c r="AT185" s="0" t="s">
        <v>57</v>
      </c>
      <c r="AU185" s="0" t="n">
        <v>1</v>
      </c>
      <c r="AV185" s="0" t="n">
        <v>1</v>
      </c>
      <c r="AW185" s="0" t="n">
        <v>0</v>
      </c>
      <c r="AX185" s="0" t="n">
        <v>0</v>
      </c>
      <c r="AY185" s="0" t="n">
        <v>1</v>
      </c>
      <c r="AZ185" s="0" t="n">
        <v>1</v>
      </c>
      <c r="BA185" s="0" t="n">
        <v>0</v>
      </c>
      <c r="BB185" s="0" t="n">
        <v>0</v>
      </c>
      <c r="BC185" s="0" t="n">
        <v>0</v>
      </c>
      <c r="BD185" s="0" t="n">
        <v>0</v>
      </c>
    </row>
    <row r="186" customFormat="false" ht="14.25" hidden="false" customHeight="false" outlineLevel="0" collapsed="false">
      <c r="A186" s="0" t="s">
        <v>97</v>
      </c>
      <c r="B186" s="2" t="n">
        <v>44763</v>
      </c>
      <c r="C186" s="2" t="n">
        <v>44763</v>
      </c>
      <c r="D186" s="0" t="n">
        <v>1</v>
      </c>
      <c r="E186" s="0" t="n">
        <v>0</v>
      </c>
      <c r="F186" s="0" t="s">
        <v>57</v>
      </c>
      <c r="G186" s="0" t="s">
        <v>57</v>
      </c>
      <c r="H186" s="0" t="n">
        <v>1</v>
      </c>
      <c r="I186" s="0" t="n">
        <v>0</v>
      </c>
      <c r="J186" s="0" t="n">
        <v>1</v>
      </c>
      <c r="K186" s="0" t="n">
        <v>0</v>
      </c>
      <c r="L186" s="0" t="n">
        <v>0</v>
      </c>
      <c r="M186" s="0" t="n">
        <v>0</v>
      </c>
      <c r="N186" s="0" t="n">
        <v>0</v>
      </c>
      <c r="O186" s="0" t="n">
        <v>0</v>
      </c>
      <c r="P186" s="0" t="n">
        <v>0</v>
      </c>
      <c r="Q186" s="0" t="n">
        <v>0</v>
      </c>
      <c r="R186" s="0" t="n">
        <v>0</v>
      </c>
      <c r="S186" s="0" t="n">
        <v>0</v>
      </c>
      <c r="T186" s="0" t="n">
        <v>1</v>
      </c>
      <c r="U186" s="0" t="n">
        <v>0</v>
      </c>
      <c r="V186" s="0" t="n">
        <v>0</v>
      </c>
      <c r="W186" s="0" t="n">
        <v>0</v>
      </c>
      <c r="X186" s="0" t="n">
        <v>0</v>
      </c>
      <c r="Y186" s="0" t="n">
        <v>0</v>
      </c>
      <c r="Z186" s="0" t="n">
        <v>0</v>
      </c>
      <c r="AA186" s="0" t="n">
        <v>1</v>
      </c>
      <c r="AB186" s="0" t="n">
        <v>1</v>
      </c>
      <c r="AC186" s="0" t="n">
        <v>1</v>
      </c>
      <c r="AD186" s="0" t="n">
        <v>1</v>
      </c>
      <c r="AE186" s="0" t="n">
        <v>1</v>
      </c>
      <c r="AF186" s="0" t="n">
        <v>0</v>
      </c>
      <c r="AG186" s="0" t="n">
        <v>1</v>
      </c>
      <c r="AH186" s="0" t="n">
        <v>1</v>
      </c>
      <c r="AI186" s="0" t="n">
        <v>0</v>
      </c>
      <c r="AJ186" s="0" t="n">
        <v>1</v>
      </c>
      <c r="AK186" s="0" t="n">
        <v>0</v>
      </c>
      <c r="AL186" s="0" t="n">
        <v>0</v>
      </c>
      <c r="AM186" s="0" t="n">
        <v>0</v>
      </c>
      <c r="AN186" s="0" t="n">
        <v>0</v>
      </c>
      <c r="AO186" s="0" t="s">
        <v>57</v>
      </c>
      <c r="AP186" s="0" t="s">
        <v>57</v>
      </c>
      <c r="AQ186" s="0" t="s">
        <v>57</v>
      </c>
      <c r="AR186" s="0" t="s">
        <v>57</v>
      </c>
      <c r="AS186" s="0" t="s">
        <v>57</v>
      </c>
      <c r="AT186" s="0" t="s">
        <v>57</v>
      </c>
      <c r="AU186" s="0" t="n">
        <v>1</v>
      </c>
      <c r="AV186" s="0" t="n">
        <v>1</v>
      </c>
      <c r="AW186" s="0" t="n">
        <v>0</v>
      </c>
      <c r="AX186" s="0" t="n">
        <v>0</v>
      </c>
      <c r="AY186" s="0" t="n">
        <v>1</v>
      </c>
      <c r="AZ186" s="0" t="n">
        <v>1</v>
      </c>
      <c r="BA186" s="0" t="n">
        <v>0</v>
      </c>
      <c r="BB186" s="0" t="n">
        <v>0</v>
      </c>
      <c r="BC186" s="0" t="n">
        <v>0</v>
      </c>
      <c r="BD186" s="0" t="n">
        <v>0</v>
      </c>
    </row>
    <row r="187" customFormat="false" ht="14.25" hidden="false" customHeight="false" outlineLevel="0" collapsed="false">
      <c r="A187" s="0" t="s">
        <v>97</v>
      </c>
      <c r="B187" s="2" t="n">
        <v>44764</v>
      </c>
      <c r="C187" s="2" t="n">
        <v>44767</v>
      </c>
      <c r="D187" s="0" t="n">
        <v>1</v>
      </c>
      <c r="E187" s="0" t="n">
        <v>0</v>
      </c>
      <c r="F187" s="0" t="s">
        <v>57</v>
      </c>
      <c r="G187" s="0" t="s">
        <v>57</v>
      </c>
      <c r="H187" s="0" t="n">
        <v>1</v>
      </c>
      <c r="I187" s="0" t="n">
        <v>0</v>
      </c>
      <c r="J187" s="0" t="n">
        <v>1</v>
      </c>
      <c r="K187" s="0" t="n">
        <v>0</v>
      </c>
      <c r="L187" s="0" t="n">
        <v>0</v>
      </c>
      <c r="M187" s="0" t="n">
        <v>0</v>
      </c>
      <c r="N187" s="0" t="n">
        <v>0</v>
      </c>
      <c r="O187" s="0" t="n">
        <v>0</v>
      </c>
      <c r="P187" s="0" t="n">
        <v>0</v>
      </c>
      <c r="Q187" s="0" t="n">
        <v>0</v>
      </c>
      <c r="R187" s="0" t="n">
        <v>0</v>
      </c>
      <c r="S187" s="0" t="n">
        <v>0</v>
      </c>
      <c r="T187" s="0" t="n">
        <v>1</v>
      </c>
      <c r="U187" s="0" t="n">
        <v>0</v>
      </c>
      <c r="V187" s="0" t="n">
        <v>0</v>
      </c>
      <c r="W187" s="0" t="n">
        <v>0</v>
      </c>
      <c r="X187" s="0" t="n">
        <v>0</v>
      </c>
      <c r="Y187" s="0" t="n">
        <v>0</v>
      </c>
      <c r="Z187" s="0" t="n">
        <v>0</v>
      </c>
      <c r="AA187" s="0" t="n">
        <v>1</v>
      </c>
      <c r="AB187" s="0" t="n">
        <v>1</v>
      </c>
      <c r="AC187" s="0" t="n">
        <v>1</v>
      </c>
      <c r="AD187" s="0" t="n">
        <v>1</v>
      </c>
      <c r="AE187" s="0" t="n">
        <v>1</v>
      </c>
      <c r="AF187" s="0" t="n">
        <v>0</v>
      </c>
      <c r="AG187" s="0" t="n">
        <v>1</v>
      </c>
      <c r="AH187" s="0" t="n">
        <v>1</v>
      </c>
      <c r="AI187" s="0" t="n">
        <v>0</v>
      </c>
      <c r="AJ187" s="0" t="n">
        <v>1</v>
      </c>
      <c r="AK187" s="0" t="n">
        <v>0</v>
      </c>
      <c r="AL187" s="0" t="n">
        <v>0</v>
      </c>
      <c r="AM187" s="0" t="n">
        <v>0</v>
      </c>
      <c r="AN187" s="0" t="n">
        <v>0</v>
      </c>
      <c r="AO187" s="0" t="s">
        <v>57</v>
      </c>
      <c r="AP187" s="0" t="s">
        <v>57</v>
      </c>
      <c r="AQ187" s="0" t="s">
        <v>57</v>
      </c>
      <c r="AR187" s="0" t="s">
        <v>57</v>
      </c>
      <c r="AS187" s="0" t="s">
        <v>57</v>
      </c>
      <c r="AT187" s="0" t="s">
        <v>57</v>
      </c>
      <c r="AU187" s="0" t="n">
        <v>1</v>
      </c>
      <c r="AV187" s="0" t="n">
        <v>1</v>
      </c>
      <c r="AW187" s="0" t="n">
        <v>0</v>
      </c>
      <c r="AX187" s="0" t="n">
        <v>0</v>
      </c>
      <c r="AY187" s="0" t="n">
        <v>1</v>
      </c>
      <c r="AZ187" s="0" t="n">
        <v>1</v>
      </c>
      <c r="BA187" s="0" t="n">
        <v>0</v>
      </c>
      <c r="BB187" s="0" t="n">
        <v>0</v>
      </c>
      <c r="BC187" s="0" t="n">
        <v>0</v>
      </c>
      <c r="BD187" s="0" t="n">
        <v>0</v>
      </c>
    </row>
    <row r="188" customFormat="false" ht="14.25" hidden="false" customHeight="false" outlineLevel="0" collapsed="false">
      <c r="A188" s="0" t="s">
        <v>97</v>
      </c>
      <c r="B188" s="2" t="n">
        <v>44768</v>
      </c>
      <c r="C188" s="2" t="n">
        <v>44789</v>
      </c>
      <c r="D188" s="0" t="n">
        <v>1</v>
      </c>
      <c r="E188" s="0" t="n">
        <v>0</v>
      </c>
      <c r="F188" s="0" t="s">
        <v>57</v>
      </c>
      <c r="G188" s="0" t="s">
        <v>57</v>
      </c>
      <c r="H188" s="0" t="n">
        <v>1</v>
      </c>
      <c r="I188" s="0" t="n">
        <v>0</v>
      </c>
      <c r="J188" s="0" t="n">
        <v>1</v>
      </c>
      <c r="K188" s="0" t="n">
        <v>0</v>
      </c>
      <c r="L188" s="0" t="n">
        <v>0</v>
      </c>
      <c r="M188" s="0" t="n">
        <v>0</v>
      </c>
      <c r="N188" s="0" t="n">
        <v>0</v>
      </c>
      <c r="O188" s="0" t="n">
        <v>0</v>
      </c>
      <c r="P188" s="0" t="n">
        <v>0</v>
      </c>
      <c r="Q188" s="0" t="n">
        <v>0</v>
      </c>
      <c r="R188" s="0" t="n">
        <v>0</v>
      </c>
      <c r="S188" s="0" t="n">
        <v>0</v>
      </c>
      <c r="T188" s="0" t="n">
        <v>1</v>
      </c>
      <c r="U188" s="0" t="n">
        <v>0</v>
      </c>
      <c r="V188" s="0" t="n">
        <v>0</v>
      </c>
      <c r="W188" s="0" t="n">
        <v>0</v>
      </c>
      <c r="X188" s="0" t="n">
        <v>0</v>
      </c>
      <c r="Y188" s="0" t="n">
        <v>0</v>
      </c>
      <c r="Z188" s="0" t="n">
        <v>0</v>
      </c>
      <c r="AA188" s="0" t="n">
        <v>1</v>
      </c>
      <c r="AB188" s="0" t="n">
        <v>1</v>
      </c>
      <c r="AC188" s="0" t="n">
        <v>1</v>
      </c>
      <c r="AD188" s="0" t="n">
        <v>1</v>
      </c>
      <c r="AE188" s="0" t="n">
        <v>1</v>
      </c>
      <c r="AF188" s="0" t="n">
        <v>0</v>
      </c>
      <c r="AG188" s="0" t="n">
        <v>1</v>
      </c>
      <c r="AH188" s="0" t="n">
        <v>1</v>
      </c>
      <c r="AI188" s="0" t="n">
        <v>0</v>
      </c>
      <c r="AJ188" s="0" t="n">
        <v>1</v>
      </c>
      <c r="AK188" s="0" t="n">
        <v>0</v>
      </c>
      <c r="AL188" s="0" t="n">
        <v>0</v>
      </c>
      <c r="AM188" s="0" t="n">
        <v>0</v>
      </c>
      <c r="AN188" s="0" t="n">
        <v>0</v>
      </c>
      <c r="AO188" s="0" t="s">
        <v>57</v>
      </c>
      <c r="AP188" s="0" t="s">
        <v>57</v>
      </c>
      <c r="AQ188" s="0" t="s">
        <v>57</v>
      </c>
      <c r="AR188" s="0" t="s">
        <v>57</v>
      </c>
      <c r="AS188" s="0" t="s">
        <v>57</v>
      </c>
      <c r="AT188" s="0" t="s">
        <v>57</v>
      </c>
      <c r="AU188" s="0" t="n">
        <v>1</v>
      </c>
      <c r="AV188" s="0" t="n">
        <v>1</v>
      </c>
      <c r="AW188" s="0" t="n">
        <v>0</v>
      </c>
      <c r="AX188" s="0" t="n">
        <v>0</v>
      </c>
      <c r="AY188" s="0" t="n">
        <v>1</v>
      </c>
      <c r="AZ188" s="0" t="n">
        <v>1</v>
      </c>
      <c r="BA188" s="0" t="n">
        <v>0</v>
      </c>
      <c r="BB188" s="0" t="n">
        <v>0</v>
      </c>
      <c r="BC188" s="0" t="n">
        <v>0</v>
      </c>
      <c r="BD188" s="0" t="n">
        <v>0</v>
      </c>
    </row>
    <row r="189" customFormat="false" ht="14.25" hidden="false" customHeight="false" outlineLevel="0" collapsed="false">
      <c r="A189" s="0" t="s">
        <v>97</v>
      </c>
      <c r="B189" s="2" t="n">
        <v>44790</v>
      </c>
      <c r="C189" s="2" t="n">
        <v>44866</v>
      </c>
      <c r="D189" s="0" t="n">
        <v>1</v>
      </c>
      <c r="E189" s="0" t="n">
        <v>1</v>
      </c>
      <c r="F189" s="0" t="n">
        <v>1</v>
      </c>
      <c r="G189" s="0" t="n">
        <v>0</v>
      </c>
      <c r="H189" s="0" t="n">
        <v>1</v>
      </c>
      <c r="I189" s="0" t="n">
        <v>0</v>
      </c>
      <c r="J189" s="0" t="n">
        <v>1</v>
      </c>
      <c r="K189" s="0" t="n">
        <v>0</v>
      </c>
      <c r="L189" s="0" t="n">
        <v>0</v>
      </c>
      <c r="M189" s="0" t="n">
        <v>0</v>
      </c>
      <c r="N189" s="0" t="n">
        <v>0</v>
      </c>
      <c r="O189" s="0" t="n">
        <v>0</v>
      </c>
      <c r="P189" s="0" t="n">
        <v>0</v>
      </c>
      <c r="Q189" s="0" t="n">
        <v>0</v>
      </c>
      <c r="R189" s="0" t="n">
        <v>0</v>
      </c>
      <c r="S189" s="0" t="n">
        <v>0</v>
      </c>
      <c r="T189" s="0" t="n">
        <v>1</v>
      </c>
      <c r="U189" s="0" t="n">
        <v>0</v>
      </c>
      <c r="V189" s="0" t="n">
        <v>0</v>
      </c>
      <c r="W189" s="0" t="n">
        <v>0</v>
      </c>
      <c r="X189" s="0" t="n">
        <v>0</v>
      </c>
      <c r="Y189" s="0" t="n">
        <v>0</v>
      </c>
      <c r="Z189" s="0" t="n">
        <v>0</v>
      </c>
      <c r="AA189" s="0" t="n">
        <v>1</v>
      </c>
      <c r="AB189" s="0" t="n">
        <v>1</v>
      </c>
      <c r="AC189" s="0" t="n">
        <v>1</v>
      </c>
      <c r="AD189" s="0" t="n">
        <v>1</v>
      </c>
      <c r="AE189" s="0" t="n">
        <v>1</v>
      </c>
      <c r="AF189" s="0" t="n">
        <v>0</v>
      </c>
      <c r="AG189" s="0" t="n">
        <v>1</v>
      </c>
      <c r="AH189" s="0" t="n">
        <v>1</v>
      </c>
      <c r="AI189" s="0" t="n">
        <v>0</v>
      </c>
      <c r="AJ189" s="0" t="n">
        <v>1</v>
      </c>
      <c r="AK189" s="0" t="n">
        <v>0</v>
      </c>
      <c r="AL189" s="0" t="n">
        <v>0</v>
      </c>
      <c r="AM189" s="0" t="n">
        <v>0</v>
      </c>
      <c r="AN189" s="0" t="n">
        <v>0</v>
      </c>
      <c r="AO189" s="0" t="s">
        <v>57</v>
      </c>
      <c r="AP189" s="0" t="s">
        <v>57</v>
      </c>
      <c r="AQ189" s="0" t="s">
        <v>57</v>
      </c>
      <c r="AR189" s="0" t="s">
        <v>57</v>
      </c>
      <c r="AS189" s="0" t="s">
        <v>57</v>
      </c>
      <c r="AT189" s="0" t="s">
        <v>57</v>
      </c>
      <c r="AU189" s="0" t="n">
        <v>1</v>
      </c>
      <c r="AV189" s="0" t="n">
        <v>1</v>
      </c>
      <c r="AW189" s="0" t="n">
        <v>0</v>
      </c>
      <c r="AX189" s="0" t="n">
        <v>0</v>
      </c>
      <c r="AY189" s="0" t="n">
        <v>1</v>
      </c>
      <c r="AZ189" s="0" t="n">
        <v>1</v>
      </c>
      <c r="BA189" s="0" t="n">
        <v>0</v>
      </c>
      <c r="BB189" s="0" t="n">
        <v>0</v>
      </c>
      <c r="BC189" s="0" t="n">
        <v>0</v>
      </c>
      <c r="BD189" s="0" t="n">
        <v>0</v>
      </c>
    </row>
    <row r="190" customFormat="false" ht="14.25" hidden="false" customHeight="false" outlineLevel="0" collapsed="false">
      <c r="A190" s="0" t="s">
        <v>98</v>
      </c>
      <c r="B190" s="2" t="n">
        <v>43435</v>
      </c>
      <c r="C190" s="2" t="n">
        <v>44377</v>
      </c>
      <c r="D190" s="0" t="n">
        <v>1</v>
      </c>
      <c r="E190" s="0" t="n">
        <v>0</v>
      </c>
      <c r="F190" s="0" t="s">
        <v>57</v>
      </c>
      <c r="G190" s="0" t="s">
        <v>57</v>
      </c>
      <c r="H190" s="0" t="n">
        <v>1</v>
      </c>
      <c r="I190" s="0" t="n">
        <v>0</v>
      </c>
      <c r="J190" s="0" t="n">
        <v>0</v>
      </c>
      <c r="K190" s="0" t="n">
        <v>0</v>
      </c>
      <c r="L190" s="0" t="n">
        <v>0</v>
      </c>
      <c r="M190" s="0" t="n">
        <v>0</v>
      </c>
      <c r="N190" s="0" t="n">
        <v>0</v>
      </c>
      <c r="O190" s="0" t="n">
        <v>0</v>
      </c>
      <c r="P190" s="0" t="n">
        <v>0</v>
      </c>
      <c r="Q190" s="0" t="n">
        <v>0</v>
      </c>
      <c r="R190" s="0" t="n">
        <v>0</v>
      </c>
      <c r="S190" s="0" t="n">
        <v>0</v>
      </c>
      <c r="T190" s="0" t="n">
        <v>0</v>
      </c>
      <c r="U190" s="0" t="n">
        <v>0</v>
      </c>
      <c r="V190" s="0" t="n">
        <v>0</v>
      </c>
      <c r="W190" s="0" t="n">
        <v>0</v>
      </c>
      <c r="X190" s="0" t="n">
        <v>0</v>
      </c>
      <c r="Y190" s="0" t="n">
        <v>1</v>
      </c>
      <c r="Z190" s="0" t="n">
        <v>0</v>
      </c>
      <c r="AA190" s="0" t="n">
        <v>1</v>
      </c>
      <c r="AB190" s="0" t="n">
        <v>1</v>
      </c>
      <c r="AC190" s="0" t="n">
        <v>0</v>
      </c>
      <c r="AD190" s="0" t="n">
        <v>0</v>
      </c>
      <c r="AE190" s="0" t="n">
        <v>0</v>
      </c>
      <c r="AF190" s="0" t="n">
        <v>0</v>
      </c>
      <c r="AG190" s="0" t="n">
        <v>0</v>
      </c>
      <c r="AH190" s="0" t="n">
        <v>1</v>
      </c>
      <c r="AI190" s="0" t="n">
        <v>0</v>
      </c>
      <c r="AJ190" s="0" t="n">
        <v>0</v>
      </c>
      <c r="AK190" s="0" t="n">
        <v>0</v>
      </c>
      <c r="AL190" s="0" t="n">
        <v>0</v>
      </c>
      <c r="AM190" s="0" t="n">
        <v>0</v>
      </c>
      <c r="AN190" s="0" t="n">
        <v>1</v>
      </c>
      <c r="AO190" s="0" t="n">
        <v>0</v>
      </c>
      <c r="AP190" s="0" t="n">
        <v>1</v>
      </c>
      <c r="AQ190" s="0" t="n">
        <v>0</v>
      </c>
      <c r="AR190" s="0" t="n">
        <v>0</v>
      </c>
      <c r="AS190" s="0" t="n">
        <v>0</v>
      </c>
      <c r="AT190" s="0" t="n">
        <v>0</v>
      </c>
      <c r="AU190" s="0" t="n">
        <v>1</v>
      </c>
      <c r="AV190" s="0" t="n">
        <v>1</v>
      </c>
      <c r="AW190" s="0" t="n">
        <v>0</v>
      </c>
      <c r="AX190" s="0" t="n">
        <v>0</v>
      </c>
      <c r="AY190" s="0" t="n">
        <v>1</v>
      </c>
      <c r="AZ190" s="0" t="n">
        <v>0</v>
      </c>
      <c r="BA190" s="0" t="n">
        <v>0</v>
      </c>
      <c r="BB190" s="0" t="n">
        <v>0</v>
      </c>
      <c r="BC190" s="0" t="n">
        <v>1</v>
      </c>
      <c r="BD190" s="0" t="n">
        <v>0</v>
      </c>
    </row>
    <row r="191" customFormat="false" ht="14.25" hidden="false" customHeight="false" outlineLevel="0" collapsed="false">
      <c r="A191" s="0" t="s">
        <v>98</v>
      </c>
      <c r="B191" s="2" t="n">
        <v>44378</v>
      </c>
      <c r="C191" s="2" t="n">
        <v>44735</v>
      </c>
      <c r="D191" s="0" t="n">
        <v>1</v>
      </c>
      <c r="E191" s="0" t="n">
        <v>0</v>
      </c>
      <c r="F191" s="0" t="s">
        <v>57</v>
      </c>
      <c r="G191" s="0" t="s">
        <v>57</v>
      </c>
      <c r="H191" s="0" t="n">
        <v>1</v>
      </c>
      <c r="I191" s="0" t="n">
        <v>0</v>
      </c>
      <c r="J191" s="0" t="n">
        <v>0</v>
      </c>
      <c r="K191" s="0" t="n">
        <v>0</v>
      </c>
      <c r="L191" s="0" t="n">
        <v>0</v>
      </c>
      <c r="M191" s="0" t="n">
        <v>0</v>
      </c>
      <c r="N191" s="0" t="n">
        <v>0</v>
      </c>
      <c r="O191" s="0" t="n">
        <v>0</v>
      </c>
      <c r="P191" s="0" t="n">
        <v>0</v>
      </c>
      <c r="Q191" s="0" t="n">
        <v>0</v>
      </c>
      <c r="R191" s="0" t="n">
        <v>0</v>
      </c>
      <c r="S191" s="0" t="n">
        <v>0</v>
      </c>
      <c r="T191" s="0" t="n">
        <v>0</v>
      </c>
      <c r="U191" s="0" t="n">
        <v>0</v>
      </c>
      <c r="V191" s="0" t="n">
        <v>0</v>
      </c>
      <c r="W191" s="0" t="n">
        <v>0</v>
      </c>
      <c r="X191" s="0" t="n">
        <v>0</v>
      </c>
      <c r="Y191" s="0" t="n">
        <v>1</v>
      </c>
      <c r="Z191" s="0" t="n">
        <v>0</v>
      </c>
      <c r="AA191" s="0" t="n">
        <v>1</v>
      </c>
      <c r="AB191" s="0" t="n">
        <v>1</v>
      </c>
      <c r="AC191" s="0" t="n">
        <v>0</v>
      </c>
      <c r="AD191" s="0" t="n">
        <v>0</v>
      </c>
      <c r="AE191" s="0" t="n">
        <v>0</v>
      </c>
      <c r="AF191" s="0" t="n">
        <v>0</v>
      </c>
      <c r="AG191" s="0" t="n">
        <v>0</v>
      </c>
      <c r="AH191" s="0" t="n">
        <v>1</v>
      </c>
      <c r="AI191" s="0" t="n">
        <v>0</v>
      </c>
      <c r="AJ191" s="0" t="n">
        <v>0</v>
      </c>
      <c r="AK191" s="0" t="n">
        <v>0</v>
      </c>
      <c r="AL191" s="0" t="n">
        <v>0</v>
      </c>
      <c r="AM191" s="0" t="n">
        <v>0</v>
      </c>
      <c r="AN191" s="0" t="n">
        <v>1</v>
      </c>
      <c r="AO191" s="0" t="n">
        <v>0</v>
      </c>
      <c r="AP191" s="0" t="n">
        <v>1</v>
      </c>
      <c r="AQ191" s="0" t="n">
        <v>1</v>
      </c>
      <c r="AR191" s="0" t="n">
        <v>0</v>
      </c>
      <c r="AS191" s="0" t="n">
        <v>0</v>
      </c>
      <c r="AT191" s="0" t="n">
        <v>0</v>
      </c>
      <c r="AU191" s="0" t="n">
        <v>1</v>
      </c>
      <c r="AV191" s="0" t="n">
        <v>1</v>
      </c>
      <c r="AW191" s="0" t="n">
        <v>0</v>
      </c>
      <c r="AX191" s="0" t="n">
        <v>0</v>
      </c>
      <c r="AY191" s="0" t="n">
        <v>1</v>
      </c>
      <c r="AZ191" s="0" t="n">
        <v>0</v>
      </c>
      <c r="BA191" s="0" t="n">
        <v>0</v>
      </c>
      <c r="BB191" s="0" t="n">
        <v>0</v>
      </c>
      <c r="BC191" s="0" t="n">
        <v>1</v>
      </c>
      <c r="BD191" s="0" t="n">
        <v>0</v>
      </c>
    </row>
    <row r="192" customFormat="false" ht="14.25" hidden="false" customHeight="false" outlineLevel="0" collapsed="false">
      <c r="A192" s="0" t="s">
        <v>98</v>
      </c>
      <c r="B192" s="2" t="n">
        <v>44736</v>
      </c>
      <c r="C192" s="2" t="n">
        <v>44866</v>
      </c>
      <c r="D192" s="0" t="n">
        <v>1</v>
      </c>
      <c r="E192" s="0" t="n">
        <v>0</v>
      </c>
      <c r="F192" s="0" t="s">
        <v>57</v>
      </c>
      <c r="G192" s="0" t="s">
        <v>57</v>
      </c>
      <c r="H192" s="0" t="n">
        <v>1</v>
      </c>
      <c r="I192" s="0" t="n">
        <v>1</v>
      </c>
      <c r="J192" s="0" t="n">
        <v>0</v>
      </c>
      <c r="K192" s="0" t="n">
        <v>0</v>
      </c>
      <c r="L192" s="0" t="n">
        <v>0</v>
      </c>
      <c r="M192" s="0" t="n">
        <v>0</v>
      </c>
      <c r="N192" s="0" t="n">
        <v>0</v>
      </c>
      <c r="O192" s="0" t="n">
        <v>0</v>
      </c>
      <c r="P192" s="0" t="n">
        <v>0</v>
      </c>
      <c r="Q192" s="0" t="n">
        <v>0</v>
      </c>
      <c r="R192" s="0" t="n">
        <v>0</v>
      </c>
      <c r="S192" s="0" t="n">
        <v>0</v>
      </c>
      <c r="T192" s="0" t="n">
        <v>0</v>
      </c>
      <c r="U192" s="0" t="n">
        <v>0</v>
      </c>
      <c r="V192" s="0" t="n">
        <v>1</v>
      </c>
      <c r="W192" s="0" t="n">
        <v>0</v>
      </c>
      <c r="X192" s="0" t="n">
        <v>0</v>
      </c>
      <c r="Y192" s="0" t="n">
        <v>1</v>
      </c>
      <c r="Z192" s="0" t="n">
        <v>0</v>
      </c>
      <c r="AA192" s="0" t="n">
        <v>1</v>
      </c>
      <c r="AB192" s="0" t="n">
        <v>1</v>
      </c>
      <c r="AC192" s="0" t="n">
        <v>0</v>
      </c>
      <c r="AD192" s="0" t="n">
        <v>0</v>
      </c>
      <c r="AE192" s="0" t="n">
        <v>0</v>
      </c>
      <c r="AF192" s="0" t="n">
        <v>0</v>
      </c>
      <c r="AG192" s="0" t="n">
        <v>0</v>
      </c>
      <c r="AH192" s="0" t="n">
        <v>1</v>
      </c>
      <c r="AI192" s="0" t="n">
        <v>0</v>
      </c>
      <c r="AJ192" s="0" t="n">
        <v>0</v>
      </c>
      <c r="AK192" s="0" t="n">
        <v>0</v>
      </c>
      <c r="AL192" s="0" t="n">
        <v>0</v>
      </c>
      <c r="AM192" s="0" t="n">
        <v>0</v>
      </c>
      <c r="AN192" s="0" t="n">
        <v>1</v>
      </c>
      <c r="AO192" s="0" t="n">
        <v>0</v>
      </c>
      <c r="AP192" s="0" t="n">
        <v>1</v>
      </c>
      <c r="AQ192" s="0" t="n">
        <v>1</v>
      </c>
      <c r="AR192" s="0" t="n">
        <v>0</v>
      </c>
      <c r="AS192" s="0" t="n">
        <v>0</v>
      </c>
      <c r="AT192" s="0" t="n">
        <v>0</v>
      </c>
      <c r="AU192" s="0" t="n">
        <v>1</v>
      </c>
      <c r="AV192" s="0" t="n">
        <v>1</v>
      </c>
      <c r="AW192" s="0" t="n">
        <v>0</v>
      </c>
      <c r="AX192" s="0" t="n">
        <v>0</v>
      </c>
      <c r="AY192" s="0" t="n">
        <v>1</v>
      </c>
      <c r="AZ192" s="0" t="n">
        <v>0</v>
      </c>
      <c r="BA192" s="0" t="n">
        <v>0</v>
      </c>
      <c r="BB192" s="0" t="n">
        <v>0</v>
      </c>
      <c r="BC192" s="0" t="n">
        <v>1</v>
      </c>
      <c r="BD192" s="0" t="n">
        <v>0</v>
      </c>
    </row>
    <row r="193" customFormat="false" ht="14.25" hidden="false" customHeight="false" outlineLevel="0" collapsed="false">
      <c r="A193" s="0" t="s">
        <v>99</v>
      </c>
      <c r="B193" s="2" t="n">
        <v>43435</v>
      </c>
      <c r="C193" s="2" t="n">
        <v>43646</v>
      </c>
      <c r="D193" s="0" t="n">
        <v>1</v>
      </c>
      <c r="E193" s="0" t="n">
        <v>0</v>
      </c>
      <c r="F193" s="0" t="s">
        <v>57</v>
      </c>
      <c r="G193" s="0" t="s">
        <v>57</v>
      </c>
      <c r="H193" s="0" t="n">
        <v>1</v>
      </c>
      <c r="I193" s="0" t="n">
        <v>0</v>
      </c>
      <c r="J193" s="0" t="n">
        <v>0</v>
      </c>
      <c r="K193" s="0" t="n">
        <v>0</v>
      </c>
      <c r="L193" s="0" t="n">
        <v>0</v>
      </c>
      <c r="M193" s="0" t="n">
        <v>0</v>
      </c>
      <c r="N193" s="0" t="n">
        <v>0</v>
      </c>
      <c r="O193" s="0" t="n">
        <v>0</v>
      </c>
      <c r="P193" s="0" t="n">
        <v>0</v>
      </c>
      <c r="Q193" s="0" t="n">
        <v>0</v>
      </c>
      <c r="R193" s="0" t="n">
        <v>1</v>
      </c>
      <c r="S193" s="0" t="n">
        <v>0</v>
      </c>
      <c r="T193" s="0" t="n">
        <v>0</v>
      </c>
      <c r="U193" s="0" t="n">
        <v>0</v>
      </c>
      <c r="V193" s="0" t="n">
        <v>0</v>
      </c>
      <c r="W193" s="0" t="n">
        <v>0</v>
      </c>
      <c r="X193" s="0" t="n">
        <v>1</v>
      </c>
      <c r="Y193" s="0" t="n">
        <v>0</v>
      </c>
      <c r="Z193" s="0" t="n">
        <v>0</v>
      </c>
      <c r="AA193" s="0" t="n">
        <v>1</v>
      </c>
      <c r="AB193" s="0" t="n">
        <v>1</v>
      </c>
      <c r="AC193" s="0" t="n">
        <v>0</v>
      </c>
      <c r="AD193" s="0" t="n">
        <v>0</v>
      </c>
      <c r="AE193" s="0" t="n">
        <v>0</v>
      </c>
      <c r="AF193" s="0" t="n">
        <v>0</v>
      </c>
      <c r="AG193" s="0" t="n">
        <v>0</v>
      </c>
      <c r="AH193" s="0" t="n">
        <v>0</v>
      </c>
      <c r="AI193" s="0" t="n">
        <v>0</v>
      </c>
      <c r="AJ193" s="0" t="n">
        <v>0</v>
      </c>
      <c r="AK193" s="0" t="n">
        <v>0</v>
      </c>
      <c r="AL193" s="0" t="n">
        <v>0</v>
      </c>
      <c r="AM193" s="0" t="n">
        <v>1</v>
      </c>
      <c r="AN193" s="0" t="n">
        <v>0</v>
      </c>
      <c r="AO193" s="0" t="s">
        <v>57</v>
      </c>
      <c r="AP193" s="0" t="s">
        <v>57</v>
      </c>
      <c r="AQ193" s="0" t="s">
        <v>57</v>
      </c>
      <c r="AR193" s="0" t="s">
        <v>57</v>
      </c>
      <c r="AS193" s="0" t="s">
        <v>57</v>
      </c>
      <c r="AT193" s="0" t="s">
        <v>57</v>
      </c>
      <c r="AU193" s="0" t="n">
        <v>1</v>
      </c>
      <c r="AV193" s="0" t="n">
        <v>1</v>
      </c>
      <c r="AW193" s="0" t="n">
        <v>0</v>
      </c>
      <c r="AX193" s="0" t="n">
        <v>0</v>
      </c>
      <c r="AY193" s="0" t="n">
        <v>1</v>
      </c>
      <c r="AZ193" s="0" t="n">
        <v>0</v>
      </c>
      <c r="BA193" s="0" t="n">
        <v>0</v>
      </c>
      <c r="BB193" s="0" t="n">
        <v>0</v>
      </c>
      <c r="BC193" s="0" t="n">
        <v>0</v>
      </c>
      <c r="BD193" s="0" t="n">
        <v>0</v>
      </c>
    </row>
    <row r="194" customFormat="false" ht="14.25" hidden="false" customHeight="false" outlineLevel="0" collapsed="false">
      <c r="A194" s="0" t="s">
        <v>99</v>
      </c>
      <c r="B194" s="2" t="n">
        <v>43647</v>
      </c>
      <c r="C194" s="2" t="n">
        <v>44024</v>
      </c>
      <c r="D194" s="0" t="n">
        <v>1</v>
      </c>
      <c r="E194" s="0" t="n">
        <v>0</v>
      </c>
      <c r="F194" s="0" t="s">
        <v>57</v>
      </c>
      <c r="G194" s="0" t="s">
        <v>57</v>
      </c>
      <c r="H194" s="0" t="n">
        <v>1</v>
      </c>
      <c r="I194" s="0" t="n">
        <v>0</v>
      </c>
      <c r="J194" s="0" t="n">
        <v>0</v>
      </c>
      <c r="K194" s="0" t="n">
        <v>0</v>
      </c>
      <c r="L194" s="0" t="n">
        <v>0</v>
      </c>
      <c r="M194" s="0" t="n">
        <v>0</v>
      </c>
      <c r="N194" s="0" t="n">
        <v>0</v>
      </c>
      <c r="O194" s="0" t="n">
        <v>0</v>
      </c>
      <c r="P194" s="0" t="n">
        <v>0</v>
      </c>
      <c r="Q194" s="0" t="n">
        <v>0</v>
      </c>
      <c r="R194" s="0" t="n">
        <v>1</v>
      </c>
      <c r="S194" s="0" t="n">
        <v>0</v>
      </c>
      <c r="T194" s="0" t="n">
        <v>0</v>
      </c>
      <c r="U194" s="0" t="n">
        <v>0</v>
      </c>
      <c r="V194" s="0" t="n">
        <v>0</v>
      </c>
      <c r="W194" s="0" t="n">
        <v>0</v>
      </c>
      <c r="X194" s="0" t="n">
        <v>1</v>
      </c>
      <c r="Y194" s="0" t="n">
        <v>0</v>
      </c>
      <c r="Z194" s="0" t="n">
        <v>0</v>
      </c>
      <c r="AA194" s="0" t="n">
        <v>1</v>
      </c>
      <c r="AB194" s="0" t="n">
        <v>1</v>
      </c>
      <c r="AC194" s="0" t="n">
        <v>0</v>
      </c>
      <c r="AD194" s="0" t="n">
        <v>0</v>
      </c>
      <c r="AE194" s="0" t="n">
        <v>0</v>
      </c>
      <c r="AF194" s="0" t="n">
        <v>0</v>
      </c>
      <c r="AG194" s="0" t="n">
        <v>0</v>
      </c>
      <c r="AH194" s="0" t="n">
        <v>1</v>
      </c>
      <c r="AI194" s="0" t="n">
        <v>0</v>
      </c>
      <c r="AJ194" s="0" t="n">
        <v>0</v>
      </c>
      <c r="AK194" s="0" t="n">
        <v>0</v>
      </c>
      <c r="AL194" s="0" t="n">
        <v>0</v>
      </c>
      <c r="AM194" s="0" t="n">
        <v>0</v>
      </c>
      <c r="AN194" s="0" t="n">
        <v>0</v>
      </c>
      <c r="AO194" s="0" t="s">
        <v>57</v>
      </c>
      <c r="AP194" s="0" t="s">
        <v>57</v>
      </c>
      <c r="AQ194" s="0" t="s">
        <v>57</v>
      </c>
      <c r="AR194" s="0" t="s">
        <v>57</v>
      </c>
      <c r="AS194" s="0" t="s">
        <v>57</v>
      </c>
      <c r="AT194" s="0" t="s">
        <v>57</v>
      </c>
      <c r="AU194" s="0" t="n">
        <v>1</v>
      </c>
      <c r="AV194" s="0" t="n">
        <v>1</v>
      </c>
      <c r="AW194" s="0" t="n">
        <v>0</v>
      </c>
      <c r="AX194" s="0" t="n">
        <v>0</v>
      </c>
      <c r="AY194" s="0" t="n">
        <v>1</v>
      </c>
      <c r="AZ194" s="0" t="n">
        <v>0</v>
      </c>
      <c r="BA194" s="0" t="n">
        <v>0</v>
      </c>
      <c r="BB194" s="0" t="n">
        <v>0</v>
      </c>
      <c r="BC194" s="0" t="n">
        <v>1</v>
      </c>
      <c r="BD194" s="0" t="n">
        <v>0</v>
      </c>
    </row>
    <row r="195" customFormat="false" ht="14.25" hidden="false" customHeight="false" outlineLevel="0" collapsed="false">
      <c r="A195" s="0" t="s">
        <v>99</v>
      </c>
      <c r="B195" s="2" t="n">
        <v>44025</v>
      </c>
      <c r="C195" s="2" t="n">
        <v>44035</v>
      </c>
      <c r="D195" s="0" t="n">
        <v>1</v>
      </c>
      <c r="E195" s="0" t="n">
        <v>1</v>
      </c>
      <c r="F195" s="0" t="n">
        <v>1</v>
      </c>
      <c r="G195" s="0" t="n">
        <v>0</v>
      </c>
      <c r="H195" s="0" t="n">
        <v>1</v>
      </c>
      <c r="I195" s="0" t="n">
        <v>0</v>
      </c>
      <c r="J195" s="0" t="n">
        <v>1</v>
      </c>
      <c r="K195" s="0" t="n">
        <v>1</v>
      </c>
      <c r="L195" s="0" t="n">
        <v>1</v>
      </c>
      <c r="M195" s="0" t="n">
        <v>1</v>
      </c>
      <c r="N195" s="0" t="n">
        <v>1</v>
      </c>
      <c r="O195" s="0" t="n">
        <v>0</v>
      </c>
      <c r="P195" s="0" t="n">
        <v>1</v>
      </c>
      <c r="Q195" s="0" t="n">
        <v>1</v>
      </c>
      <c r="R195" s="0" t="n">
        <v>1</v>
      </c>
      <c r="S195" s="0" t="n">
        <v>1</v>
      </c>
      <c r="T195" s="0" t="n">
        <v>1</v>
      </c>
      <c r="U195" s="0" t="n">
        <v>1</v>
      </c>
      <c r="V195" s="0" t="n">
        <v>1</v>
      </c>
      <c r="W195" s="0" t="n">
        <v>0</v>
      </c>
      <c r="X195" s="0" t="n">
        <v>1</v>
      </c>
      <c r="Y195" s="0" t="n">
        <v>0</v>
      </c>
      <c r="Z195" s="0" t="n">
        <v>0</v>
      </c>
      <c r="AA195" s="0" t="n">
        <v>1</v>
      </c>
      <c r="AB195" s="0" t="n">
        <v>1</v>
      </c>
      <c r="AC195" s="0" t="n">
        <v>0</v>
      </c>
      <c r="AD195" s="0" t="n">
        <v>0</v>
      </c>
      <c r="AE195" s="0" t="n">
        <v>0</v>
      </c>
      <c r="AF195" s="0" t="n">
        <v>0</v>
      </c>
      <c r="AG195" s="0" t="n">
        <v>0</v>
      </c>
      <c r="AH195" s="0" t="n">
        <v>1</v>
      </c>
      <c r="AI195" s="0" t="n">
        <v>0</v>
      </c>
      <c r="AJ195" s="0" t="n">
        <v>0</v>
      </c>
      <c r="AK195" s="0" t="n">
        <v>0</v>
      </c>
      <c r="AL195" s="0" t="n">
        <v>0</v>
      </c>
      <c r="AM195" s="0" t="n">
        <v>0</v>
      </c>
      <c r="AN195" s="0" t="n">
        <v>1</v>
      </c>
      <c r="AO195" s="0" t="n">
        <v>1</v>
      </c>
      <c r="AP195" s="0" t="n">
        <v>1</v>
      </c>
      <c r="AQ195" s="0" t="n">
        <v>1</v>
      </c>
      <c r="AR195" s="0" t="n">
        <v>0</v>
      </c>
      <c r="AS195" s="0" t="n">
        <v>0</v>
      </c>
      <c r="AT195" s="0" t="n">
        <v>0</v>
      </c>
      <c r="AU195" s="0" t="n">
        <v>1</v>
      </c>
      <c r="AV195" s="0" t="n">
        <v>1</v>
      </c>
      <c r="AW195" s="0" t="n">
        <v>0</v>
      </c>
      <c r="AX195" s="0" t="n">
        <v>0</v>
      </c>
      <c r="AY195" s="0" t="n">
        <v>1</v>
      </c>
      <c r="AZ195" s="0" t="n">
        <v>0</v>
      </c>
      <c r="BA195" s="0" t="n">
        <v>0</v>
      </c>
      <c r="BB195" s="0" t="n">
        <v>0</v>
      </c>
      <c r="BC195" s="0" t="n">
        <v>1</v>
      </c>
      <c r="BD195" s="0" t="n">
        <v>0</v>
      </c>
    </row>
    <row r="196" customFormat="false" ht="14.25" hidden="false" customHeight="false" outlineLevel="0" collapsed="false">
      <c r="A196" s="0" t="s">
        <v>99</v>
      </c>
      <c r="B196" s="2" t="n">
        <v>44036</v>
      </c>
      <c r="C196" s="2" t="n">
        <v>44154</v>
      </c>
      <c r="D196" s="0" t="n">
        <v>1</v>
      </c>
      <c r="E196" s="0" t="n">
        <v>1</v>
      </c>
      <c r="F196" s="0" t="n">
        <v>1</v>
      </c>
      <c r="G196" s="0" t="n">
        <v>0</v>
      </c>
      <c r="H196" s="0" t="n">
        <v>1</v>
      </c>
      <c r="I196" s="0" t="n">
        <v>0</v>
      </c>
      <c r="J196" s="0" t="n">
        <v>1</v>
      </c>
      <c r="K196" s="0" t="n">
        <v>1</v>
      </c>
      <c r="L196" s="0" t="n">
        <v>1</v>
      </c>
      <c r="M196" s="0" t="n">
        <v>1</v>
      </c>
      <c r="N196" s="0" t="n">
        <v>1</v>
      </c>
      <c r="O196" s="0" t="n">
        <v>0</v>
      </c>
      <c r="P196" s="0" t="n">
        <v>1</v>
      </c>
      <c r="Q196" s="0" t="n">
        <v>1</v>
      </c>
      <c r="R196" s="0" t="n">
        <v>1</v>
      </c>
      <c r="S196" s="0" t="n">
        <v>1</v>
      </c>
      <c r="T196" s="0" t="n">
        <v>1</v>
      </c>
      <c r="U196" s="0" t="n">
        <v>1</v>
      </c>
      <c r="V196" s="0" t="n">
        <v>1</v>
      </c>
      <c r="W196" s="0" t="n">
        <v>0</v>
      </c>
      <c r="X196" s="0" t="n">
        <v>1</v>
      </c>
      <c r="Y196" s="0" t="n">
        <v>0</v>
      </c>
      <c r="Z196" s="0" t="n">
        <v>0</v>
      </c>
      <c r="AA196" s="0" t="n">
        <v>1</v>
      </c>
      <c r="AB196" s="0" t="n">
        <v>1</v>
      </c>
      <c r="AC196" s="0" t="n">
        <v>0</v>
      </c>
      <c r="AD196" s="0" t="n">
        <v>0</v>
      </c>
      <c r="AE196" s="0" t="n">
        <v>0</v>
      </c>
      <c r="AF196" s="0" t="n">
        <v>0</v>
      </c>
      <c r="AG196" s="0" t="n">
        <v>0</v>
      </c>
      <c r="AH196" s="0" t="n">
        <v>1</v>
      </c>
      <c r="AI196" s="0" t="n">
        <v>0</v>
      </c>
      <c r="AJ196" s="0" t="n">
        <v>0</v>
      </c>
      <c r="AK196" s="0" t="n">
        <v>0</v>
      </c>
      <c r="AL196" s="0" t="n">
        <v>0</v>
      </c>
      <c r="AM196" s="0" t="n">
        <v>0</v>
      </c>
      <c r="AN196" s="0" t="n">
        <v>1</v>
      </c>
      <c r="AO196" s="0" t="n">
        <v>1</v>
      </c>
      <c r="AP196" s="0" t="n">
        <v>1</v>
      </c>
      <c r="AQ196" s="0" t="n">
        <v>1</v>
      </c>
      <c r="AR196" s="0" t="n">
        <v>0</v>
      </c>
      <c r="AS196" s="0" t="n">
        <v>0</v>
      </c>
      <c r="AT196" s="0" t="n">
        <v>0</v>
      </c>
      <c r="AU196" s="0" t="n">
        <v>1</v>
      </c>
      <c r="AV196" s="0" t="n">
        <v>1</v>
      </c>
      <c r="AW196" s="0" t="n">
        <v>0</v>
      </c>
      <c r="AX196" s="0" t="n">
        <v>0</v>
      </c>
      <c r="AY196" s="0" t="n">
        <v>1</v>
      </c>
      <c r="AZ196" s="0" t="n">
        <v>0</v>
      </c>
      <c r="BA196" s="0" t="n">
        <v>0</v>
      </c>
      <c r="BB196" s="0" t="n">
        <v>0</v>
      </c>
      <c r="BC196" s="0" t="n">
        <v>1</v>
      </c>
      <c r="BD196" s="0" t="n">
        <v>0</v>
      </c>
    </row>
    <row r="197" customFormat="false" ht="14.25" hidden="false" customHeight="false" outlineLevel="0" collapsed="false">
      <c r="A197" s="0" t="s">
        <v>99</v>
      </c>
      <c r="B197" s="2" t="n">
        <v>44155</v>
      </c>
      <c r="C197" s="2" t="n">
        <v>44593</v>
      </c>
      <c r="D197" s="0" t="n">
        <v>1</v>
      </c>
      <c r="E197" s="0" t="n">
        <v>1</v>
      </c>
      <c r="F197" s="0" t="n">
        <v>1</v>
      </c>
      <c r="G197" s="0" t="n">
        <v>0</v>
      </c>
      <c r="H197" s="0" t="n">
        <v>1</v>
      </c>
      <c r="I197" s="0" t="n">
        <v>0</v>
      </c>
      <c r="J197" s="0" t="n">
        <v>1</v>
      </c>
      <c r="K197" s="0" t="n">
        <v>1</v>
      </c>
      <c r="L197" s="0" t="n">
        <v>1</v>
      </c>
      <c r="M197" s="0" t="n">
        <v>1</v>
      </c>
      <c r="N197" s="0" t="n">
        <v>1</v>
      </c>
      <c r="O197" s="0" t="n">
        <v>0</v>
      </c>
      <c r="P197" s="0" t="n">
        <v>1</v>
      </c>
      <c r="Q197" s="0" t="n">
        <v>1</v>
      </c>
      <c r="R197" s="0" t="n">
        <v>1</v>
      </c>
      <c r="S197" s="0" t="n">
        <v>1</v>
      </c>
      <c r="T197" s="0" t="n">
        <v>1</v>
      </c>
      <c r="U197" s="0" t="n">
        <v>1</v>
      </c>
      <c r="V197" s="0" t="n">
        <v>1</v>
      </c>
      <c r="W197" s="0" t="n">
        <v>0</v>
      </c>
      <c r="X197" s="0" t="n">
        <v>1</v>
      </c>
      <c r="Y197" s="0" t="n">
        <v>0</v>
      </c>
      <c r="Z197" s="0" t="n">
        <v>0</v>
      </c>
      <c r="AA197" s="0" t="n">
        <v>1</v>
      </c>
      <c r="AB197" s="0" t="n">
        <v>1</v>
      </c>
      <c r="AC197" s="0" t="n">
        <v>0</v>
      </c>
      <c r="AD197" s="0" t="n">
        <v>0</v>
      </c>
      <c r="AE197" s="0" t="n">
        <v>0</v>
      </c>
      <c r="AF197" s="0" t="n">
        <v>0</v>
      </c>
      <c r="AG197" s="0" t="n">
        <v>0</v>
      </c>
      <c r="AH197" s="0" t="n">
        <v>1</v>
      </c>
      <c r="AI197" s="0" t="n">
        <v>0</v>
      </c>
      <c r="AJ197" s="0" t="n">
        <v>0</v>
      </c>
      <c r="AK197" s="0" t="n">
        <v>0</v>
      </c>
      <c r="AL197" s="0" t="n">
        <v>0</v>
      </c>
      <c r="AM197" s="0" t="n">
        <v>0</v>
      </c>
      <c r="AN197" s="0" t="n">
        <v>1</v>
      </c>
      <c r="AO197" s="0" t="n">
        <v>1</v>
      </c>
      <c r="AP197" s="0" t="n">
        <v>1</v>
      </c>
      <c r="AQ197" s="0" t="n">
        <v>1</v>
      </c>
      <c r="AR197" s="0" t="n">
        <v>0</v>
      </c>
      <c r="AS197" s="0" t="n">
        <v>0</v>
      </c>
      <c r="AT197" s="0" t="n">
        <v>0</v>
      </c>
      <c r="AU197" s="0" t="n">
        <v>1</v>
      </c>
      <c r="AV197" s="0" t="n">
        <v>1</v>
      </c>
      <c r="AW197" s="0" t="n">
        <v>0</v>
      </c>
      <c r="AX197" s="0" t="n">
        <v>0</v>
      </c>
      <c r="AY197" s="0" t="n">
        <v>1</v>
      </c>
      <c r="AZ197" s="0" t="n">
        <v>0</v>
      </c>
      <c r="BA197" s="0" t="n">
        <v>0</v>
      </c>
      <c r="BB197" s="0" t="n">
        <v>0</v>
      </c>
      <c r="BC197" s="0" t="n">
        <v>1</v>
      </c>
      <c r="BD197" s="0" t="n">
        <v>0</v>
      </c>
    </row>
    <row r="198" customFormat="false" ht="14.25" hidden="false" customHeight="false" outlineLevel="0" collapsed="false">
      <c r="A198" s="0" t="s">
        <v>99</v>
      </c>
      <c r="B198" s="2" t="n">
        <v>44594</v>
      </c>
      <c r="C198" s="2" t="n">
        <v>44739</v>
      </c>
      <c r="D198" s="0" t="n">
        <v>1</v>
      </c>
      <c r="E198" s="0" t="n">
        <v>1</v>
      </c>
      <c r="F198" s="0" t="n">
        <v>1</v>
      </c>
      <c r="G198" s="0" t="n">
        <v>0</v>
      </c>
      <c r="H198" s="0" t="n">
        <v>1</v>
      </c>
      <c r="I198" s="0" t="n">
        <v>0</v>
      </c>
      <c r="J198" s="0" t="n">
        <v>1</v>
      </c>
      <c r="K198" s="0" t="n">
        <v>1</v>
      </c>
      <c r="L198" s="0" t="n">
        <v>1</v>
      </c>
      <c r="M198" s="0" t="n">
        <v>1</v>
      </c>
      <c r="N198" s="0" t="n">
        <v>1</v>
      </c>
      <c r="O198" s="0" t="n">
        <v>0</v>
      </c>
      <c r="P198" s="0" t="n">
        <v>1</v>
      </c>
      <c r="Q198" s="0" t="n">
        <v>1</v>
      </c>
      <c r="R198" s="0" t="n">
        <v>1</v>
      </c>
      <c r="S198" s="0" t="n">
        <v>1</v>
      </c>
      <c r="T198" s="0" t="n">
        <v>1</v>
      </c>
      <c r="U198" s="0" t="n">
        <v>1</v>
      </c>
      <c r="V198" s="0" t="n">
        <v>1</v>
      </c>
      <c r="W198" s="0" t="n">
        <v>0</v>
      </c>
      <c r="X198" s="0" t="n">
        <v>1</v>
      </c>
      <c r="Y198" s="0" t="n">
        <v>0</v>
      </c>
      <c r="Z198" s="0" t="n">
        <v>0</v>
      </c>
      <c r="AA198" s="0" t="n">
        <v>1</v>
      </c>
      <c r="AB198" s="0" t="n">
        <v>1</v>
      </c>
      <c r="AC198" s="0" t="n">
        <v>0</v>
      </c>
      <c r="AD198" s="0" t="n">
        <v>0</v>
      </c>
      <c r="AE198" s="0" t="n">
        <v>0</v>
      </c>
      <c r="AF198" s="0" t="n">
        <v>0</v>
      </c>
      <c r="AG198" s="0" t="n">
        <v>0</v>
      </c>
      <c r="AH198" s="0" t="n">
        <v>1</v>
      </c>
      <c r="AI198" s="0" t="n">
        <v>0</v>
      </c>
      <c r="AJ198" s="0" t="n">
        <v>0</v>
      </c>
      <c r="AK198" s="0" t="n">
        <v>0</v>
      </c>
      <c r="AL198" s="0" t="n">
        <v>0</v>
      </c>
      <c r="AM198" s="0" t="n">
        <v>0</v>
      </c>
      <c r="AN198" s="0" t="n">
        <v>1</v>
      </c>
      <c r="AO198" s="0" t="n">
        <v>1</v>
      </c>
      <c r="AP198" s="0" t="n">
        <v>1</v>
      </c>
      <c r="AQ198" s="0" t="n">
        <v>1</v>
      </c>
      <c r="AR198" s="0" t="n">
        <v>0</v>
      </c>
      <c r="AS198" s="0" t="n">
        <v>0</v>
      </c>
      <c r="AT198" s="0" t="n">
        <v>0</v>
      </c>
      <c r="AU198" s="0" t="n">
        <v>1</v>
      </c>
      <c r="AV198" s="0" t="n">
        <v>1</v>
      </c>
      <c r="AW198" s="0" t="n">
        <v>0</v>
      </c>
      <c r="AX198" s="0" t="n">
        <v>0</v>
      </c>
      <c r="AY198" s="0" t="n">
        <v>1</v>
      </c>
      <c r="AZ198" s="0" t="n">
        <v>0</v>
      </c>
      <c r="BA198" s="0" t="n">
        <v>0</v>
      </c>
      <c r="BB198" s="0" t="n">
        <v>0</v>
      </c>
      <c r="BC198" s="0" t="n">
        <v>1</v>
      </c>
      <c r="BD198" s="0" t="n">
        <v>0</v>
      </c>
    </row>
    <row r="199" customFormat="false" ht="14.25" hidden="false" customHeight="false" outlineLevel="0" collapsed="false">
      <c r="A199" s="0" t="s">
        <v>99</v>
      </c>
      <c r="B199" s="2" t="n">
        <v>44740</v>
      </c>
      <c r="C199" s="2" t="n">
        <v>44769</v>
      </c>
      <c r="D199" s="0" t="n">
        <v>1</v>
      </c>
      <c r="E199" s="0" t="n">
        <v>0</v>
      </c>
      <c r="F199" s="0" t="s">
        <v>57</v>
      </c>
      <c r="G199" s="0" t="s">
        <v>57</v>
      </c>
      <c r="H199" s="0" t="n">
        <v>1</v>
      </c>
      <c r="I199" s="0" t="n">
        <v>0</v>
      </c>
      <c r="J199" s="0" t="n">
        <v>1</v>
      </c>
      <c r="K199" s="0" t="n">
        <v>1</v>
      </c>
      <c r="L199" s="0" t="n">
        <v>1</v>
      </c>
      <c r="M199" s="0" t="n">
        <v>1</v>
      </c>
      <c r="N199" s="0" t="n">
        <v>1</v>
      </c>
      <c r="O199" s="0" t="n">
        <v>0</v>
      </c>
      <c r="P199" s="0" t="n">
        <v>1</v>
      </c>
      <c r="Q199" s="0" t="n">
        <v>1</v>
      </c>
      <c r="R199" s="0" t="n">
        <v>1</v>
      </c>
      <c r="S199" s="0" t="n">
        <v>1</v>
      </c>
      <c r="T199" s="0" t="n">
        <v>1</v>
      </c>
      <c r="U199" s="0" t="n">
        <v>1</v>
      </c>
      <c r="V199" s="0" t="n">
        <v>1</v>
      </c>
      <c r="W199" s="0" t="n">
        <v>0</v>
      </c>
      <c r="X199" s="0" t="n">
        <v>1</v>
      </c>
      <c r="Y199" s="0" t="n">
        <v>0</v>
      </c>
      <c r="Z199" s="0" t="n">
        <v>0</v>
      </c>
      <c r="AA199" s="0" t="n">
        <v>1</v>
      </c>
      <c r="AB199" s="0" t="n">
        <v>1</v>
      </c>
      <c r="AC199" s="0" t="n">
        <v>0</v>
      </c>
      <c r="AD199" s="0" t="n">
        <v>0</v>
      </c>
      <c r="AE199" s="0" t="n">
        <v>0</v>
      </c>
      <c r="AF199" s="0" t="n">
        <v>0</v>
      </c>
      <c r="AG199" s="0" t="n">
        <v>0</v>
      </c>
      <c r="AH199" s="0" t="n">
        <v>1</v>
      </c>
      <c r="AI199" s="0" t="n">
        <v>0</v>
      </c>
      <c r="AJ199" s="0" t="n">
        <v>0</v>
      </c>
      <c r="AK199" s="0" t="n">
        <v>0</v>
      </c>
      <c r="AL199" s="0" t="n">
        <v>0</v>
      </c>
      <c r="AM199" s="0" t="n">
        <v>0</v>
      </c>
      <c r="AN199" s="0" t="n">
        <v>1</v>
      </c>
      <c r="AO199" s="0" t="n">
        <v>1</v>
      </c>
      <c r="AP199" s="0" t="n">
        <v>1</v>
      </c>
      <c r="AQ199" s="0" t="n">
        <v>1</v>
      </c>
      <c r="AR199" s="0" t="n">
        <v>0</v>
      </c>
      <c r="AS199" s="0" t="n">
        <v>0</v>
      </c>
      <c r="AT199" s="0" t="n">
        <v>0</v>
      </c>
      <c r="AU199" s="0" t="n">
        <v>1</v>
      </c>
      <c r="AV199" s="0" t="n">
        <v>1</v>
      </c>
      <c r="AW199" s="0" t="n">
        <v>0</v>
      </c>
      <c r="AX199" s="0" t="n">
        <v>0</v>
      </c>
      <c r="AY199" s="0" t="n">
        <v>1</v>
      </c>
      <c r="AZ199" s="0" t="n">
        <v>0</v>
      </c>
      <c r="BA199" s="0" t="n">
        <v>0</v>
      </c>
      <c r="BB199" s="0" t="n">
        <v>0</v>
      </c>
      <c r="BC199" s="0" t="n">
        <v>1</v>
      </c>
      <c r="BD199" s="0" t="n">
        <v>0</v>
      </c>
    </row>
    <row r="200" customFormat="false" ht="14.25" hidden="false" customHeight="false" outlineLevel="0" collapsed="false">
      <c r="A200" s="0" t="s">
        <v>99</v>
      </c>
      <c r="B200" s="2" t="n">
        <v>44770</v>
      </c>
      <c r="C200" s="2" t="n">
        <v>44797</v>
      </c>
      <c r="D200" s="0" t="n">
        <v>1</v>
      </c>
      <c r="E200" s="0" t="n">
        <v>0</v>
      </c>
      <c r="F200" s="0" t="s">
        <v>57</v>
      </c>
      <c r="G200" s="0" t="s">
        <v>57</v>
      </c>
      <c r="H200" s="0" t="n">
        <v>1</v>
      </c>
      <c r="I200" s="0" t="n">
        <v>0</v>
      </c>
      <c r="J200" s="0" t="n">
        <v>1</v>
      </c>
      <c r="K200" s="0" t="n">
        <v>1</v>
      </c>
      <c r="L200" s="0" t="n">
        <v>1</v>
      </c>
      <c r="M200" s="0" t="n">
        <v>1</v>
      </c>
      <c r="N200" s="0" t="n">
        <v>1</v>
      </c>
      <c r="O200" s="0" t="n">
        <v>0</v>
      </c>
      <c r="P200" s="0" t="n">
        <v>1</v>
      </c>
      <c r="Q200" s="0" t="n">
        <v>1</v>
      </c>
      <c r="R200" s="0" t="n">
        <v>1</v>
      </c>
      <c r="S200" s="0" t="n">
        <v>1</v>
      </c>
      <c r="T200" s="0" t="n">
        <v>1</v>
      </c>
      <c r="U200" s="0" t="n">
        <v>1</v>
      </c>
      <c r="V200" s="0" t="n">
        <v>1</v>
      </c>
      <c r="W200" s="0" t="n">
        <v>0</v>
      </c>
      <c r="X200" s="0" t="n">
        <v>1</v>
      </c>
      <c r="Y200" s="0" t="n">
        <v>0</v>
      </c>
      <c r="Z200" s="0" t="n">
        <v>0</v>
      </c>
      <c r="AA200" s="0" t="n">
        <v>1</v>
      </c>
      <c r="AB200" s="0" t="n">
        <v>1</v>
      </c>
      <c r="AC200" s="0" t="n">
        <v>0</v>
      </c>
      <c r="AD200" s="0" t="n">
        <v>0</v>
      </c>
      <c r="AE200" s="0" t="n">
        <v>0</v>
      </c>
      <c r="AF200" s="0" t="n">
        <v>0</v>
      </c>
      <c r="AG200" s="0" t="n">
        <v>0</v>
      </c>
      <c r="AH200" s="0" t="n">
        <v>1</v>
      </c>
      <c r="AI200" s="0" t="n">
        <v>0</v>
      </c>
      <c r="AJ200" s="0" t="n">
        <v>0</v>
      </c>
      <c r="AK200" s="0" t="n">
        <v>0</v>
      </c>
      <c r="AL200" s="0" t="n">
        <v>0</v>
      </c>
      <c r="AM200" s="0" t="n">
        <v>0</v>
      </c>
      <c r="AN200" s="0" t="n">
        <v>1</v>
      </c>
      <c r="AO200" s="0" t="n">
        <v>1</v>
      </c>
      <c r="AP200" s="0" t="n">
        <v>1</v>
      </c>
      <c r="AQ200" s="0" t="n">
        <v>1</v>
      </c>
      <c r="AR200" s="0" t="n">
        <v>0</v>
      </c>
      <c r="AS200" s="0" t="n">
        <v>0</v>
      </c>
      <c r="AT200" s="0" t="n">
        <v>0</v>
      </c>
      <c r="AU200" s="0" t="n">
        <v>1</v>
      </c>
      <c r="AV200" s="0" t="n">
        <v>1</v>
      </c>
      <c r="AW200" s="0" t="n">
        <v>0</v>
      </c>
      <c r="AX200" s="0" t="n">
        <v>0</v>
      </c>
      <c r="AY200" s="0" t="n">
        <v>1</v>
      </c>
      <c r="AZ200" s="0" t="n">
        <v>0</v>
      </c>
      <c r="BA200" s="0" t="n">
        <v>0</v>
      </c>
      <c r="BB200" s="0" t="n">
        <v>0</v>
      </c>
      <c r="BC200" s="0" t="n">
        <v>1</v>
      </c>
      <c r="BD200" s="0" t="n">
        <v>0</v>
      </c>
    </row>
    <row r="201" customFormat="false" ht="14.25" hidden="false" customHeight="false" outlineLevel="0" collapsed="false">
      <c r="A201" s="0" t="s">
        <v>99</v>
      </c>
      <c r="B201" s="2" t="n">
        <v>44798</v>
      </c>
      <c r="C201" s="2" t="n">
        <v>44866</v>
      </c>
      <c r="D201" s="0" t="n">
        <v>1</v>
      </c>
      <c r="E201" s="0" t="n">
        <v>0</v>
      </c>
      <c r="F201" s="0" t="s">
        <v>57</v>
      </c>
      <c r="G201" s="0" t="s">
        <v>57</v>
      </c>
      <c r="H201" s="0" t="n">
        <v>1</v>
      </c>
      <c r="I201" s="0" t="n">
        <v>1</v>
      </c>
      <c r="J201" s="0" t="n">
        <v>1</v>
      </c>
      <c r="K201" s="0" t="n">
        <v>1</v>
      </c>
      <c r="L201" s="0" t="n">
        <v>1</v>
      </c>
      <c r="M201" s="0" t="n">
        <v>1</v>
      </c>
      <c r="N201" s="0" t="n">
        <v>1</v>
      </c>
      <c r="O201" s="0" t="n">
        <v>0</v>
      </c>
      <c r="P201" s="0" t="n">
        <v>1</v>
      </c>
      <c r="Q201" s="0" t="n">
        <v>1</v>
      </c>
      <c r="R201" s="0" t="n">
        <v>1</v>
      </c>
      <c r="S201" s="0" t="n">
        <v>1</v>
      </c>
      <c r="T201" s="0" t="n">
        <v>1</v>
      </c>
      <c r="U201" s="0" t="n">
        <v>1</v>
      </c>
      <c r="V201" s="0" t="n">
        <v>1</v>
      </c>
      <c r="W201" s="0" t="n">
        <v>0</v>
      </c>
      <c r="X201" s="0" t="n">
        <v>1</v>
      </c>
      <c r="Y201" s="0" t="n">
        <v>0</v>
      </c>
      <c r="Z201" s="0" t="n">
        <v>0</v>
      </c>
      <c r="AA201" s="0" t="n">
        <v>1</v>
      </c>
      <c r="AB201" s="0" t="n">
        <v>1</v>
      </c>
      <c r="AC201" s="0" t="n">
        <v>0</v>
      </c>
      <c r="AD201" s="0" t="n">
        <v>0</v>
      </c>
      <c r="AE201" s="0" t="n">
        <v>0</v>
      </c>
      <c r="AF201" s="0" t="n">
        <v>0</v>
      </c>
      <c r="AG201" s="0" t="n">
        <v>0</v>
      </c>
      <c r="AH201" s="0" t="n">
        <v>1</v>
      </c>
      <c r="AI201" s="0" t="n">
        <v>0</v>
      </c>
      <c r="AJ201" s="0" t="n">
        <v>0</v>
      </c>
      <c r="AK201" s="0" t="n">
        <v>0</v>
      </c>
      <c r="AL201" s="0" t="n">
        <v>0</v>
      </c>
      <c r="AM201" s="0" t="n">
        <v>0</v>
      </c>
      <c r="AN201" s="0" t="n">
        <v>1</v>
      </c>
      <c r="AO201" s="0" t="n">
        <v>1</v>
      </c>
      <c r="AP201" s="0" t="n">
        <v>1</v>
      </c>
      <c r="AQ201" s="0" t="n">
        <v>1</v>
      </c>
      <c r="AR201" s="0" t="n">
        <v>0</v>
      </c>
      <c r="AS201" s="0" t="n">
        <v>0</v>
      </c>
      <c r="AT201" s="0" t="n">
        <v>0</v>
      </c>
      <c r="AU201" s="0" t="n">
        <v>1</v>
      </c>
      <c r="AV201" s="0" t="n">
        <v>1</v>
      </c>
      <c r="AW201" s="0" t="n">
        <v>0</v>
      </c>
      <c r="AX201" s="0" t="n">
        <v>0</v>
      </c>
      <c r="AY201" s="0" t="n">
        <v>1</v>
      </c>
      <c r="AZ201" s="0" t="n">
        <v>0</v>
      </c>
      <c r="BA201" s="0" t="n">
        <v>0</v>
      </c>
      <c r="BB201" s="0" t="n">
        <v>0</v>
      </c>
      <c r="BC201" s="0" t="n">
        <v>1</v>
      </c>
      <c r="BD201" s="0" t="n">
        <v>0</v>
      </c>
    </row>
    <row r="202" customFormat="false" ht="14.25" hidden="false" customHeight="false" outlineLevel="0" collapsed="false">
      <c r="A202" s="0" t="s">
        <v>100</v>
      </c>
      <c r="B202" s="2" t="n">
        <v>43435</v>
      </c>
      <c r="C202" s="2" t="n">
        <v>44074</v>
      </c>
      <c r="D202" s="0" t="n">
        <v>1</v>
      </c>
      <c r="E202" s="0" t="n">
        <v>0</v>
      </c>
      <c r="F202" s="0" t="s">
        <v>57</v>
      </c>
      <c r="G202" s="0" t="s">
        <v>57</v>
      </c>
      <c r="H202" s="0" t="n">
        <v>1</v>
      </c>
      <c r="I202" s="0" t="n">
        <v>0</v>
      </c>
      <c r="J202" s="0" t="n">
        <v>0</v>
      </c>
      <c r="K202" s="0" t="n">
        <v>0</v>
      </c>
      <c r="L202" s="0" t="n">
        <v>0</v>
      </c>
      <c r="M202" s="0" t="n">
        <v>0</v>
      </c>
      <c r="N202" s="0" t="n">
        <v>0</v>
      </c>
      <c r="O202" s="0" t="n">
        <v>0</v>
      </c>
      <c r="P202" s="0" t="n">
        <v>0</v>
      </c>
      <c r="Q202" s="0" t="n">
        <v>0</v>
      </c>
      <c r="R202" s="0" t="n">
        <v>0</v>
      </c>
      <c r="S202" s="0" t="n">
        <v>0</v>
      </c>
      <c r="T202" s="0" t="n">
        <v>1</v>
      </c>
      <c r="U202" s="0" t="n">
        <v>0</v>
      </c>
      <c r="V202" s="0" t="n">
        <v>0</v>
      </c>
      <c r="W202" s="0" t="n">
        <v>0</v>
      </c>
      <c r="X202" s="0" t="n">
        <v>0</v>
      </c>
      <c r="Y202" s="0" t="n">
        <v>0</v>
      </c>
      <c r="Z202" s="0" t="n">
        <v>1</v>
      </c>
      <c r="AA202" s="0" t="n">
        <v>1</v>
      </c>
      <c r="AB202" s="0" t="n">
        <v>1</v>
      </c>
      <c r="AC202" s="0" t="n">
        <v>1</v>
      </c>
      <c r="AD202" s="0" t="n">
        <v>0</v>
      </c>
      <c r="AE202" s="0" t="n">
        <v>0</v>
      </c>
      <c r="AF202" s="0" t="n">
        <v>0</v>
      </c>
      <c r="AG202" s="0" t="n">
        <v>0</v>
      </c>
      <c r="AH202" s="0" t="n">
        <v>1</v>
      </c>
      <c r="AI202" s="0" t="n">
        <v>0</v>
      </c>
      <c r="AJ202" s="0" t="n">
        <v>0</v>
      </c>
      <c r="AK202" s="0" t="n">
        <v>0</v>
      </c>
      <c r="AL202" s="0" t="n">
        <v>0</v>
      </c>
      <c r="AM202" s="0" t="n">
        <v>0</v>
      </c>
      <c r="AN202" s="0" t="n">
        <v>0</v>
      </c>
      <c r="AO202" s="0" t="s">
        <v>57</v>
      </c>
      <c r="AP202" s="0" t="s">
        <v>57</v>
      </c>
      <c r="AQ202" s="0" t="s">
        <v>57</v>
      </c>
      <c r="AR202" s="0" t="s">
        <v>57</v>
      </c>
      <c r="AS202" s="0" t="s">
        <v>57</v>
      </c>
      <c r="AT202" s="0" t="s">
        <v>57</v>
      </c>
      <c r="AU202" s="0" t="n">
        <v>1</v>
      </c>
      <c r="AV202" s="0" t="n">
        <v>1</v>
      </c>
      <c r="AW202" s="0" t="n">
        <v>1</v>
      </c>
      <c r="AX202" s="0" t="n">
        <v>0</v>
      </c>
      <c r="AY202" s="0" t="n">
        <v>1</v>
      </c>
      <c r="AZ202" s="0" t="n">
        <v>1</v>
      </c>
      <c r="BA202" s="0" t="n">
        <v>0</v>
      </c>
      <c r="BB202" s="0" t="n">
        <v>0</v>
      </c>
      <c r="BC202" s="0" t="n">
        <v>0</v>
      </c>
      <c r="BD202" s="0" t="n">
        <v>0</v>
      </c>
    </row>
    <row r="203" customFormat="false" ht="14.25" hidden="false" customHeight="false" outlineLevel="0" collapsed="false">
      <c r="A203" s="0" t="s">
        <v>100</v>
      </c>
      <c r="B203" s="2" t="n">
        <v>44075</v>
      </c>
      <c r="C203" s="2" t="n">
        <v>44116</v>
      </c>
      <c r="D203" s="0" t="n">
        <v>1</v>
      </c>
      <c r="E203" s="0" t="n">
        <v>0</v>
      </c>
      <c r="F203" s="0" t="s">
        <v>57</v>
      </c>
      <c r="G203" s="0" t="s">
        <v>57</v>
      </c>
      <c r="H203" s="0" t="n">
        <v>1</v>
      </c>
      <c r="I203" s="0" t="n">
        <v>0</v>
      </c>
      <c r="J203" s="0" t="n">
        <v>0</v>
      </c>
      <c r="K203" s="0" t="n">
        <v>0</v>
      </c>
      <c r="L203" s="0" t="n">
        <v>0</v>
      </c>
      <c r="M203" s="0" t="n">
        <v>0</v>
      </c>
      <c r="N203" s="0" t="n">
        <v>0</v>
      </c>
      <c r="O203" s="0" t="n">
        <v>0</v>
      </c>
      <c r="P203" s="0" t="n">
        <v>0</v>
      </c>
      <c r="Q203" s="0" t="n">
        <v>0</v>
      </c>
      <c r="R203" s="0" t="n">
        <v>0</v>
      </c>
      <c r="S203" s="0" t="n">
        <v>0</v>
      </c>
      <c r="T203" s="0" t="n">
        <v>1</v>
      </c>
      <c r="U203" s="0" t="n">
        <v>0</v>
      </c>
      <c r="V203" s="0" t="n">
        <v>0</v>
      </c>
      <c r="W203" s="0" t="n">
        <v>0</v>
      </c>
      <c r="X203" s="0" t="n">
        <v>0</v>
      </c>
      <c r="Y203" s="0" t="n">
        <v>0</v>
      </c>
      <c r="Z203" s="0" t="n">
        <v>1</v>
      </c>
      <c r="AA203" s="0" t="n">
        <v>1</v>
      </c>
      <c r="AB203" s="0" t="n">
        <v>1</v>
      </c>
      <c r="AC203" s="0" t="n">
        <v>1</v>
      </c>
      <c r="AD203" s="0" t="n">
        <v>0</v>
      </c>
      <c r="AE203" s="0" t="n">
        <v>0</v>
      </c>
      <c r="AF203" s="0" t="n">
        <v>0</v>
      </c>
      <c r="AG203" s="0" t="n">
        <v>0</v>
      </c>
      <c r="AH203" s="0" t="n">
        <v>1</v>
      </c>
      <c r="AI203" s="0" t="n">
        <v>0</v>
      </c>
      <c r="AJ203" s="0" t="n">
        <v>0</v>
      </c>
      <c r="AK203" s="0" t="n">
        <v>0</v>
      </c>
      <c r="AL203" s="0" t="n">
        <v>0</v>
      </c>
      <c r="AM203" s="0" t="n">
        <v>0</v>
      </c>
      <c r="AN203" s="0" t="n">
        <v>0</v>
      </c>
      <c r="AO203" s="0" t="s">
        <v>57</v>
      </c>
      <c r="AP203" s="0" t="s">
        <v>57</v>
      </c>
      <c r="AQ203" s="0" t="s">
        <v>57</v>
      </c>
      <c r="AR203" s="0" t="s">
        <v>57</v>
      </c>
      <c r="AS203" s="0" t="s">
        <v>57</v>
      </c>
      <c r="AT203" s="0" t="s">
        <v>57</v>
      </c>
      <c r="AU203" s="0" t="n">
        <v>1</v>
      </c>
      <c r="AV203" s="0" t="n">
        <v>1</v>
      </c>
      <c r="AW203" s="0" t="n">
        <v>1</v>
      </c>
      <c r="AX203" s="0" t="n">
        <v>0</v>
      </c>
      <c r="AY203" s="0" t="n">
        <v>1</v>
      </c>
      <c r="AZ203" s="0" t="n">
        <v>1</v>
      </c>
      <c r="BA203" s="0" t="n">
        <v>0</v>
      </c>
      <c r="BB203" s="0" t="n">
        <v>0</v>
      </c>
      <c r="BC203" s="0" t="n">
        <v>0</v>
      </c>
      <c r="BD203" s="0" t="n">
        <v>0</v>
      </c>
    </row>
    <row r="204" customFormat="false" ht="14.25" hidden="false" customHeight="false" outlineLevel="0" collapsed="false">
      <c r="A204" s="0" t="s">
        <v>100</v>
      </c>
      <c r="B204" s="2" t="n">
        <v>44117</v>
      </c>
      <c r="C204" s="2" t="n">
        <v>44133</v>
      </c>
      <c r="D204" s="0" t="n">
        <v>1</v>
      </c>
      <c r="E204" s="0" t="n">
        <v>0</v>
      </c>
      <c r="F204" s="0" t="s">
        <v>57</v>
      </c>
      <c r="G204" s="0" t="s">
        <v>57</v>
      </c>
      <c r="H204" s="0" t="n">
        <v>1</v>
      </c>
      <c r="I204" s="0" t="n">
        <v>0</v>
      </c>
      <c r="J204" s="0" t="n">
        <v>0</v>
      </c>
      <c r="K204" s="0" t="n">
        <v>0</v>
      </c>
      <c r="L204" s="0" t="n">
        <v>0</v>
      </c>
      <c r="M204" s="0" t="n">
        <v>0</v>
      </c>
      <c r="N204" s="0" t="n">
        <v>0</v>
      </c>
      <c r="O204" s="0" t="n">
        <v>0</v>
      </c>
      <c r="P204" s="0" t="n">
        <v>0</v>
      </c>
      <c r="Q204" s="0" t="n">
        <v>0</v>
      </c>
      <c r="R204" s="0" t="n">
        <v>0</v>
      </c>
      <c r="S204" s="0" t="n">
        <v>0</v>
      </c>
      <c r="T204" s="0" t="n">
        <v>1</v>
      </c>
      <c r="U204" s="0" t="n">
        <v>0</v>
      </c>
      <c r="V204" s="0" t="n">
        <v>0</v>
      </c>
      <c r="W204" s="0" t="n">
        <v>0</v>
      </c>
      <c r="X204" s="0" t="n">
        <v>0</v>
      </c>
      <c r="Y204" s="0" t="n">
        <v>0</v>
      </c>
      <c r="Z204" s="0" t="n">
        <v>1</v>
      </c>
      <c r="AA204" s="0" t="n">
        <v>1</v>
      </c>
      <c r="AB204" s="0" t="n">
        <v>1</v>
      </c>
      <c r="AC204" s="0" t="n">
        <v>1</v>
      </c>
      <c r="AD204" s="0" t="n">
        <v>0</v>
      </c>
      <c r="AE204" s="0" t="n">
        <v>0</v>
      </c>
      <c r="AF204" s="0" t="n">
        <v>0</v>
      </c>
      <c r="AG204" s="0" t="n">
        <v>0</v>
      </c>
      <c r="AH204" s="0" t="n">
        <v>1</v>
      </c>
      <c r="AI204" s="0" t="n">
        <v>0</v>
      </c>
      <c r="AJ204" s="0" t="n">
        <v>0</v>
      </c>
      <c r="AK204" s="0" t="n">
        <v>0</v>
      </c>
      <c r="AL204" s="0" t="n">
        <v>0</v>
      </c>
      <c r="AM204" s="0" t="n">
        <v>0</v>
      </c>
      <c r="AN204" s="0" t="n">
        <v>0</v>
      </c>
      <c r="AO204" s="0" t="s">
        <v>57</v>
      </c>
      <c r="AP204" s="0" t="s">
        <v>57</v>
      </c>
      <c r="AQ204" s="0" t="s">
        <v>57</v>
      </c>
      <c r="AR204" s="0" t="s">
        <v>57</v>
      </c>
      <c r="AS204" s="0" t="s">
        <v>57</v>
      </c>
      <c r="AT204" s="0" t="s">
        <v>57</v>
      </c>
      <c r="AU204" s="0" t="n">
        <v>1</v>
      </c>
      <c r="AV204" s="0" t="n">
        <v>1</v>
      </c>
      <c r="AW204" s="0" t="n">
        <v>1</v>
      </c>
      <c r="AX204" s="0" t="n">
        <v>0</v>
      </c>
      <c r="AY204" s="0" t="n">
        <v>1</v>
      </c>
      <c r="AZ204" s="0" t="n">
        <v>1</v>
      </c>
      <c r="BA204" s="0" t="n">
        <v>0</v>
      </c>
      <c r="BB204" s="0" t="n">
        <v>0</v>
      </c>
      <c r="BC204" s="0" t="n">
        <v>0</v>
      </c>
      <c r="BD204" s="0" t="n">
        <v>0</v>
      </c>
    </row>
    <row r="205" customFormat="false" ht="14.25" hidden="false" customHeight="false" outlineLevel="0" collapsed="false">
      <c r="A205" s="0" t="s">
        <v>100</v>
      </c>
      <c r="B205" s="2" t="n">
        <v>44134</v>
      </c>
      <c r="C205" s="2" t="n">
        <v>44439</v>
      </c>
      <c r="D205" s="0" t="n">
        <v>1</v>
      </c>
      <c r="E205" s="0" t="n">
        <v>0</v>
      </c>
      <c r="F205" s="0" t="s">
        <v>57</v>
      </c>
      <c r="G205" s="0" t="s">
        <v>57</v>
      </c>
      <c r="H205" s="0" t="n">
        <v>1</v>
      </c>
      <c r="I205" s="0" t="n">
        <v>0</v>
      </c>
      <c r="J205" s="0" t="n">
        <v>0</v>
      </c>
      <c r="K205" s="0" t="n">
        <v>0</v>
      </c>
      <c r="L205" s="0" t="n">
        <v>0</v>
      </c>
      <c r="M205" s="0" t="n">
        <v>0</v>
      </c>
      <c r="N205" s="0" t="n">
        <v>0</v>
      </c>
      <c r="O205" s="0" t="n">
        <v>0</v>
      </c>
      <c r="P205" s="0" t="n">
        <v>0</v>
      </c>
      <c r="Q205" s="0" t="n">
        <v>0</v>
      </c>
      <c r="R205" s="0" t="n">
        <v>0</v>
      </c>
      <c r="S205" s="0" t="n">
        <v>0</v>
      </c>
      <c r="T205" s="0" t="n">
        <v>1</v>
      </c>
      <c r="U205" s="0" t="n">
        <v>0</v>
      </c>
      <c r="V205" s="0" t="n">
        <v>0</v>
      </c>
      <c r="W205" s="0" t="n">
        <v>0</v>
      </c>
      <c r="X205" s="0" t="n">
        <v>0</v>
      </c>
      <c r="Y205" s="0" t="n">
        <v>0</v>
      </c>
      <c r="Z205" s="0" t="n">
        <v>1</v>
      </c>
      <c r="AA205" s="0" t="n">
        <v>1</v>
      </c>
      <c r="AB205" s="0" t="n">
        <v>1</v>
      </c>
      <c r="AC205" s="0" t="n">
        <v>1</v>
      </c>
      <c r="AD205" s="0" t="n">
        <v>0</v>
      </c>
      <c r="AE205" s="0" t="n">
        <v>0</v>
      </c>
      <c r="AF205" s="0" t="n">
        <v>0</v>
      </c>
      <c r="AG205" s="0" t="n">
        <v>0</v>
      </c>
      <c r="AH205" s="0" t="n">
        <v>1</v>
      </c>
      <c r="AI205" s="0" t="n">
        <v>0</v>
      </c>
      <c r="AJ205" s="0" t="n">
        <v>0</v>
      </c>
      <c r="AK205" s="0" t="n">
        <v>0</v>
      </c>
      <c r="AL205" s="0" t="n">
        <v>0</v>
      </c>
      <c r="AM205" s="0" t="n">
        <v>0</v>
      </c>
      <c r="AN205" s="0" t="n">
        <v>0</v>
      </c>
      <c r="AO205" s="0" t="s">
        <v>57</v>
      </c>
      <c r="AP205" s="0" t="s">
        <v>57</v>
      </c>
      <c r="AQ205" s="0" t="s">
        <v>57</v>
      </c>
      <c r="AR205" s="0" t="s">
        <v>57</v>
      </c>
      <c r="AS205" s="0" t="s">
        <v>57</v>
      </c>
      <c r="AT205" s="0" t="s">
        <v>57</v>
      </c>
      <c r="AU205" s="0" t="n">
        <v>1</v>
      </c>
      <c r="AV205" s="0" t="n">
        <v>1</v>
      </c>
      <c r="AW205" s="0" t="n">
        <v>1</v>
      </c>
      <c r="AX205" s="0" t="n">
        <v>0</v>
      </c>
      <c r="AY205" s="0" t="n">
        <v>1</v>
      </c>
      <c r="AZ205" s="0" t="n">
        <v>1</v>
      </c>
      <c r="BA205" s="0" t="n">
        <v>0</v>
      </c>
      <c r="BB205" s="0" t="n">
        <v>0</v>
      </c>
      <c r="BC205" s="0" t="n">
        <v>0</v>
      </c>
      <c r="BD205" s="0" t="n">
        <v>0</v>
      </c>
    </row>
    <row r="206" customFormat="false" ht="14.25" hidden="false" customHeight="false" outlineLevel="0" collapsed="false">
      <c r="A206" s="0" t="s">
        <v>100</v>
      </c>
      <c r="B206" s="2" t="n">
        <v>44440</v>
      </c>
      <c r="C206" s="2" t="n">
        <v>44572</v>
      </c>
      <c r="D206" s="0" t="n">
        <v>1</v>
      </c>
      <c r="E206" s="0" t="n">
        <v>0</v>
      </c>
      <c r="F206" s="0" t="s">
        <v>57</v>
      </c>
      <c r="G206" s="0" t="s">
        <v>57</v>
      </c>
      <c r="H206" s="0" t="n">
        <v>1</v>
      </c>
      <c r="I206" s="0" t="n">
        <v>0</v>
      </c>
      <c r="J206" s="0" t="n">
        <v>1</v>
      </c>
      <c r="K206" s="0" t="n">
        <v>0</v>
      </c>
      <c r="L206" s="0" t="n">
        <v>0</v>
      </c>
      <c r="M206" s="0" t="n">
        <v>0</v>
      </c>
      <c r="N206" s="0" t="n">
        <v>0</v>
      </c>
      <c r="O206" s="0" t="n">
        <v>0</v>
      </c>
      <c r="P206" s="0" t="n">
        <v>0</v>
      </c>
      <c r="Q206" s="0" t="n">
        <v>0</v>
      </c>
      <c r="R206" s="0" t="n">
        <v>0</v>
      </c>
      <c r="S206" s="0" t="n">
        <v>0</v>
      </c>
      <c r="T206" s="0" t="n">
        <v>1</v>
      </c>
      <c r="U206" s="0" t="n">
        <v>0</v>
      </c>
      <c r="V206" s="0" t="n">
        <v>0</v>
      </c>
      <c r="W206" s="0" t="n">
        <v>0</v>
      </c>
      <c r="X206" s="0" t="n">
        <v>0</v>
      </c>
      <c r="Y206" s="0" t="n">
        <v>0</v>
      </c>
      <c r="Z206" s="0" t="n">
        <v>1</v>
      </c>
      <c r="AA206" s="0" t="n">
        <v>1</v>
      </c>
      <c r="AB206" s="0" t="n">
        <v>1</v>
      </c>
      <c r="AC206" s="0" t="n">
        <v>1</v>
      </c>
      <c r="AD206" s="0" t="n">
        <v>0</v>
      </c>
      <c r="AE206" s="0" t="n">
        <v>0</v>
      </c>
      <c r="AF206" s="0" t="n">
        <v>0</v>
      </c>
      <c r="AG206" s="0" t="n">
        <v>0</v>
      </c>
      <c r="AH206" s="0" t="n">
        <v>1</v>
      </c>
      <c r="AI206" s="0" t="n">
        <v>0</v>
      </c>
      <c r="AJ206" s="0" t="n">
        <v>0</v>
      </c>
      <c r="AK206" s="0" t="n">
        <v>0</v>
      </c>
      <c r="AL206" s="0" t="n">
        <v>0</v>
      </c>
      <c r="AM206" s="0" t="n">
        <v>0</v>
      </c>
      <c r="AN206" s="0" t="n">
        <v>0</v>
      </c>
      <c r="AO206" s="0" t="s">
        <v>57</v>
      </c>
      <c r="AP206" s="0" t="s">
        <v>57</v>
      </c>
      <c r="AQ206" s="0" t="s">
        <v>57</v>
      </c>
      <c r="AR206" s="0" t="s">
        <v>57</v>
      </c>
      <c r="AS206" s="0" t="s">
        <v>57</v>
      </c>
      <c r="AT206" s="0" t="s">
        <v>57</v>
      </c>
      <c r="AU206" s="0" t="n">
        <v>1</v>
      </c>
      <c r="AV206" s="0" t="n">
        <v>1</v>
      </c>
      <c r="AW206" s="0" t="n">
        <v>1</v>
      </c>
      <c r="AX206" s="0" t="n">
        <v>0</v>
      </c>
      <c r="AY206" s="0" t="n">
        <v>1</v>
      </c>
      <c r="AZ206" s="0" t="n">
        <v>1</v>
      </c>
      <c r="BA206" s="0" t="n">
        <v>0</v>
      </c>
      <c r="BB206" s="0" t="n">
        <v>0</v>
      </c>
      <c r="BC206" s="0" t="n">
        <v>1</v>
      </c>
      <c r="BD206" s="0" t="n">
        <v>0</v>
      </c>
    </row>
    <row r="207" customFormat="false" ht="14.25" hidden="false" customHeight="false" outlineLevel="0" collapsed="false">
      <c r="A207" s="0" t="s">
        <v>100</v>
      </c>
      <c r="B207" s="2" t="n">
        <v>44573</v>
      </c>
      <c r="C207" s="2" t="n">
        <v>44698</v>
      </c>
      <c r="D207" s="0" t="n">
        <v>1</v>
      </c>
      <c r="E207" s="0" t="n">
        <v>1</v>
      </c>
      <c r="F207" s="0" t="n">
        <v>1</v>
      </c>
      <c r="G207" s="0" t="n">
        <v>0</v>
      </c>
      <c r="H207" s="0" t="n">
        <v>1</v>
      </c>
      <c r="I207" s="0" t="n">
        <v>0</v>
      </c>
      <c r="J207" s="0" t="n">
        <v>1</v>
      </c>
      <c r="K207" s="0" t="n">
        <v>0</v>
      </c>
      <c r="L207" s="0" t="n">
        <v>0</v>
      </c>
      <c r="M207" s="0" t="n">
        <v>0</v>
      </c>
      <c r="N207" s="0" t="n">
        <v>0</v>
      </c>
      <c r="O207" s="0" t="n">
        <v>0</v>
      </c>
      <c r="P207" s="0" t="n">
        <v>0</v>
      </c>
      <c r="Q207" s="0" t="n">
        <v>0</v>
      </c>
      <c r="R207" s="0" t="n">
        <v>0</v>
      </c>
      <c r="S207" s="0" t="n">
        <v>0</v>
      </c>
      <c r="T207" s="0" t="n">
        <v>1</v>
      </c>
      <c r="U207" s="0" t="n">
        <v>0</v>
      </c>
      <c r="V207" s="0" t="n">
        <v>0</v>
      </c>
      <c r="W207" s="0" t="n">
        <v>0</v>
      </c>
      <c r="X207" s="0" t="n">
        <v>0</v>
      </c>
      <c r="Y207" s="0" t="n">
        <v>0</v>
      </c>
      <c r="Z207" s="0" t="n">
        <v>1</v>
      </c>
      <c r="AA207" s="0" t="n">
        <v>1</v>
      </c>
      <c r="AB207" s="0" t="n">
        <v>1</v>
      </c>
      <c r="AC207" s="0" t="n">
        <v>1</v>
      </c>
      <c r="AD207" s="0" t="n">
        <v>0</v>
      </c>
      <c r="AE207" s="0" t="n">
        <v>0</v>
      </c>
      <c r="AF207" s="0" t="n">
        <v>0</v>
      </c>
      <c r="AG207" s="0" t="n">
        <v>0</v>
      </c>
      <c r="AH207" s="0" t="n">
        <v>1</v>
      </c>
      <c r="AI207" s="0" t="n">
        <v>0</v>
      </c>
      <c r="AJ207" s="0" t="n">
        <v>0</v>
      </c>
      <c r="AK207" s="0" t="n">
        <v>0</v>
      </c>
      <c r="AL207" s="0" t="n">
        <v>0</v>
      </c>
      <c r="AM207" s="0" t="n">
        <v>0</v>
      </c>
      <c r="AN207" s="0" t="n">
        <v>0</v>
      </c>
      <c r="AO207" s="0" t="s">
        <v>57</v>
      </c>
      <c r="AP207" s="0" t="s">
        <v>57</v>
      </c>
      <c r="AQ207" s="0" t="s">
        <v>57</v>
      </c>
      <c r="AR207" s="0" t="s">
        <v>57</v>
      </c>
      <c r="AS207" s="0" t="s">
        <v>57</v>
      </c>
      <c r="AT207" s="0" t="s">
        <v>57</v>
      </c>
      <c r="AU207" s="0" t="n">
        <v>1</v>
      </c>
      <c r="AV207" s="0" t="n">
        <v>1</v>
      </c>
      <c r="AW207" s="0" t="n">
        <v>1</v>
      </c>
      <c r="AX207" s="0" t="n">
        <v>0</v>
      </c>
      <c r="AY207" s="0" t="n">
        <v>1</v>
      </c>
      <c r="AZ207" s="0" t="n">
        <v>1</v>
      </c>
      <c r="BA207" s="0" t="n">
        <v>0</v>
      </c>
      <c r="BB207" s="0" t="n">
        <v>0</v>
      </c>
      <c r="BC207" s="0" t="n">
        <v>1</v>
      </c>
      <c r="BD207" s="0" t="n">
        <v>0</v>
      </c>
    </row>
    <row r="208" customFormat="false" ht="14.25" hidden="false" customHeight="false" outlineLevel="0" collapsed="false">
      <c r="A208" s="0" t="s">
        <v>100</v>
      </c>
      <c r="B208" s="2" t="n">
        <v>44699</v>
      </c>
      <c r="C208" s="2" t="n">
        <v>44735</v>
      </c>
      <c r="D208" s="0" t="n">
        <v>1</v>
      </c>
      <c r="E208" s="0" t="n">
        <v>1</v>
      </c>
      <c r="F208" s="0" t="n">
        <v>1</v>
      </c>
      <c r="G208" s="0" t="n">
        <v>0</v>
      </c>
      <c r="H208" s="0" t="n">
        <v>1</v>
      </c>
      <c r="I208" s="0" t="n">
        <v>0</v>
      </c>
      <c r="J208" s="0" t="n">
        <v>1</v>
      </c>
      <c r="K208" s="0" t="n">
        <v>0</v>
      </c>
      <c r="L208" s="0" t="n">
        <v>0</v>
      </c>
      <c r="M208" s="0" t="n">
        <v>0</v>
      </c>
      <c r="N208" s="0" t="n">
        <v>0</v>
      </c>
      <c r="O208" s="0" t="n">
        <v>0</v>
      </c>
      <c r="P208" s="0" t="n">
        <v>0</v>
      </c>
      <c r="Q208" s="0" t="n">
        <v>0</v>
      </c>
      <c r="R208" s="0" t="n">
        <v>0</v>
      </c>
      <c r="S208" s="0" t="n">
        <v>0</v>
      </c>
      <c r="T208" s="0" t="n">
        <v>1</v>
      </c>
      <c r="U208" s="0" t="n">
        <v>0</v>
      </c>
      <c r="V208" s="0" t="n">
        <v>0</v>
      </c>
      <c r="W208" s="0" t="n">
        <v>0</v>
      </c>
      <c r="X208" s="0" t="n">
        <v>0</v>
      </c>
      <c r="Y208" s="0" t="n">
        <v>0</v>
      </c>
      <c r="Z208" s="0" t="n">
        <v>1</v>
      </c>
      <c r="AA208" s="0" t="n">
        <v>1</v>
      </c>
      <c r="AB208" s="0" t="n">
        <v>1</v>
      </c>
      <c r="AC208" s="0" t="n">
        <v>1</v>
      </c>
      <c r="AD208" s="0" t="n">
        <v>0</v>
      </c>
      <c r="AE208" s="0" t="n">
        <v>0</v>
      </c>
      <c r="AF208" s="0" t="n">
        <v>0</v>
      </c>
      <c r="AG208" s="0" t="n">
        <v>0</v>
      </c>
      <c r="AH208" s="0" t="n">
        <v>1</v>
      </c>
      <c r="AI208" s="0" t="n">
        <v>0</v>
      </c>
      <c r="AJ208" s="0" t="n">
        <v>0</v>
      </c>
      <c r="AK208" s="0" t="n">
        <v>0</v>
      </c>
      <c r="AL208" s="0" t="n">
        <v>0</v>
      </c>
      <c r="AM208" s="0" t="n">
        <v>0</v>
      </c>
      <c r="AN208" s="0" t="n">
        <v>0</v>
      </c>
      <c r="AO208" s="0" t="s">
        <v>57</v>
      </c>
      <c r="AP208" s="0" t="s">
        <v>57</v>
      </c>
      <c r="AQ208" s="0" t="s">
        <v>57</v>
      </c>
      <c r="AR208" s="0" t="s">
        <v>57</v>
      </c>
      <c r="AS208" s="0" t="s">
        <v>57</v>
      </c>
      <c r="AT208" s="0" t="s">
        <v>57</v>
      </c>
      <c r="AU208" s="0" t="n">
        <v>1</v>
      </c>
      <c r="AV208" s="0" t="n">
        <v>1</v>
      </c>
      <c r="AW208" s="0" t="n">
        <v>1</v>
      </c>
      <c r="AX208" s="0" t="n">
        <v>0</v>
      </c>
      <c r="AY208" s="0" t="n">
        <v>1</v>
      </c>
      <c r="AZ208" s="0" t="n">
        <v>1</v>
      </c>
      <c r="BA208" s="0" t="n">
        <v>0</v>
      </c>
      <c r="BB208" s="0" t="n">
        <v>0</v>
      </c>
      <c r="BC208" s="0" t="n">
        <v>1</v>
      </c>
      <c r="BD208" s="0" t="n">
        <v>0</v>
      </c>
    </row>
    <row r="209" customFormat="false" ht="14.25" hidden="false" customHeight="false" outlineLevel="0" collapsed="false">
      <c r="A209" s="0" t="s">
        <v>100</v>
      </c>
      <c r="B209" s="2" t="n">
        <v>44736</v>
      </c>
      <c r="C209" s="2" t="n">
        <v>44738</v>
      </c>
      <c r="D209" s="0" t="n">
        <v>1</v>
      </c>
      <c r="E209" s="0" t="n">
        <v>1</v>
      </c>
      <c r="F209" s="0" t="n">
        <v>1</v>
      </c>
      <c r="G209" s="0" t="n">
        <v>0</v>
      </c>
      <c r="H209" s="0" t="n">
        <v>1</v>
      </c>
      <c r="I209" s="0" t="n">
        <v>0</v>
      </c>
      <c r="J209" s="0" t="n">
        <v>1</v>
      </c>
      <c r="K209" s="0" t="n">
        <v>0</v>
      </c>
      <c r="L209" s="0" t="n">
        <v>0</v>
      </c>
      <c r="M209" s="0" t="n">
        <v>0</v>
      </c>
      <c r="N209" s="0" t="n">
        <v>0</v>
      </c>
      <c r="O209" s="0" t="n">
        <v>0</v>
      </c>
      <c r="P209" s="0" t="n">
        <v>0</v>
      </c>
      <c r="Q209" s="0" t="n">
        <v>0</v>
      </c>
      <c r="R209" s="0" t="n">
        <v>0</v>
      </c>
      <c r="S209" s="0" t="n">
        <v>0</v>
      </c>
      <c r="T209" s="0" t="n">
        <v>1</v>
      </c>
      <c r="U209" s="0" t="n">
        <v>0</v>
      </c>
      <c r="V209" s="0" t="n">
        <v>0</v>
      </c>
      <c r="W209" s="0" t="n">
        <v>0</v>
      </c>
      <c r="X209" s="0" t="n">
        <v>0</v>
      </c>
      <c r="Y209" s="0" t="n">
        <v>0</v>
      </c>
      <c r="Z209" s="0" t="n">
        <v>1</v>
      </c>
      <c r="AA209" s="0" t="n">
        <v>1</v>
      </c>
      <c r="AB209" s="0" t="n">
        <v>1</v>
      </c>
      <c r="AC209" s="0" t="n">
        <v>1</v>
      </c>
      <c r="AD209" s="0" t="n">
        <v>0</v>
      </c>
      <c r="AE209" s="0" t="n">
        <v>0</v>
      </c>
      <c r="AF209" s="0" t="n">
        <v>0</v>
      </c>
      <c r="AG209" s="0" t="n">
        <v>0</v>
      </c>
      <c r="AH209" s="0" t="n">
        <v>1</v>
      </c>
      <c r="AI209" s="0" t="n">
        <v>0</v>
      </c>
      <c r="AJ209" s="0" t="n">
        <v>0</v>
      </c>
      <c r="AK209" s="0" t="n">
        <v>0</v>
      </c>
      <c r="AL209" s="0" t="n">
        <v>0</v>
      </c>
      <c r="AM209" s="0" t="n">
        <v>0</v>
      </c>
      <c r="AN209" s="0" t="n">
        <v>0</v>
      </c>
      <c r="AO209" s="0" t="s">
        <v>57</v>
      </c>
      <c r="AP209" s="0" t="s">
        <v>57</v>
      </c>
      <c r="AQ209" s="0" t="s">
        <v>57</v>
      </c>
      <c r="AR209" s="0" t="s">
        <v>57</v>
      </c>
      <c r="AS209" s="0" t="s">
        <v>57</v>
      </c>
      <c r="AT209" s="0" t="s">
        <v>57</v>
      </c>
      <c r="AU209" s="0" t="n">
        <v>1</v>
      </c>
      <c r="AV209" s="0" t="n">
        <v>1</v>
      </c>
      <c r="AW209" s="0" t="n">
        <v>1</v>
      </c>
      <c r="AX209" s="0" t="n">
        <v>0</v>
      </c>
      <c r="AY209" s="0" t="n">
        <v>1</v>
      </c>
      <c r="AZ209" s="0" t="n">
        <v>1</v>
      </c>
      <c r="BA209" s="0" t="n">
        <v>0</v>
      </c>
      <c r="BB209" s="0" t="n">
        <v>0</v>
      </c>
      <c r="BC209" s="0" t="n">
        <v>1</v>
      </c>
      <c r="BD209" s="0" t="n">
        <v>0</v>
      </c>
    </row>
    <row r="210" customFormat="false" ht="14.25" hidden="false" customHeight="false" outlineLevel="0" collapsed="false">
      <c r="A210" s="0" t="s">
        <v>100</v>
      </c>
      <c r="B210" s="2" t="n">
        <v>44739</v>
      </c>
      <c r="C210" s="2" t="n">
        <v>44739</v>
      </c>
      <c r="D210" s="0" t="n">
        <v>1</v>
      </c>
      <c r="E210" s="0" t="n">
        <v>0</v>
      </c>
      <c r="F210" s="0" t="s">
        <v>57</v>
      </c>
      <c r="G210" s="0" t="n">
        <v>0</v>
      </c>
      <c r="H210" s="0" t="n">
        <v>1</v>
      </c>
      <c r="I210" s="0" t="n">
        <v>0</v>
      </c>
      <c r="J210" s="0" t="n">
        <v>1</v>
      </c>
      <c r="K210" s="0" t="n">
        <v>0</v>
      </c>
      <c r="L210" s="0" t="n">
        <v>0</v>
      </c>
      <c r="M210" s="0" t="n">
        <v>0</v>
      </c>
      <c r="N210" s="0" t="n">
        <v>0</v>
      </c>
      <c r="O210" s="0" t="n">
        <v>0</v>
      </c>
      <c r="P210" s="0" t="n">
        <v>0</v>
      </c>
      <c r="Q210" s="0" t="n">
        <v>0</v>
      </c>
      <c r="R210" s="0" t="n">
        <v>0</v>
      </c>
      <c r="S210" s="0" t="n">
        <v>0</v>
      </c>
      <c r="T210" s="0" t="n">
        <v>1</v>
      </c>
      <c r="U210" s="0" t="n">
        <v>0</v>
      </c>
      <c r="V210" s="0" t="n">
        <v>0</v>
      </c>
      <c r="W210" s="0" t="n">
        <v>0</v>
      </c>
      <c r="X210" s="0" t="n">
        <v>0</v>
      </c>
      <c r="Y210" s="0" t="n">
        <v>0</v>
      </c>
      <c r="Z210" s="0" t="n">
        <v>1</v>
      </c>
      <c r="AA210" s="0" t="n">
        <v>1</v>
      </c>
      <c r="AB210" s="0" t="n">
        <v>1</v>
      </c>
      <c r="AC210" s="0" t="n">
        <v>1</v>
      </c>
      <c r="AD210" s="0" t="n">
        <v>0</v>
      </c>
      <c r="AE210" s="0" t="n">
        <v>0</v>
      </c>
      <c r="AF210" s="0" t="n">
        <v>0</v>
      </c>
      <c r="AG210" s="0" t="n">
        <v>0</v>
      </c>
      <c r="AH210" s="0" t="n">
        <v>1</v>
      </c>
      <c r="AI210" s="0" t="n">
        <v>0</v>
      </c>
      <c r="AJ210" s="0" t="n">
        <v>0</v>
      </c>
      <c r="AK210" s="0" t="n">
        <v>0</v>
      </c>
      <c r="AL210" s="0" t="n">
        <v>0</v>
      </c>
      <c r="AM210" s="0" t="n">
        <v>0</v>
      </c>
      <c r="AN210" s="0" t="n">
        <v>0</v>
      </c>
      <c r="AO210" s="0" t="s">
        <v>57</v>
      </c>
      <c r="AP210" s="0" t="s">
        <v>57</v>
      </c>
      <c r="AQ210" s="0" t="s">
        <v>57</v>
      </c>
      <c r="AR210" s="0" t="s">
        <v>57</v>
      </c>
      <c r="AS210" s="0" t="s">
        <v>57</v>
      </c>
      <c r="AT210" s="0" t="s">
        <v>57</v>
      </c>
      <c r="AU210" s="0" t="n">
        <v>1</v>
      </c>
      <c r="AV210" s="0" t="n">
        <v>1</v>
      </c>
      <c r="AW210" s="0" t="n">
        <v>1</v>
      </c>
      <c r="AX210" s="0" t="n">
        <v>0</v>
      </c>
      <c r="AY210" s="0" t="n">
        <v>1</v>
      </c>
      <c r="AZ210" s="0" t="n">
        <v>1</v>
      </c>
      <c r="BA210" s="0" t="n">
        <v>0</v>
      </c>
      <c r="BB210" s="0" t="n">
        <v>0</v>
      </c>
      <c r="BC210" s="0" t="n">
        <v>1</v>
      </c>
      <c r="BD210" s="0" t="n">
        <v>0</v>
      </c>
    </row>
    <row r="211" customFormat="false" ht="14.25" hidden="false" customHeight="false" outlineLevel="0" collapsed="false">
      <c r="A211" s="0" t="s">
        <v>100</v>
      </c>
      <c r="B211" s="2" t="n">
        <v>44740</v>
      </c>
      <c r="C211" s="2" t="n">
        <v>44742</v>
      </c>
      <c r="D211" s="0" t="n">
        <v>1</v>
      </c>
      <c r="E211" s="0" t="n">
        <v>0</v>
      </c>
      <c r="F211" s="0" t="s">
        <v>57</v>
      </c>
      <c r="G211" s="0" t="s">
        <v>57</v>
      </c>
      <c r="H211" s="0" t="n">
        <v>1</v>
      </c>
      <c r="I211" s="0" t="n">
        <v>0</v>
      </c>
      <c r="J211" s="0" t="n">
        <v>1</v>
      </c>
      <c r="K211" s="0" t="n">
        <v>0</v>
      </c>
      <c r="L211" s="0" t="n">
        <v>0</v>
      </c>
      <c r="M211" s="0" t="n">
        <v>0</v>
      </c>
      <c r="N211" s="0" t="n">
        <v>0</v>
      </c>
      <c r="O211" s="0" t="n">
        <v>0</v>
      </c>
      <c r="P211" s="0" t="n">
        <v>0</v>
      </c>
      <c r="Q211" s="0" t="n">
        <v>0</v>
      </c>
      <c r="R211" s="0" t="n">
        <v>0</v>
      </c>
      <c r="S211" s="0" t="n">
        <v>0</v>
      </c>
      <c r="T211" s="0" t="n">
        <v>1</v>
      </c>
      <c r="U211" s="0" t="n">
        <v>0</v>
      </c>
      <c r="V211" s="0" t="n">
        <v>0</v>
      </c>
      <c r="W211" s="0" t="n">
        <v>0</v>
      </c>
      <c r="X211" s="0" t="n">
        <v>0</v>
      </c>
      <c r="Y211" s="0" t="n">
        <v>0</v>
      </c>
      <c r="Z211" s="0" t="n">
        <v>1</v>
      </c>
      <c r="AA211" s="0" t="n">
        <v>1</v>
      </c>
      <c r="AB211" s="0" t="n">
        <v>1</v>
      </c>
      <c r="AC211" s="0" t="n">
        <v>1</v>
      </c>
      <c r="AD211" s="0" t="n">
        <v>0</v>
      </c>
      <c r="AE211" s="0" t="n">
        <v>0</v>
      </c>
      <c r="AF211" s="0" t="n">
        <v>0</v>
      </c>
      <c r="AG211" s="0" t="n">
        <v>0</v>
      </c>
      <c r="AH211" s="0" t="n">
        <v>1</v>
      </c>
      <c r="AI211" s="0" t="n">
        <v>0</v>
      </c>
      <c r="AJ211" s="0" t="n">
        <v>0</v>
      </c>
      <c r="AK211" s="0" t="n">
        <v>0</v>
      </c>
      <c r="AL211" s="0" t="n">
        <v>0</v>
      </c>
      <c r="AM211" s="0" t="n">
        <v>0</v>
      </c>
      <c r="AN211" s="0" t="n">
        <v>0</v>
      </c>
      <c r="AO211" s="0" t="s">
        <v>57</v>
      </c>
      <c r="AP211" s="0" t="s">
        <v>57</v>
      </c>
      <c r="AQ211" s="0" t="s">
        <v>57</v>
      </c>
      <c r="AR211" s="0" t="s">
        <v>57</v>
      </c>
      <c r="AS211" s="0" t="s">
        <v>57</v>
      </c>
      <c r="AT211" s="0" t="s">
        <v>57</v>
      </c>
      <c r="AU211" s="0" t="n">
        <v>1</v>
      </c>
      <c r="AV211" s="0" t="n">
        <v>1</v>
      </c>
      <c r="AW211" s="0" t="n">
        <v>1</v>
      </c>
      <c r="AX211" s="0" t="n">
        <v>0</v>
      </c>
      <c r="AY211" s="0" t="n">
        <v>1</v>
      </c>
      <c r="AZ211" s="0" t="n">
        <v>1</v>
      </c>
      <c r="BA211" s="0" t="n">
        <v>0</v>
      </c>
      <c r="BB211" s="0" t="n">
        <v>0</v>
      </c>
      <c r="BC211" s="0" t="n">
        <v>1</v>
      </c>
      <c r="BD211" s="0" t="n">
        <v>0</v>
      </c>
    </row>
    <row r="212" customFormat="false" ht="14.25" hidden="false" customHeight="false" outlineLevel="0" collapsed="false">
      <c r="A212" s="0" t="s">
        <v>100</v>
      </c>
      <c r="B212" s="2" t="n">
        <v>44743</v>
      </c>
      <c r="C212" s="2" t="n">
        <v>44795</v>
      </c>
      <c r="D212" s="0" t="n">
        <v>1</v>
      </c>
      <c r="E212" s="0" t="n">
        <v>0</v>
      </c>
      <c r="F212" s="0" t="s">
        <v>57</v>
      </c>
      <c r="G212" s="0" t="n">
        <v>0</v>
      </c>
      <c r="H212" s="0" t="n">
        <v>1</v>
      </c>
      <c r="I212" s="0" t="n">
        <v>0</v>
      </c>
      <c r="J212" s="0" t="n">
        <v>1</v>
      </c>
      <c r="K212" s="0" t="n">
        <v>0</v>
      </c>
      <c r="L212" s="0" t="n">
        <v>0</v>
      </c>
      <c r="M212" s="0" t="n">
        <v>0</v>
      </c>
      <c r="N212" s="0" t="n">
        <v>0</v>
      </c>
      <c r="O212" s="0" t="n">
        <v>0</v>
      </c>
      <c r="P212" s="0" t="n">
        <v>0</v>
      </c>
      <c r="Q212" s="0" t="n">
        <v>0</v>
      </c>
      <c r="R212" s="0" t="n">
        <v>0</v>
      </c>
      <c r="S212" s="0" t="n">
        <v>0</v>
      </c>
      <c r="T212" s="0" t="n">
        <v>1</v>
      </c>
      <c r="U212" s="0" t="n">
        <v>0</v>
      </c>
      <c r="V212" s="0" t="n">
        <v>0</v>
      </c>
      <c r="W212" s="0" t="n">
        <v>0</v>
      </c>
      <c r="X212" s="0" t="n">
        <v>0</v>
      </c>
      <c r="Y212" s="0" t="n">
        <v>0</v>
      </c>
      <c r="Z212" s="0" t="n">
        <v>1</v>
      </c>
      <c r="AA212" s="0" t="n">
        <v>1</v>
      </c>
      <c r="AB212" s="0" t="n">
        <v>1</v>
      </c>
      <c r="AC212" s="0" t="n">
        <v>1</v>
      </c>
      <c r="AD212" s="0" t="n">
        <v>0</v>
      </c>
      <c r="AE212" s="0" t="n">
        <v>0</v>
      </c>
      <c r="AF212" s="0" t="n">
        <v>0</v>
      </c>
      <c r="AG212" s="0" t="n">
        <v>0</v>
      </c>
      <c r="AH212" s="0" t="n">
        <v>1</v>
      </c>
      <c r="AI212" s="0" t="n">
        <v>0</v>
      </c>
      <c r="AJ212" s="0" t="n">
        <v>0</v>
      </c>
      <c r="AK212" s="0" t="n">
        <v>0</v>
      </c>
      <c r="AL212" s="0" t="n">
        <v>0</v>
      </c>
      <c r="AM212" s="0" t="n">
        <v>0</v>
      </c>
      <c r="AN212" s="0" t="n">
        <v>0</v>
      </c>
      <c r="AO212" s="0" t="s">
        <v>57</v>
      </c>
      <c r="AP212" s="0" t="s">
        <v>57</v>
      </c>
      <c r="AQ212" s="0" t="s">
        <v>57</v>
      </c>
      <c r="AR212" s="0" t="s">
        <v>57</v>
      </c>
      <c r="AS212" s="0" t="s">
        <v>57</v>
      </c>
      <c r="AT212" s="0" t="s">
        <v>57</v>
      </c>
      <c r="AU212" s="0" t="n">
        <v>1</v>
      </c>
      <c r="AV212" s="0" t="n">
        <v>1</v>
      </c>
      <c r="AW212" s="0" t="n">
        <v>1</v>
      </c>
      <c r="AX212" s="0" t="n">
        <v>0</v>
      </c>
      <c r="AY212" s="0" t="n">
        <v>1</v>
      </c>
      <c r="AZ212" s="0" t="n">
        <v>1</v>
      </c>
      <c r="BA212" s="0" t="n">
        <v>0</v>
      </c>
      <c r="BB212" s="0" t="n">
        <v>0</v>
      </c>
      <c r="BC212" s="0" t="n">
        <v>1</v>
      </c>
      <c r="BD212" s="0" t="n">
        <v>0</v>
      </c>
    </row>
    <row r="213" customFormat="false" ht="14.25" hidden="false" customHeight="false" outlineLevel="0" collapsed="false">
      <c r="A213" s="0" t="s">
        <v>100</v>
      </c>
      <c r="B213" s="2" t="n">
        <v>44796</v>
      </c>
      <c r="C213" s="2" t="n">
        <v>44797</v>
      </c>
      <c r="D213" s="0" t="n">
        <v>1</v>
      </c>
      <c r="E213" s="0" t="n">
        <v>0</v>
      </c>
      <c r="F213" s="0" t="s">
        <v>57</v>
      </c>
      <c r="G213" s="0" t="s">
        <v>57</v>
      </c>
      <c r="H213" s="0" t="n">
        <v>1</v>
      </c>
      <c r="I213" s="0" t="n">
        <v>0</v>
      </c>
      <c r="J213" s="0" t="n">
        <v>1</v>
      </c>
      <c r="K213" s="0" t="n">
        <v>0</v>
      </c>
      <c r="L213" s="0" t="n">
        <v>0</v>
      </c>
      <c r="M213" s="0" t="n">
        <v>0</v>
      </c>
      <c r="N213" s="0" t="n">
        <v>0</v>
      </c>
      <c r="O213" s="0" t="n">
        <v>0</v>
      </c>
      <c r="P213" s="0" t="n">
        <v>0</v>
      </c>
      <c r="Q213" s="0" t="n">
        <v>0</v>
      </c>
      <c r="R213" s="0" t="n">
        <v>0</v>
      </c>
      <c r="S213" s="0" t="n">
        <v>0</v>
      </c>
      <c r="T213" s="0" t="n">
        <v>1</v>
      </c>
      <c r="U213" s="0" t="n">
        <v>0</v>
      </c>
      <c r="V213" s="0" t="n">
        <v>0</v>
      </c>
      <c r="W213" s="0" t="n">
        <v>0</v>
      </c>
      <c r="X213" s="0" t="n">
        <v>0</v>
      </c>
      <c r="Y213" s="0" t="n">
        <v>0</v>
      </c>
      <c r="Z213" s="0" t="n">
        <v>1</v>
      </c>
      <c r="AA213" s="0" t="n">
        <v>1</v>
      </c>
      <c r="AB213" s="0" t="n">
        <v>1</v>
      </c>
      <c r="AC213" s="0" t="n">
        <v>1</v>
      </c>
      <c r="AD213" s="0" t="n">
        <v>0</v>
      </c>
      <c r="AE213" s="0" t="n">
        <v>0</v>
      </c>
      <c r="AF213" s="0" t="n">
        <v>0</v>
      </c>
      <c r="AG213" s="0" t="n">
        <v>0</v>
      </c>
      <c r="AH213" s="0" t="n">
        <v>1</v>
      </c>
      <c r="AI213" s="0" t="n">
        <v>0</v>
      </c>
      <c r="AJ213" s="0" t="n">
        <v>0</v>
      </c>
      <c r="AK213" s="0" t="n">
        <v>0</v>
      </c>
      <c r="AL213" s="0" t="n">
        <v>0</v>
      </c>
      <c r="AM213" s="0" t="n">
        <v>0</v>
      </c>
      <c r="AN213" s="0" t="n">
        <v>0</v>
      </c>
      <c r="AO213" s="0" t="s">
        <v>57</v>
      </c>
      <c r="AP213" s="0" t="s">
        <v>57</v>
      </c>
      <c r="AQ213" s="0" t="s">
        <v>57</v>
      </c>
      <c r="AR213" s="0" t="s">
        <v>57</v>
      </c>
      <c r="AS213" s="0" t="s">
        <v>57</v>
      </c>
      <c r="AT213" s="0" t="s">
        <v>57</v>
      </c>
      <c r="AU213" s="0" t="n">
        <v>1</v>
      </c>
      <c r="AV213" s="0" t="n">
        <v>1</v>
      </c>
      <c r="AW213" s="0" t="n">
        <v>1</v>
      </c>
      <c r="AX213" s="0" t="n">
        <v>0</v>
      </c>
      <c r="AY213" s="0" t="n">
        <v>1</v>
      </c>
      <c r="AZ213" s="0" t="n">
        <v>1</v>
      </c>
      <c r="BA213" s="0" t="n">
        <v>0</v>
      </c>
      <c r="BB213" s="0" t="n">
        <v>0</v>
      </c>
      <c r="BC213" s="0" t="n">
        <v>1</v>
      </c>
      <c r="BD213" s="0" t="n">
        <v>0</v>
      </c>
    </row>
    <row r="214" customFormat="false" ht="14.25" hidden="false" customHeight="false" outlineLevel="0" collapsed="false">
      <c r="A214" s="0" t="s">
        <v>100</v>
      </c>
      <c r="B214" s="2" t="n">
        <v>44798</v>
      </c>
      <c r="C214" s="2" t="n">
        <v>44801</v>
      </c>
      <c r="D214" s="0" t="n">
        <v>1</v>
      </c>
      <c r="E214" s="0" t="n">
        <v>0</v>
      </c>
      <c r="F214" s="0" t="s">
        <v>57</v>
      </c>
      <c r="G214" s="0" t="n">
        <v>0</v>
      </c>
      <c r="H214" s="0" t="n">
        <v>1</v>
      </c>
      <c r="I214" s="0" t="n">
        <v>1</v>
      </c>
      <c r="J214" s="0" t="n">
        <v>1</v>
      </c>
      <c r="K214" s="0" t="n">
        <v>0</v>
      </c>
      <c r="L214" s="0" t="n">
        <v>0</v>
      </c>
      <c r="M214" s="0" t="n">
        <v>0</v>
      </c>
      <c r="N214" s="0" t="n">
        <v>0</v>
      </c>
      <c r="O214" s="0" t="n">
        <v>0</v>
      </c>
      <c r="P214" s="0" t="n">
        <v>0</v>
      </c>
      <c r="Q214" s="0" t="n">
        <v>0</v>
      </c>
      <c r="R214" s="0" t="n">
        <v>0</v>
      </c>
      <c r="S214" s="0" t="n">
        <v>0</v>
      </c>
      <c r="T214" s="0" t="n">
        <v>1</v>
      </c>
      <c r="U214" s="0" t="n">
        <v>0</v>
      </c>
      <c r="V214" s="0" t="n">
        <v>0</v>
      </c>
      <c r="W214" s="0" t="n">
        <v>0</v>
      </c>
      <c r="X214" s="0" t="n">
        <v>0</v>
      </c>
      <c r="Y214" s="0" t="n">
        <v>0</v>
      </c>
      <c r="Z214" s="0" t="n">
        <v>1</v>
      </c>
      <c r="AA214" s="0" t="n">
        <v>1</v>
      </c>
      <c r="AB214" s="0" t="n">
        <v>1</v>
      </c>
      <c r="AC214" s="0" t="n">
        <v>1</v>
      </c>
      <c r="AD214" s="0" t="n">
        <v>0</v>
      </c>
      <c r="AE214" s="0" t="n">
        <v>0</v>
      </c>
      <c r="AF214" s="0" t="n">
        <v>0</v>
      </c>
      <c r="AG214" s="0" t="n">
        <v>0</v>
      </c>
      <c r="AH214" s="0" t="n">
        <v>1</v>
      </c>
      <c r="AI214" s="0" t="n">
        <v>0</v>
      </c>
      <c r="AJ214" s="0" t="n">
        <v>0</v>
      </c>
      <c r="AK214" s="0" t="n">
        <v>0</v>
      </c>
      <c r="AL214" s="0" t="n">
        <v>0</v>
      </c>
      <c r="AM214" s="0" t="n">
        <v>0</v>
      </c>
      <c r="AN214" s="0" t="n">
        <v>0</v>
      </c>
      <c r="AO214" s="0" t="s">
        <v>57</v>
      </c>
      <c r="AP214" s="0" t="s">
        <v>57</v>
      </c>
      <c r="AQ214" s="0" t="s">
        <v>57</v>
      </c>
      <c r="AR214" s="0" t="s">
        <v>57</v>
      </c>
      <c r="AS214" s="0" t="s">
        <v>57</v>
      </c>
      <c r="AT214" s="0" t="s">
        <v>57</v>
      </c>
      <c r="AU214" s="0" t="n">
        <v>1</v>
      </c>
      <c r="AV214" s="0" t="n">
        <v>1</v>
      </c>
      <c r="AW214" s="0" t="n">
        <v>1</v>
      </c>
      <c r="AX214" s="0" t="n">
        <v>0</v>
      </c>
      <c r="AY214" s="0" t="n">
        <v>1</v>
      </c>
      <c r="AZ214" s="0" t="n">
        <v>1</v>
      </c>
      <c r="BA214" s="0" t="n">
        <v>0</v>
      </c>
      <c r="BB214" s="0" t="n">
        <v>0</v>
      </c>
      <c r="BC214" s="0" t="n">
        <v>1</v>
      </c>
      <c r="BD214" s="0" t="n">
        <v>0</v>
      </c>
    </row>
    <row r="215" customFormat="false" ht="14.25" hidden="false" customHeight="false" outlineLevel="0" collapsed="false">
      <c r="A215" s="0" t="s">
        <v>100</v>
      </c>
      <c r="B215" s="2" t="n">
        <v>44802</v>
      </c>
      <c r="C215" s="2" t="n">
        <v>44866</v>
      </c>
      <c r="D215" s="0" t="n">
        <v>1</v>
      </c>
      <c r="E215" s="0" t="n">
        <v>0</v>
      </c>
      <c r="F215" s="0" t="s">
        <v>57</v>
      </c>
      <c r="G215" s="0" t="n">
        <v>0</v>
      </c>
      <c r="H215" s="0" t="n">
        <v>1</v>
      </c>
      <c r="I215" s="0" t="n">
        <v>1</v>
      </c>
      <c r="J215" s="0" t="n">
        <v>1</v>
      </c>
      <c r="K215" s="0" t="n">
        <v>0</v>
      </c>
      <c r="L215" s="0" t="n">
        <v>0</v>
      </c>
      <c r="M215" s="0" t="n">
        <v>0</v>
      </c>
      <c r="N215" s="0" t="n">
        <v>0</v>
      </c>
      <c r="O215" s="0" t="n">
        <v>0</v>
      </c>
      <c r="P215" s="0" t="n">
        <v>0</v>
      </c>
      <c r="Q215" s="0" t="n">
        <v>0</v>
      </c>
      <c r="R215" s="0" t="n">
        <v>0</v>
      </c>
      <c r="S215" s="0" t="n">
        <v>0</v>
      </c>
      <c r="T215" s="0" t="n">
        <v>1</v>
      </c>
      <c r="U215" s="0" t="n">
        <v>0</v>
      </c>
      <c r="V215" s="0" t="n">
        <v>0</v>
      </c>
      <c r="W215" s="0" t="n">
        <v>0</v>
      </c>
      <c r="X215" s="0" t="n">
        <v>0</v>
      </c>
      <c r="Y215" s="0" t="n">
        <v>0</v>
      </c>
      <c r="Z215" s="0" t="n">
        <v>1</v>
      </c>
      <c r="AA215" s="0" t="n">
        <v>1</v>
      </c>
      <c r="AB215" s="0" t="n">
        <v>1</v>
      </c>
      <c r="AC215" s="0" t="n">
        <v>1</v>
      </c>
      <c r="AD215" s="0" t="n">
        <v>0</v>
      </c>
      <c r="AE215" s="0" t="n">
        <v>0</v>
      </c>
      <c r="AF215" s="0" t="n">
        <v>0</v>
      </c>
      <c r="AG215" s="0" t="n">
        <v>0</v>
      </c>
      <c r="AH215" s="0" t="n">
        <v>1</v>
      </c>
      <c r="AI215" s="0" t="n">
        <v>0</v>
      </c>
      <c r="AJ215" s="0" t="n">
        <v>0</v>
      </c>
      <c r="AK215" s="0" t="n">
        <v>0</v>
      </c>
      <c r="AL215" s="0" t="n">
        <v>0</v>
      </c>
      <c r="AM215" s="0" t="n">
        <v>0</v>
      </c>
      <c r="AN215" s="0" t="n">
        <v>0</v>
      </c>
      <c r="AO215" s="0" t="s">
        <v>57</v>
      </c>
      <c r="AP215" s="0" t="s">
        <v>57</v>
      </c>
      <c r="AQ215" s="0" t="s">
        <v>57</v>
      </c>
      <c r="AR215" s="0" t="s">
        <v>57</v>
      </c>
      <c r="AS215" s="0" t="s">
        <v>57</v>
      </c>
      <c r="AT215" s="0" t="s">
        <v>57</v>
      </c>
      <c r="AU215" s="0" t="n">
        <v>1</v>
      </c>
      <c r="AV215" s="0" t="n">
        <v>1</v>
      </c>
      <c r="AW215" s="0" t="n">
        <v>1</v>
      </c>
      <c r="AX215" s="0" t="n">
        <v>0</v>
      </c>
      <c r="AY215" s="0" t="n">
        <v>1</v>
      </c>
      <c r="AZ215" s="0" t="n">
        <v>1</v>
      </c>
      <c r="BA215" s="0" t="n">
        <v>0</v>
      </c>
      <c r="BB215" s="0" t="n">
        <v>0</v>
      </c>
      <c r="BC215" s="0" t="n">
        <v>1</v>
      </c>
      <c r="BD215" s="0" t="n">
        <v>0</v>
      </c>
    </row>
    <row r="216" customFormat="false" ht="14.25" hidden="false" customHeight="false" outlineLevel="0" collapsed="false">
      <c r="A216" s="0" t="s">
        <v>101</v>
      </c>
      <c r="B216" s="2" t="n">
        <v>43435</v>
      </c>
      <c r="C216" s="2" t="n">
        <v>43572</v>
      </c>
      <c r="D216" s="0" t="n">
        <v>1</v>
      </c>
      <c r="E216" s="0" t="n">
        <v>0</v>
      </c>
      <c r="F216" s="0" t="s">
        <v>57</v>
      </c>
      <c r="G216" s="0" t="s">
        <v>57</v>
      </c>
      <c r="H216" s="0" t="n">
        <v>1</v>
      </c>
      <c r="I216" s="0" t="n">
        <v>0</v>
      </c>
      <c r="J216" s="0" t="n">
        <v>0</v>
      </c>
      <c r="K216" s="0" t="n">
        <v>0</v>
      </c>
      <c r="L216" s="0" t="n">
        <v>0</v>
      </c>
      <c r="M216" s="0" t="n">
        <v>0</v>
      </c>
      <c r="N216" s="0" t="n">
        <v>0</v>
      </c>
      <c r="O216" s="0" t="n">
        <v>0</v>
      </c>
      <c r="P216" s="0" t="n">
        <v>0</v>
      </c>
      <c r="Q216" s="0" t="n">
        <v>0</v>
      </c>
      <c r="R216" s="0" t="n">
        <v>0</v>
      </c>
      <c r="S216" s="0" t="n">
        <v>0</v>
      </c>
      <c r="T216" s="0" t="n">
        <v>0</v>
      </c>
      <c r="U216" s="0" t="n">
        <v>0</v>
      </c>
      <c r="V216" s="0" t="n">
        <v>0</v>
      </c>
      <c r="W216" s="0" t="n">
        <v>0</v>
      </c>
      <c r="X216" s="0" t="n">
        <v>1</v>
      </c>
      <c r="Y216" s="0" t="n">
        <v>0</v>
      </c>
      <c r="Z216" s="0" t="n">
        <v>0</v>
      </c>
      <c r="AA216" s="0" t="n">
        <v>1</v>
      </c>
      <c r="AB216" s="0" t="n">
        <v>1</v>
      </c>
      <c r="AC216" s="0" t="n">
        <v>1</v>
      </c>
      <c r="AD216" s="0" t="n">
        <v>1</v>
      </c>
      <c r="AE216" s="0" t="n">
        <v>1</v>
      </c>
      <c r="AF216" s="0" t="n">
        <v>0</v>
      </c>
      <c r="AG216" s="0" t="n">
        <v>0</v>
      </c>
      <c r="AH216" s="0" t="n">
        <v>0</v>
      </c>
      <c r="AI216" s="0" t="n">
        <v>0</v>
      </c>
      <c r="AJ216" s="0" t="n">
        <v>1</v>
      </c>
      <c r="AK216" s="0" t="n">
        <v>0</v>
      </c>
      <c r="AL216" s="0" t="n">
        <v>0</v>
      </c>
      <c r="AM216" s="0" t="n">
        <v>0</v>
      </c>
      <c r="AN216" s="0" t="n">
        <v>0</v>
      </c>
      <c r="AO216" s="0" t="s">
        <v>57</v>
      </c>
      <c r="AP216" s="0" t="s">
        <v>57</v>
      </c>
      <c r="AQ216" s="0" t="s">
        <v>57</v>
      </c>
      <c r="AR216" s="0" t="s">
        <v>57</v>
      </c>
      <c r="AS216" s="0" t="s">
        <v>57</v>
      </c>
      <c r="AT216" s="0" t="s">
        <v>57</v>
      </c>
      <c r="AU216" s="0" t="n">
        <v>1</v>
      </c>
      <c r="AV216" s="0" t="n">
        <v>1</v>
      </c>
      <c r="AW216" s="0" t="n">
        <v>0</v>
      </c>
      <c r="AX216" s="0" t="n">
        <v>1</v>
      </c>
      <c r="AY216" s="0" t="n">
        <v>1</v>
      </c>
      <c r="AZ216" s="0" t="n">
        <v>1</v>
      </c>
      <c r="BA216" s="0" t="n">
        <v>0</v>
      </c>
      <c r="BB216" s="0" t="n">
        <v>0</v>
      </c>
      <c r="BC216" s="0" t="n">
        <v>0</v>
      </c>
      <c r="BD216" s="0" t="n">
        <v>0</v>
      </c>
    </row>
    <row r="217" customFormat="false" ht="14.25" hidden="false" customHeight="false" outlineLevel="0" collapsed="false">
      <c r="A217" s="0" t="s">
        <v>101</v>
      </c>
      <c r="B217" s="2" t="n">
        <v>43573</v>
      </c>
      <c r="C217" s="2" t="n">
        <v>43598</v>
      </c>
      <c r="D217" s="0" t="n">
        <v>1</v>
      </c>
      <c r="E217" s="0" t="n">
        <v>0</v>
      </c>
      <c r="F217" s="0" t="s">
        <v>57</v>
      </c>
      <c r="G217" s="0" t="s">
        <v>57</v>
      </c>
      <c r="H217" s="0" t="n">
        <v>1</v>
      </c>
      <c r="I217" s="0" t="n">
        <v>0</v>
      </c>
      <c r="J217" s="0" t="n">
        <v>0</v>
      </c>
      <c r="K217" s="0" t="n">
        <v>0</v>
      </c>
      <c r="L217" s="0" t="n">
        <v>0</v>
      </c>
      <c r="M217" s="0" t="n">
        <v>0</v>
      </c>
      <c r="N217" s="0" t="n">
        <v>0</v>
      </c>
      <c r="O217" s="0" t="n">
        <v>0</v>
      </c>
      <c r="P217" s="0" t="n">
        <v>0</v>
      </c>
      <c r="Q217" s="0" t="n">
        <v>0</v>
      </c>
      <c r="R217" s="0" t="n">
        <v>0</v>
      </c>
      <c r="S217" s="0" t="n">
        <v>0</v>
      </c>
      <c r="T217" s="0" t="n">
        <v>0</v>
      </c>
      <c r="U217" s="0" t="n">
        <v>0</v>
      </c>
      <c r="V217" s="0" t="n">
        <v>0</v>
      </c>
      <c r="W217" s="0" t="n">
        <v>0</v>
      </c>
      <c r="X217" s="0" t="n">
        <v>1</v>
      </c>
      <c r="Y217" s="0" t="n">
        <v>0</v>
      </c>
      <c r="Z217" s="0" t="n">
        <v>0</v>
      </c>
      <c r="AA217" s="0" t="n">
        <v>1</v>
      </c>
      <c r="AB217" s="0" t="n">
        <v>1</v>
      </c>
      <c r="AC217" s="0" t="n">
        <v>1</v>
      </c>
      <c r="AD217" s="0" t="n">
        <v>1</v>
      </c>
      <c r="AE217" s="0" t="n">
        <v>1</v>
      </c>
      <c r="AF217" s="0" t="n">
        <v>0</v>
      </c>
      <c r="AG217" s="0" t="n">
        <v>0</v>
      </c>
      <c r="AH217" s="0" t="n">
        <v>0</v>
      </c>
      <c r="AI217" s="0" t="n">
        <v>0</v>
      </c>
      <c r="AJ217" s="0" t="n">
        <v>1</v>
      </c>
      <c r="AK217" s="0" t="n">
        <v>0</v>
      </c>
      <c r="AL217" s="0" t="n">
        <v>0</v>
      </c>
      <c r="AM217" s="0" t="n">
        <v>0</v>
      </c>
      <c r="AN217" s="0" t="n">
        <v>0</v>
      </c>
      <c r="AO217" s="0" t="s">
        <v>57</v>
      </c>
      <c r="AP217" s="0" t="s">
        <v>57</v>
      </c>
      <c r="AQ217" s="0" t="s">
        <v>57</v>
      </c>
      <c r="AR217" s="0" t="s">
        <v>57</v>
      </c>
      <c r="AS217" s="0" t="s">
        <v>57</v>
      </c>
      <c r="AT217" s="0" t="s">
        <v>57</v>
      </c>
      <c r="AU217" s="0" t="n">
        <v>1</v>
      </c>
      <c r="AV217" s="0" t="n">
        <v>1</v>
      </c>
      <c r="AW217" s="0" t="n">
        <v>0</v>
      </c>
      <c r="AX217" s="0" t="n">
        <v>1</v>
      </c>
      <c r="AY217" s="0" t="n">
        <v>1</v>
      </c>
      <c r="AZ217" s="0" t="n">
        <v>1</v>
      </c>
      <c r="BA217" s="0" t="n">
        <v>0</v>
      </c>
      <c r="BB217" s="0" t="n">
        <v>0</v>
      </c>
      <c r="BC217" s="0" t="n">
        <v>0</v>
      </c>
      <c r="BD217" s="0" t="n">
        <v>0</v>
      </c>
    </row>
    <row r="218" customFormat="false" ht="14.25" hidden="false" customHeight="false" outlineLevel="0" collapsed="false">
      <c r="A218" s="0" t="s">
        <v>101</v>
      </c>
      <c r="B218" s="2" t="n">
        <v>43599</v>
      </c>
      <c r="C218" s="2" t="n">
        <v>43962</v>
      </c>
      <c r="D218" s="0" t="n">
        <v>1</v>
      </c>
      <c r="E218" s="0" t="n">
        <v>1</v>
      </c>
      <c r="F218" s="0" t="n">
        <v>1</v>
      </c>
      <c r="G218" s="0" t="n">
        <v>0</v>
      </c>
      <c r="H218" s="0" t="n">
        <v>1</v>
      </c>
      <c r="I218" s="0" t="n">
        <v>0</v>
      </c>
      <c r="J218" s="0" t="n">
        <v>0</v>
      </c>
      <c r="K218" s="0" t="n">
        <v>0</v>
      </c>
      <c r="L218" s="0" t="n">
        <v>0</v>
      </c>
      <c r="M218" s="0" t="n">
        <v>0</v>
      </c>
      <c r="N218" s="0" t="n">
        <v>0</v>
      </c>
      <c r="O218" s="0" t="n">
        <v>0</v>
      </c>
      <c r="P218" s="0" t="n">
        <v>0</v>
      </c>
      <c r="Q218" s="0" t="n">
        <v>1</v>
      </c>
      <c r="R218" s="0" t="n">
        <v>0</v>
      </c>
      <c r="S218" s="0" t="n">
        <v>0</v>
      </c>
      <c r="T218" s="0" t="n">
        <v>0</v>
      </c>
      <c r="U218" s="0" t="n">
        <v>0</v>
      </c>
      <c r="V218" s="0" t="n">
        <v>0</v>
      </c>
      <c r="W218" s="0" t="n">
        <v>0</v>
      </c>
      <c r="X218" s="0" t="n">
        <v>1</v>
      </c>
      <c r="Y218" s="0" t="n">
        <v>0</v>
      </c>
      <c r="Z218" s="0" t="n">
        <v>0</v>
      </c>
      <c r="AA218" s="0" t="n">
        <v>1</v>
      </c>
      <c r="AB218" s="0" t="n">
        <v>1</v>
      </c>
      <c r="AC218" s="0" t="n">
        <v>1</v>
      </c>
      <c r="AD218" s="0" t="n">
        <v>1</v>
      </c>
      <c r="AE218" s="0" t="n">
        <v>1</v>
      </c>
      <c r="AF218" s="0" t="n">
        <v>0</v>
      </c>
      <c r="AG218" s="0" t="n">
        <v>0</v>
      </c>
      <c r="AH218" s="0" t="n">
        <v>0</v>
      </c>
      <c r="AI218" s="0" t="n">
        <v>0</v>
      </c>
      <c r="AJ218" s="0" t="n">
        <v>1</v>
      </c>
      <c r="AK218" s="0" t="n">
        <v>0</v>
      </c>
      <c r="AL218" s="0" t="n">
        <v>0</v>
      </c>
      <c r="AM218" s="0" t="n">
        <v>0</v>
      </c>
      <c r="AN218" s="0" t="n">
        <v>0</v>
      </c>
      <c r="AO218" s="0" t="s">
        <v>57</v>
      </c>
      <c r="AP218" s="0" t="s">
        <v>57</v>
      </c>
      <c r="AQ218" s="0" t="s">
        <v>57</v>
      </c>
      <c r="AR218" s="0" t="s">
        <v>57</v>
      </c>
      <c r="AS218" s="0" t="s">
        <v>57</v>
      </c>
      <c r="AT218" s="0" t="s">
        <v>57</v>
      </c>
      <c r="AU218" s="0" t="n">
        <v>1</v>
      </c>
      <c r="AV218" s="0" t="n">
        <v>1</v>
      </c>
      <c r="AW218" s="0" t="n">
        <v>0</v>
      </c>
      <c r="AX218" s="0" t="n">
        <v>1</v>
      </c>
      <c r="AY218" s="0" t="n">
        <v>1</v>
      </c>
      <c r="AZ218" s="0" t="n">
        <v>1</v>
      </c>
      <c r="BA218" s="0" t="n">
        <v>0</v>
      </c>
      <c r="BB218" s="0" t="n">
        <v>0</v>
      </c>
      <c r="BC218" s="0" t="n">
        <v>1</v>
      </c>
      <c r="BD218" s="0" t="n">
        <v>0</v>
      </c>
    </row>
    <row r="219" customFormat="false" ht="14.25" hidden="false" customHeight="false" outlineLevel="0" collapsed="false">
      <c r="A219" s="0" t="s">
        <v>101</v>
      </c>
      <c r="B219" s="2" t="n">
        <v>43963</v>
      </c>
      <c r="C219" s="2" t="n">
        <v>44439</v>
      </c>
      <c r="D219" s="0" t="n">
        <v>1</v>
      </c>
      <c r="E219" s="0" t="n">
        <v>1</v>
      </c>
      <c r="F219" s="0" t="n">
        <v>1</v>
      </c>
      <c r="G219" s="0" t="n">
        <v>0</v>
      </c>
      <c r="H219" s="0" t="n">
        <v>1</v>
      </c>
      <c r="I219" s="0" t="n">
        <v>0</v>
      </c>
      <c r="J219" s="0" t="n">
        <v>0</v>
      </c>
      <c r="K219" s="0" t="n">
        <v>0</v>
      </c>
      <c r="L219" s="0" t="n">
        <v>0</v>
      </c>
      <c r="M219" s="0" t="n">
        <v>0</v>
      </c>
      <c r="N219" s="0" t="n">
        <v>0</v>
      </c>
      <c r="O219" s="0" t="n">
        <v>0</v>
      </c>
      <c r="P219" s="0" t="n">
        <v>0</v>
      </c>
      <c r="Q219" s="0" t="n">
        <v>1</v>
      </c>
      <c r="R219" s="0" t="n">
        <v>0</v>
      </c>
      <c r="S219" s="0" t="n">
        <v>0</v>
      </c>
      <c r="T219" s="0" t="n">
        <v>0</v>
      </c>
      <c r="U219" s="0" t="n">
        <v>0</v>
      </c>
      <c r="V219" s="0" t="n">
        <v>0</v>
      </c>
      <c r="W219" s="0" t="n">
        <v>0</v>
      </c>
      <c r="X219" s="0" t="n">
        <v>1</v>
      </c>
      <c r="Y219" s="0" t="n">
        <v>0</v>
      </c>
      <c r="Z219" s="0" t="n">
        <v>0</v>
      </c>
      <c r="AA219" s="0" t="n">
        <v>1</v>
      </c>
      <c r="AB219" s="0" t="n">
        <v>1</v>
      </c>
      <c r="AC219" s="0" t="n">
        <v>1</v>
      </c>
      <c r="AD219" s="0" t="n">
        <v>1</v>
      </c>
      <c r="AE219" s="0" t="n">
        <v>1</v>
      </c>
      <c r="AF219" s="0" t="n">
        <v>0</v>
      </c>
      <c r="AG219" s="0" t="n">
        <v>0</v>
      </c>
      <c r="AH219" s="0" t="n">
        <v>0</v>
      </c>
      <c r="AI219" s="0" t="n">
        <v>0</v>
      </c>
      <c r="AJ219" s="0" t="n">
        <v>1</v>
      </c>
      <c r="AK219" s="0" t="n">
        <v>0</v>
      </c>
      <c r="AL219" s="0" t="n">
        <v>0</v>
      </c>
      <c r="AM219" s="0" t="n">
        <v>0</v>
      </c>
      <c r="AN219" s="0" t="n">
        <v>0</v>
      </c>
      <c r="AO219" s="0" t="s">
        <v>57</v>
      </c>
      <c r="AP219" s="0" t="s">
        <v>57</v>
      </c>
      <c r="AQ219" s="0" t="s">
        <v>57</v>
      </c>
      <c r="AR219" s="0" t="s">
        <v>57</v>
      </c>
      <c r="AS219" s="0" t="s">
        <v>57</v>
      </c>
      <c r="AT219" s="0" t="s">
        <v>57</v>
      </c>
      <c r="AU219" s="0" t="n">
        <v>1</v>
      </c>
      <c r="AV219" s="0" t="n">
        <v>1</v>
      </c>
      <c r="AW219" s="0" t="n">
        <v>0</v>
      </c>
      <c r="AX219" s="0" t="n">
        <v>1</v>
      </c>
      <c r="AY219" s="0" t="n">
        <v>1</v>
      </c>
      <c r="AZ219" s="0" t="n">
        <v>1</v>
      </c>
      <c r="BA219" s="0" t="n">
        <v>0</v>
      </c>
      <c r="BB219" s="0" t="n">
        <v>0</v>
      </c>
      <c r="BC219" s="0" t="n">
        <v>1</v>
      </c>
      <c r="BD219" s="0" t="n">
        <v>0</v>
      </c>
    </row>
    <row r="220" customFormat="false" ht="14.25" hidden="false" customHeight="false" outlineLevel="0" collapsed="false">
      <c r="A220" s="0" t="s">
        <v>101</v>
      </c>
      <c r="B220" s="2" t="n">
        <v>44440</v>
      </c>
      <c r="C220" s="2" t="n">
        <v>44735</v>
      </c>
      <c r="D220" s="0" t="n">
        <v>1</v>
      </c>
      <c r="E220" s="0" t="n">
        <v>1</v>
      </c>
      <c r="F220" s="0" t="n">
        <v>1</v>
      </c>
      <c r="G220" s="0" t="n">
        <v>0</v>
      </c>
      <c r="H220" s="0" t="n">
        <v>1</v>
      </c>
      <c r="I220" s="0" t="n">
        <v>0</v>
      </c>
      <c r="J220" s="0" t="n">
        <v>0</v>
      </c>
      <c r="K220" s="0" t="n">
        <v>0</v>
      </c>
      <c r="L220" s="0" t="n">
        <v>0</v>
      </c>
      <c r="M220" s="0" t="n">
        <v>0</v>
      </c>
      <c r="N220" s="0" t="n">
        <v>0</v>
      </c>
      <c r="O220" s="0" t="n">
        <v>0</v>
      </c>
      <c r="P220" s="0" t="n">
        <v>0</v>
      </c>
      <c r="Q220" s="0" t="n">
        <v>1</v>
      </c>
      <c r="R220" s="0" t="n">
        <v>0</v>
      </c>
      <c r="S220" s="0" t="n">
        <v>0</v>
      </c>
      <c r="T220" s="0" t="n">
        <v>0</v>
      </c>
      <c r="U220" s="0" t="n">
        <v>0</v>
      </c>
      <c r="V220" s="0" t="n">
        <v>0</v>
      </c>
      <c r="W220" s="0" t="n">
        <v>0</v>
      </c>
      <c r="X220" s="0" t="n">
        <v>1</v>
      </c>
      <c r="Y220" s="0" t="n">
        <v>0</v>
      </c>
      <c r="Z220" s="0" t="n">
        <v>0</v>
      </c>
      <c r="AA220" s="0" t="n">
        <v>1</v>
      </c>
      <c r="AB220" s="0" t="n">
        <v>1</v>
      </c>
      <c r="AC220" s="0" t="n">
        <v>1</v>
      </c>
      <c r="AD220" s="0" t="n">
        <v>1</v>
      </c>
      <c r="AE220" s="0" t="n">
        <v>1</v>
      </c>
      <c r="AF220" s="0" t="n">
        <v>0</v>
      </c>
      <c r="AG220" s="0" t="n">
        <v>0</v>
      </c>
      <c r="AH220" s="0" t="n">
        <v>0</v>
      </c>
      <c r="AI220" s="0" t="n">
        <v>0</v>
      </c>
      <c r="AJ220" s="0" t="n">
        <v>1</v>
      </c>
      <c r="AK220" s="0" t="n">
        <v>0</v>
      </c>
      <c r="AL220" s="0" t="n">
        <v>0</v>
      </c>
      <c r="AM220" s="0" t="n">
        <v>0</v>
      </c>
      <c r="AN220" s="0" t="n">
        <v>0</v>
      </c>
      <c r="AO220" s="0" t="s">
        <v>57</v>
      </c>
      <c r="AP220" s="0" t="s">
        <v>57</v>
      </c>
      <c r="AQ220" s="0" t="s">
        <v>57</v>
      </c>
      <c r="AR220" s="0" t="s">
        <v>57</v>
      </c>
      <c r="AS220" s="0" t="s">
        <v>57</v>
      </c>
      <c r="AT220" s="0" t="s">
        <v>57</v>
      </c>
      <c r="AU220" s="0" t="n">
        <v>1</v>
      </c>
      <c r="AV220" s="0" t="n">
        <v>1</v>
      </c>
      <c r="AW220" s="0" t="n">
        <v>0</v>
      </c>
      <c r="AX220" s="0" t="n">
        <v>1</v>
      </c>
      <c r="AY220" s="0" t="n">
        <v>1</v>
      </c>
      <c r="AZ220" s="0" t="n">
        <v>1</v>
      </c>
      <c r="BA220" s="0" t="n">
        <v>0</v>
      </c>
      <c r="BB220" s="0" t="n">
        <v>0</v>
      </c>
      <c r="BC220" s="0" t="n">
        <v>1</v>
      </c>
      <c r="BD220" s="0" t="n">
        <v>0</v>
      </c>
    </row>
    <row r="221" customFormat="false" ht="14.25" hidden="false" customHeight="false" outlineLevel="0" collapsed="false">
      <c r="A221" s="0" t="s">
        <v>101</v>
      </c>
      <c r="B221" s="2" t="n">
        <v>44736</v>
      </c>
      <c r="C221" s="2" t="n">
        <v>44738</v>
      </c>
      <c r="D221" s="0" t="n">
        <v>1</v>
      </c>
      <c r="E221" s="0" t="n">
        <v>1</v>
      </c>
      <c r="F221" s="0" t="n">
        <v>1</v>
      </c>
      <c r="G221" s="0" t="n">
        <v>0</v>
      </c>
      <c r="H221" s="0" t="n">
        <v>1</v>
      </c>
      <c r="I221" s="0" t="n">
        <v>1</v>
      </c>
      <c r="J221" s="0" t="n">
        <v>0</v>
      </c>
      <c r="K221" s="0" t="n">
        <v>0</v>
      </c>
      <c r="L221" s="0" t="n">
        <v>0</v>
      </c>
      <c r="M221" s="0" t="n">
        <v>0</v>
      </c>
      <c r="N221" s="0" t="n">
        <v>0</v>
      </c>
      <c r="O221" s="0" t="n">
        <v>0</v>
      </c>
      <c r="P221" s="0" t="n">
        <v>0</v>
      </c>
      <c r="Q221" s="0" t="n">
        <v>1</v>
      </c>
      <c r="R221" s="0" t="n">
        <v>0</v>
      </c>
      <c r="S221" s="0" t="n">
        <v>0</v>
      </c>
      <c r="T221" s="0" t="n">
        <v>0</v>
      </c>
      <c r="U221" s="0" t="n">
        <v>0</v>
      </c>
      <c r="V221" s="0" t="n">
        <v>0</v>
      </c>
      <c r="W221" s="0" t="n">
        <v>0</v>
      </c>
      <c r="X221" s="0" t="n">
        <v>1</v>
      </c>
      <c r="Y221" s="0" t="n">
        <v>0</v>
      </c>
      <c r="Z221" s="0" t="n">
        <v>0</v>
      </c>
      <c r="AA221" s="0" t="n">
        <v>1</v>
      </c>
      <c r="AB221" s="0" t="n">
        <v>1</v>
      </c>
      <c r="AC221" s="0" t="n">
        <v>1</v>
      </c>
      <c r="AD221" s="0" t="n">
        <v>1</v>
      </c>
      <c r="AE221" s="0" t="n">
        <v>1</v>
      </c>
      <c r="AF221" s="0" t="n">
        <v>0</v>
      </c>
      <c r="AG221" s="0" t="n">
        <v>0</v>
      </c>
      <c r="AH221" s="0" t="n">
        <v>0</v>
      </c>
      <c r="AI221" s="0" t="n">
        <v>0</v>
      </c>
      <c r="AJ221" s="0" t="n">
        <v>1</v>
      </c>
      <c r="AK221" s="0" t="n">
        <v>0</v>
      </c>
      <c r="AL221" s="0" t="n">
        <v>0</v>
      </c>
      <c r="AM221" s="0" t="n">
        <v>0</v>
      </c>
      <c r="AN221" s="0" t="n">
        <v>1</v>
      </c>
      <c r="AO221" s="0" t="n">
        <v>0</v>
      </c>
      <c r="AP221" s="0" t="n">
        <v>0</v>
      </c>
      <c r="AQ221" s="0" t="n">
        <v>1</v>
      </c>
      <c r="AR221" s="0" t="n">
        <v>0</v>
      </c>
      <c r="AS221" s="0" t="n">
        <v>0</v>
      </c>
      <c r="AT221" s="0" t="n">
        <v>0</v>
      </c>
      <c r="AU221" s="0" t="n">
        <v>1</v>
      </c>
      <c r="AV221" s="0" t="n">
        <v>1</v>
      </c>
      <c r="AW221" s="0" t="n">
        <v>0</v>
      </c>
      <c r="AX221" s="0" t="n">
        <v>1</v>
      </c>
      <c r="AY221" s="0" t="n">
        <v>1</v>
      </c>
      <c r="AZ221" s="0" t="n">
        <v>1</v>
      </c>
      <c r="BA221" s="0" t="n">
        <v>0</v>
      </c>
      <c r="BB221" s="0" t="n">
        <v>0</v>
      </c>
      <c r="BC221" s="0" t="n">
        <v>1</v>
      </c>
      <c r="BD221" s="0" t="n">
        <v>0</v>
      </c>
    </row>
    <row r="222" customFormat="false" ht="14.25" hidden="false" customHeight="false" outlineLevel="0" collapsed="false">
      <c r="A222" s="0" t="s">
        <v>101</v>
      </c>
      <c r="B222" s="2" t="n">
        <v>44739</v>
      </c>
      <c r="C222" s="2" t="n">
        <v>44752</v>
      </c>
      <c r="D222" s="0" t="n">
        <v>1</v>
      </c>
      <c r="E222" s="0" t="n">
        <v>1</v>
      </c>
      <c r="F222" s="0" t="n">
        <v>1</v>
      </c>
      <c r="G222" s="0" t="n">
        <v>0</v>
      </c>
      <c r="H222" s="0" t="n">
        <v>1</v>
      </c>
      <c r="I222" s="0" t="n">
        <v>1</v>
      </c>
      <c r="J222" s="0" t="n">
        <v>0</v>
      </c>
      <c r="K222" s="0" t="n">
        <v>0</v>
      </c>
      <c r="L222" s="0" t="n">
        <v>0</v>
      </c>
      <c r="M222" s="0" t="n">
        <v>0</v>
      </c>
      <c r="N222" s="0" t="n">
        <v>0</v>
      </c>
      <c r="O222" s="0" t="n">
        <v>0</v>
      </c>
      <c r="P222" s="0" t="n">
        <v>0</v>
      </c>
      <c r="Q222" s="0" t="n">
        <v>1</v>
      </c>
      <c r="R222" s="0" t="n">
        <v>0</v>
      </c>
      <c r="S222" s="0" t="n">
        <v>0</v>
      </c>
      <c r="T222" s="0" t="n">
        <v>0</v>
      </c>
      <c r="U222" s="0" t="n">
        <v>0</v>
      </c>
      <c r="V222" s="0" t="n">
        <v>0</v>
      </c>
      <c r="W222" s="0" t="n">
        <v>0</v>
      </c>
      <c r="X222" s="0" t="n">
        <v>1</v>
      </c>
      <c r="Y222" s="0" t="n">
        <v>0</v>
      </c>
      <c r="Z222" s="0" t="n">
        <v>0</v>
      </c>
      <c r="AA222" s="0" t="n">
        <v>1</v>
      </c>
      <c r="AB222" s="0" t="n">
        <v>1</v>
      </c>
      <c r="AC222" s="0" t="n">
        <v>1</v>
      </c>
      <c r="AD222" s="0" t="n">
        <v>1</v>
      </c>
      <c r="AE222" s="0" t="n">
        <v>1</v>
      </c>
      <c r="AF222" s="0" t="n">
        <v>0</v>
      </c>
      <c r="AG222" s="0" t="n">
        <v>0</v>
      </c>
      <c r="AH222" s="0" t="n">
        <v>0</v>
      </c>
      <c r="AI222" s="0" t="n">
        <v>0</v>
      </c>
      <c r="AJ222" s="0" t="n">
        <v>1</v>
      </c>
      <c r="AK222" s="0" t="n">
        <v>0</v>
      </c>
      <c r="AL222" s="0" t="n">
        <v>0</v>
      </c>
      <c r="AM222" s="0" t="n">
        <v>0</v>
      </c>
      <c r="AN222" s="0" t="n">
        <v>1</v>
      </c>
      <c r="AO222" s="0" t="n">
        <v>0</v>
      </c>
      <c r="AP222" s="0" t="n">
        <v>0</v>
      </c>
      <c r="AQ222" s="0" t="n">
        <v>1</v>
      </c>
      <c r="AR222" s="0" t="n">
        <v>0</v>
      </c>
      <c r="AS222" s="0" t="n">
        <v>0</v>
      </c>
      <c r="AT222" s="0" t="n">
        <v>0</v>
      </c>
      <c r="AU222" s="0" t="n">
        <v>1</v>
      </c>
      <c r="AV222" s="0" t="n">
        <v>1</v>
      </c>
      <c r="AW222" s="0" t="n">
        <v>0</v>
      </c>
      <c r="AX222" s="0" t="n">
        <v>1</v>
      </c>
      <c r="AY222" s="0" t="n">
        <v>1</v>
      </c>
      <c r="AZ222" s="0" t="n">
        <v>1</v>
      </c>
      <c r="BA222" s="0" t="n">
        <v>0</v>
      </c>
      <c r="BB222" s="0" t="n">
        <v>0</v>
      </c>
      <c r="BC222" s="0" t="n">
        <v>1</v>
      </c>
      <c r="BD222" s="0" t="n">
        <v>0</v>
      </c>
    </row>
    <row r="223" customFormat="false" ht="14.25" hidden="false" customHeight="false" outlineLevel="0" collapsed="false">
      <c r="A223" s="0" t="s">
        <v>101</v>
      </c>
      <c r="B223" s="2" t="n">
        <v>44753</v>
      </c>
      <c r="C223" s="2" t="n">
        <v>44804</v>
      </c>
      <c r="D223" s="0" t="n">
        <v>1</v>
      </c>
      <c r="E223" s="0" t="n">
        <v>1</v>
      </c>
      <c r="F223" s="0" t="n">
        <v>1</v>
      </c>
      <c r="G223" s="0" t="n">
        <v>0</v>
      </c>
      <c r="H223" s="0" t="n">
        <v>1</v>
      </c>
      <c r="I223" s="0" t="n">
        <v>1</v>
      </c>
      <c r="J223" s="0" t="n">
        <v>0</v>
      </c>
      <c r="K223" s="0" t="n">
        <v>0</v>
      </c>
      <c r="L223" s="0" t="n">
        <v>0</v>
      </c>
      <c r="M223" s="0" t="n">
        <v>0</v>
      </c>
      <c r="N223" s="0" t="n">
        <v>0</v>
      </c>
      <c r="O223" s="0" t="n">
        <v>0</v>
      </c>
      <c r="P223" s="0" t="n">
        <v>0</v>
      </c>
      <c r="Q223" s="0" t="n">
        <v>1</v>
      </c>
      <c r="R223" s="0" t="n">
        <v>0</v>
      </c>
      <c r="S223" s="0" t="n">
        <v>0</v>
      </c>
      <c r="T223" s="0" t="n">
        <v>0</v>
      </c>
      <c r="U223" s="0" t="n">
        <v>0</v>
      </c>
      <c r="V223" s="0" t="n">
        <v>0</v>
      </c>
      <c r="W223" s="0" t="n">
        <v>0</v>
      </c>
      <c r="X223" s="0" t="n">
        <v>1</v>
      </c>
      <c r="Y223" s="0" t="n">
        <v>0</v>
      </c>
      <c r="Z223" s="0" t="n">
        <v>0</v>
      </c>
      <c r="AA223" s="0" t="n">
        <v>1</v>
      </c>
      <c r="AB223" s="0" t="n">
        <v>1</v>
      </c>
      <c r="AC223" s="0" t="n">
        <v>1</v>
      </c>
      <c r="AD223" s="0" t="n">
        <v>1</v>
      </c>
      <c r="AE223" s="0" t="n">
        <v>1</v>
      </c>
      <c r="AF223" s="0" t="n">
        <v>0</v>
      </c>
      <c r="AG223" s="0" t="n">
        <v>0</v>
      </c>
      <c r="AH223" s="0" t="n">
        <v>0</v>
      </c>
      <c r="AI223" s="0" t="n">
        <v>0</v>
      </c>
      <c r="AJ223" s="0" t="n">
        <v>1</v>
      </c>
      <c r="AK223" s="0" t="n">
        <v>0</v>
      </c>
      <c r="AL223" s="0" t="n">
        <v>0</v>
      </c>
      <c r="AM223" s="0" t="n">
        <v>0</v>
      </c>
      <c r="AN223" s="0" t="n">
        <v>1</v>
      </c>
      <c r="AO223" s="0" t="n">
        <v>0</v>
      </c>
      <c r="AP223" s="0" t="n">
        <v>0</v>
      </c>
      <c r="AQ223" s="0" t="n">
        <v>1</v>
      </c>
      <c r="AR223" s="0" t="n">
        <v>0</v>
      </c>
      <c r="AS223" s="0" t="n">
        <v>0</v>
      </c>
      <c r="AT223" s="0" t="n">
        <v>0</v>
      </c>
      <c r="AU223" s="0" t="n">
        <v>1</v>
      </c>
      <c r="AV223" s="0" t="n">
        <v>1</v>
      </c>
      <c r="AW223" s="0" t="n">
        <v>0</v>
      </c>
      <c r="AX223" s="0" t="n">
        <v>1</v>
      </c>
      <c r="AY223" s="0" t="n">
        <v>1</v>
      </c>
      <c r="AZ223" s="0" t="n">
        <v>1</v>
      </c>
      <c r="BA223" s="0" t="n">
        <v>0</v>
      </c>
      <c r="BB223" s="0" t="n">
        <v>0</v>
      </c>
      <c r="BC223" s="0" t="n">
        <v>1</v>
      </c>
      <c r="BD223" s="0" t="n">
        <v>0</v>
      </c>
    </row>
    <row r="224" customFormat="false" ht="13.8" hidden="false" customHeight="false" outlineLevel="0" collapsed="false">
      <c r="A224" s="0" t="s">
        <v>101</v>
      </c>
      <c r="B224" s="2" t="n">
        <v>44805</v>
      </c>
      <c r="C224" s="2" t="n">
        <v>44866</v>
      </c>
      <c r="D224" s="0" t="n">
        <v>1</v>
      </c>
      <c r="E224" s="0" t="n">
        <v>1</v>
      </c>
      <c r="F224" s="0" t="n">
        <v>1</v>
      </c>
      <c r="G224" s="0" t="n">
        <v>0</v>
      </c>
      <c r="H224" s="0" t="n">
        <v>1</v>
      </c>
      <c r="I224" s="0" t="n">
        <v>1</v>
      </c>
      <c r="J224" s="0" t="n">
        <v>0</v>
      </c>
      <c r="K224" s="0" t="n">
        <v>0</v>
      </c>
      <c r="L224" s="0" t="n">
        <v>0</v>
      </c>
      <c r="M224" s="0" t="n">
        <v>0</v>
      </c>
      <c r="N224" s="0" t="n">
        <v>0</v>
      </c>
      <c r="O224" s="0" t="n">
        <v>0</v>
      </c>
      <c r="P224" s="0" t="n">
        <v>0</v>
      </c>
      <c r="Q224" s="0" t="n">
        <v>1</v>
      </c>
      <c r="R224" s="0" t="n">
        <v>0</v>
      </c>
      <c r="S224" s="0" t="n">
        <v>0</v>
      </c>
      <c r="T224" s="0" t="n">
        <v>0</v>
      </c>
      <c r="U224" s="0" t="n">
        <v>0</v>
      </c>
      <c r="V224" s="0" t="n">
        <v>0</v>
      </c>
      <c r="W224" s="0" t="n">
        <v>0</v>
      </c>
      <c r="X224" s="0" t="n">
        <v>1</v>
      </c>
      <c r="Y224" s="0" t="n">
        <v>0</v>
      </c>
      <c r="Z224" s="0" t="n">
        <v>0</v>
      </c>
      <c r="AA224" s="0" t="n">
        <v>1</v>
      </c>
      <c r="AB224" s="0" t="n">
        <v>1</v>
      </c>
      <c r="AC224" s="0" t="n">
        <v>1</v>
      </c>
      <c r="AD224" s="0" t="n">
        <v>1</v>
      </c>
      <c r="AE224" s="0" t="n">
        <v>1</v>
      </c>
      <c r="AF224" s="0" t="n">
        <v>0</v>
      </c>
      <c r="AG224" s="0" t="n">
        <v>0</v>
      </c>
      <c r="AH224" s="0" t="n">
        <v>0</v>
      </c>
      <c r="AI224" s="0" t="n">
        <v>0</v>
      </c>
      <c r="AJ224" s="0" t="n">
        <v>1</v>
      </c>
      <c r="AK224" s="0" t="n">
        <v>0</v>
      </c>
      <c r="AL224" s="0" t="n">
        <v>0</v>
      </c>
      <c r="AM224" s="0" t="n">
        <v>0</v>
      </c>
      <c r="AN224" s="0" t="n">
        <v>1</v>
      </c>
      <c r="AO224" s="0" t="n">
        <v>0</v>
      </c>
      <c r="AP224" s="0" t="n">
        <v>0</v>
      </c>
      <c r="AQ224" s="0" t="n">
        <v>1</v>
      </c>
      <c r="AR224" s="0" t="n">
        <v>0</v>
      </c>
      <c r="AS224" s="0" t="n">
        <v>0</v>
      </c>
      <c r="AT224" s="0" t="n">
        <v>0</v>
      </c>
      <c r="AU224" s="0" t="n">
        <v>1</v>
      </c>
      <c r="AV224" s="0" t="n">
        <v>1</v>
      </c>
      <c r="AW224" s="0" t="n">
        <v>0</v>
      </c>
      <c r="AX224" s="0" t="n">
        <v>1</v>
      </c>
      <c r="AY224" s="0" t="n">
        <v>1</v>
      </c>
      <c r="AZ224" s="0" t="n">
        <v>1</v>
      </c>
      <c r="BA224" s="0" t="n">
        <v>0</v>
      </c>
      <c r="BB224" s="0" t="n">
        <v>0</v>
      </c>
      <c r="BC224" s="0" t="n">
        <v>1</v>
      </c>
      <c r="BD224" s="0" t="n">
        <v>0</v>
      </c>
    </row>
    <row r="225" customFormat="false" ht="14.25" hidden="false" customHeight="false" outlineLevel="0" collapsed="false">
      <c r="A225" s="0" t="s">
        <v>102</v>
      </c>
      <c r="B225" s="2" t="n">
        <v>43435</v>
      </c>
      <c r="C225" s="2" t="n">
        <v>44866</v>
      </c>
      <c r="D225" s="0" t="n">
        <v>0</v>
      </c>
      <c r="E225" s="0" t="s">
        <v>57</v>
      </c>
      <c r="F225" s="0" t="s">
        <v>57</v>
      </c>
      <c r="G225" s="0" t="s">
        <v>57</v>
      </c>
      <c r="H225" s="0" t="s">
        <v>57</v>
      </c>
      <c r="I225" s="0" t="s">
        <v>57</v>
      </c>
      <c r="J225" s="0" t="s">
        <v>57</v>
      </c>
      <c r="K225" s="0" t="s">
        <v>57</v>
      </c>
      <c r="L225" s="0" t="s">
        <v>57</v>
      </c>
      <c r="M225" s="0" t="s">
        <v>57</v>
      </c>
      <c r="N225" s="0" t="s">
        <v>57</v>
      </c>
      <c r="O225" s="0" t="s">
        <v>57</v>
      </c>
      <c r="P225" s="0" t="s">
        <v>57</v>
      </c>
      <c r="Q225" s="0" t="s">
        <v>57</v>
      </c>
      <c r="R225" s="0" t="s">
        <v>57</v>
      </c>
      <c r="S225" s="0" t="s">
        <v>57</v>
      </c>
      <c r="T225" s="0" t="s">
        <v>57</v>
      </c>
      <c r="U225" s="0" t="s">
        <v>57</v>
      </c>
      <c r="V225" s="0" t="s">
        <v>57</v>
      </c>
      <c r="W225" s="0" t="s">
        <v>57</v>
      </c>
      <c r="X225" s="0" t="s">
        <v>57</v>
      </c>
      <c r="Y225" s="0" t="s">
        <v>57</v>
      </c>
      <c r="Z225" s="0" t="s">
        <v>57</v>
      </c>
      <c r="AA225" s="0" t="s">
        <v>57</v>
      </c>
      <c r="AB225" s="0" t="s">
        <v>57</v>
      </c>
      <c r="AC225" s="0" t="s">
        <v>57</v>
      </c>
      <c r="AD225" s="0" t="s">
        <v>57</v>
      </c>
      <c r="AE225" s="0" t="s">
        <v>57</v>
      </c>
      <c r="AF225" s="0" t="s">
        <v>57</v>
      </c>
      <c r="AG225" s="0" t="s">
        <v>57</v>
      </c>
      <c r="AH225" s="0" t="s">
        <v>57</v>
      </c>
      <c r="AI225" s="0" t="s">
        <v>57</v>
      </c>
      <c r="AJ225" s="0" t="s">
        <v>57</v>
      </c>
      <c r="AK225" s="0" t="s">
        <v>57</v>
      </c>
      <c r="AL225" s="0" t="s">
        <v>57</v>
      </c>
      <c r="AM225" s="0" t="s">
        <v>57</v>
      </c>
      <c r="AN225" s="0" t="s">
        <v>57</v>
      </c>
      <c r="AO225" s="0" t="s">
        <v>57</v>
      </c>
      <c r="AP225" s="0" t="s">
        <v>57</v>
      </c>
      <c r="AQ225" s="0" t="s">
        <v>57</v>
      </c>
      <c r="AR225" s="0" t="s">
        <v>57</v>
      </c>
      <c r="AS225" s="0" t="s">
        <v>57</v>
      </c>
      <c r="AT225" s="0" t="s">
        <v>57</v>
      </c>
      <c r="AU225" s="0" t="s">
        <v>57</v>
      </c>
      <c r="AV225" s="0" t="s">
        <v>57</v>
      </c>
      <c r="AW225" s="0" t="s">
        <v>57</v>
      </c>
      <c r="AX225" s="0" t="s">
        <v>57</v>
      </c>
      <c r="AY225" s="0" t="s">
        <v>57</v>
      </c>
      <c r="AZ225" s="0" t="s">
        <v>57</v>
      </c>
      <c r="BA225" s="0" t="s">
        <v>57</v>
      </c>
      <c r="BB225" s="0" t="s">
        <v>57</v>
      </c>
      <c r="BC225" s="0" t="s">
        <v>57</v>
      </c>
      <c r="BD225" s="0" t="s">
        <v>57</v>
      </c>
    </row>
    <row r="226" customFormat="false" ht="14.25" hidden="false" customHeight="false" outlineLevel="0" collapsed="false">
      <c r="A226" s="0" t="s">
        <v>103</v>
      </c>
      <c r="B226" s="2" t="n">
        <v>43435</v>
      </c>
      <c r="C226" s="2" t="n">
        <v>44012</v>
      </c>
      <c r="D226" s="0" t="n">
        <v>1</v>
      </c>
      <c r="E226" s="0" t="n">
        <v>0</v>
      </c>
      <c r="F226" s="0" t="s">
        <v>57</v>
      </c>
      <c r="G226" s="0" t="s">
        <v>57</v>
      </c>
      <c r="H226" s="0" t="n">
        <v>1</v>
      </c>
      <c r="I226" s="0" t="n">
        <v>0</v>
      </c>
      <c r="J226" s="0" t="n">
        <v>0</v>
      </c>
      <c r="K226" s="0" t="n">
        <v>0</v>
      </c>
      <c r="L226" s="0" t="n">
        <v>0</v>
      </c>
      <c r="M226" s="0" t="n">
        <v>0</v>
      </c>
      <c r="N226" s="0" t="n">
        <v>0</v>
      </c>
      <c r="O226" s="0" t="n">
        <v>0</v>
      </c>
      <c r="P226" s="0" t="n">
        <v>0</v>
      </c>
      <c r="Q226" s="0" t="n">
        <v>0</v>
      </c>
      <c r="R226" s="0" t="n">
        <v>0</v>
      </c>
      <c r="S226" s="0" t="n">
        <v>0</v>
      </c>
      <c r="T226" s="0" t="n">
        <v>0</v>
      </c>
      <c r="U226" s="0" t="n">
        <v>0</v>
      </c>
      <c r="V226" s="0" t="n">
        <v>0</v>
      </c>
      <c r="W226" s="0" t="n">
        <v>0</v>
      </c>
      <c r="X226" s="0" t="n">
        <v>0</v>
      </c>
      <c r="Y226" s="0" t="n">
        <v>0</v>
      </c>
      <c r="Z226" s="0" t="n">
        <v>1</v>
      </c>
      <c r="AA226" s="0" t="n">
        <v>1</v>
      </c>
      <c r="AB226" s="0" t="n">
        <v>1</v>
      </c>
      <c r="AC226" s="0" t="n">
        <v>0</v>
      </c>
      <c r="AD226" s="0" t="n">
        <v>0</v>
      </c>
      <c r="AE226" s="0" t="n">
        <v>0</v>
      </c>
      <c r="AF226" s="0" t="n">
        <v>0</v>
      </c>
      <c r="AG226" s="0" t="n">
        <v>1</v>
      </c>
      <c r="AH226" s="0" t="n">
        <v>1</v>
      </c>
      <c r="AI226" s="0" t="n">
        <v>0</v>
      </c>
      <c r="AJ226" s="0" t="n">
        <v>0</v>
      </c>
      <c r="AK226" s="0" t="n">
        <v>1</v>
      </c>
      <c r="AL226" s="0" t="n">
        <v>0</v>
      </c>
      <c r="AM226" s="0" t="n">
        <v>0</v>
      </c>
      <c r="AN226" s="0" t="n">
        <v>0</v>
      </c>
      <c r="AO226" s="0" t="s">
        <v>57</v>
      </c>
      <c r="AP226" s="0" t="s">
        <v>57</v>
      </c>
      <c r="AQ226" s="0" t="s">
        <v>57</v>
      </c>
      <c r="AR226" s="0" t="s">
        <v>57</v>
      </c>
      <c r="AS226" s="0" t="s">
        <v>57</v>
      </c>
      <c r="AT226" s="0" t="s">
        <v>57</v>
      </c>
      <c r="AU226" s="0" t="n">
        <v>1</v>
      </c>
      <c r="AV226" s="0" t="n">
        <v>1</v>
      </c>
      <c r="AW226" s="0" t="n">
        <v>0</v>
      </c>
      <c r="AX226" s="0" t="n">
        <v>0</v>
      </c>
      <c r="AY226" s="0" t="n">
        <v>1</v>
      </c>
      <c r="AZ226" s="0" t="n">
        <v>1</v>
      </c>
      <c r="BA226" s="0" t="n">
        <v>0</v>
      </c>
      <c r="BB226" s="0" t="n">
        <v>0</v>
      </c>
      <c r="BC226" s="0" t="n">
        <v>0</v>
      </c>
      <c r="BD226" s="0" t="n">
        <v>0</v>
      </c>
    </row>
    <row r="227" customFormat="false" ht="14.25" hidden="false" customHeight="false" outlineLevel="0" collapsed="false">
      <c r="A227" s="0" t="s">
        <v>103</v>
      </c>
      <c r="B227" s="2" t="n">
        <v>44013</v>
      </c>
      <c r="C227" s="2" t="n">
        <v>44866</v>
      </c>
      <c r="D227" s="0" t="n">
        <v>1</v>
      </c>
      <c r="E227" s="0" t="n">
        <v>0</v>
      </c>
      <c r="F227" s="0" t="s">
        <v>57</v>
      </c>
      <c r="G227" s="0" t="s">
        <v>57</v>
      </c>
      <c r="H227" s="0" t="n">
        <v>1</v>
      </c>
      <c r="I227" s="0" t="n">
        <v>0</v>
      </c>
      <c r="J227" s="0" t="n">
        <v>0</v>
      </c>
      <c r="K227" s="0" t="n">
        <v>0</v>
      </c>
      <c r="L227" s="0" t="n">
        <v>0</v>
      </c>
      <c r="M227" s="0" t="n">
        <v>0</v>
      </c>
      <c r="N227" s="0" t="n">
        <v>0</v>
      </c>
      <c r="O227" s="0" t="n">
        <v>0</v>
      </c>
      <c r="P227" s="0" t="n">
        <v>0</v>
      </c>
      <c r="Q227" s="0" t="n">
        <v>0</v>
      </c>
      <c r="R227" s="0" t="n">
        <v>0</v>
      </c>
      <c r="S227" s="0" t="n">
        <v>0</v>
      </c>
      <c r="T227" s="0" t="n">
        <v>0</v>
      </c>
      <c r="U227" s="0" t="n">
        <v>0</v>
      </c>
      <c r="V227" s="0" t="n">
        <v>0</v>
      </c>
      <c r="W227" s="0" t="n">
        <v>0</v>
      </c>
      <c r="X227" s="0" t="n">
        <v>0</v>
      </c>
      <c r="Y227" s="0" t="n">
        <v>0</v>
      </c>
      <c r="Z227" s="0" t="n">
        <v>1</v>
      </c>
      <c r="AA227" s="0" t="n">
        <v>1</v>
      </c>
      <c r="AB227" s="0" t="n">
        <v>1</v>
      </c>
      <c r="AC227" s="0" t="n">
        <v>0</v>
      </c>
      <c r="AD227" s="0" t="n">
        <v>0</v>
      </c>
      <c r="AE227" s="0" t="n">
        <v>0</v>
      </c>
      <c r="AF227" s="0" t="n">
        <v>0</v>
      </c>
      <c r="AG227" s="0" t="n">
        <v>1</v>
      </c>
      <c r="AH227" s="0" t="n">
        <v>1</v>
      </c>
      <c r="AI227" s="0" t="n">
        <v>0</v>
      </c>
      <c r="AJ227" s="0" t="n">
        <v>0</v>
      </c>
      <c r="AK227" s="0" t="n">
        <v>1</v>
      </c>
      <c r="AL227" s="0" t="n">
        <v>0</v>
      </c>
      <c r="AM227" s="0" t="n">
        <v>0</v>
      </c>
      <c r="AN227" s="0" t="n">
        <v>0</v>
      </c>
      <c r="AO227" s="0" t="s">
        <v>57</v>
      </c>
      <c r="AP227" s="0" t="s">
        <v>57</v>
      </c>
      <c r="AQ227" s="0" t="s">
        <v>57</v>
      </c>
      <c r="AR227" s="0" t="s">
        <v>57</v>
      </c>
      <c r="AS227" s="0" t="s">
        <v>57</v>
      </c>
      <c r="AT227" s="0" t="s">
        <v>57</v>
      </c>
      <c r="AU227" s="0" t="n">
        <v>1</v>
      </c>
      <c r="AV227" s="0" t="n">
        <v>1</v>
      </c>
      <c r="AW227" s="0" t="n">
        <v>0</v>
      </c>
      <c r="AX227" s="0" t="n">
        <v>0</v>
      </c>
      <c r="AY227" s="0" t="n">
        <v>1</v>
      </c>
      <c r="AZ227" s="0" t="n">
        <v>1</v>
      </c>
      <c r="BA227" s="0" t="n">
        <v>0</v>
      </c>
      <c r="BB227" s="0" t="n">
        <v>0</v>
      </c>
      <c r="BC227" s="0" t="n">
        <v>0</v>
      </c>
      <c r="BD227" s="0" t="n">
        <v>0</v>
      </c>
    </row>
    <row r="228" customFormat="false" ht="14.25" hidden="false" customHeight="false" outlineLevel="0" collapsed="false">
      <c r="A228" s="0" t="s">
        <v>104</v>
      </c>
      <c r="B228" s="2" t="n">
        <v>43435</v>
      </c>
      <c r="C228" s="2" t="n">
        <v>44720</v>
      </c>
      <c r="D228" s="0" t="n">
        <v>1</v>
      </c>
      <c r="E228" s="0" t="n">
        <v>0</v>
      </c>
      <c r="F228" s="0" t="s">
        <v>57</v>
      </c>
      <c r="G228" s="0" t="s">
        <v>57</v>
      </c>
      <c r="H228" s="0" t="n">
        <v>1</v>
      </c>
      <c r="I228" s="0" t="n">
        <v>0</v>
      </c>
      <c r="J228" s="0" t="n">
        <v>0</v>
      </c>
      <c r="K228" s="0" t="n">
        <v>0</v>
      </c>
      <c r="L228" s="0" t="n">
        <v>0</v>
      </c>
      <c r="M228" s="0" t="n">
        <v>0</v>
      </c>
      <c r="N228" s="0" t="n">
        <v>0</v>
      </c>
      <c r="O228" s="0" t="n">
        <v>0</v>
      </c>
      <c r="P228" s="0" t="n">
        <v>0</v>
      </c>
      <c r="Q228" s="0" t="n">
        <v>0</v>
      </c>
      <c r="R228" s="0" t="n">
        <v>0</v>
      </c>
      <c r="S228" s="0" t="n">
        <v>0</v>
      </c>
      <c r="T228" s="0" t="n">
        <v>0</v>
      </c>
      <c r="U228" s="0" t="n">
        <v>0</v>
      </c>
      <c r="V228" s="0" t="n">
        <v>0</v>
      </c>
      <c r="W228" s="0" t="n">
        <v>0</v>
      </c>
      <c r="X228" s="0" t="n">
        <v>1</v>
      </c>
      <c r="Y228" s="0" t="n">
        <v>0</v>
      </c>
      <c r="Z228" s="0" t="n">
        <v>0</v>
      </c>
      <c r="AA228" s="0" t="n">
        <v>1</v>
      </c>
      <c r="AB228" s="0" t="n">
        <v>1</v>
      </c>
      <c r="AC228" s="0" t="n">
        <v>0</v>
      </c>
      <c r="AD228" s="0" t="n">
        <v>0</v>
      </c>
      <c r="AE228" s="0" t="n">
        <v>0</v>
      </c>
      <c r="AF228" s="0" t="n">
        <v>0</v>
      </c>
      <c r="AG228" s="0" t="n">
        <v>0</v>
      </c>
      <c r="AH228" s="0" t="n">
        <v>0</v>
      </c>
      <c r="AI228" s="0" t="n">
        <v>0</v>
      </c>
      <c r="AJ228" s="0" t="n">
        <v>0</v>
      </c>
      <c r="AK228" s="0" t="n">
        <v>0</v>
      </c>
      <c r="AL228" s="0" t="n">
        <v>0</v>
      </c>
      <c r="AM228" s="0" t="n">
        <v>1</v>
      </c>
      <c r="AN228" s="0" t="n">
        <v>0</v>
      </c>
      <c r="AO228" s="0" t="s">
        <v>57</v>
      </c>
      <c r="AP228" s="0" t="s">
        <v>57</v>
      </c>
      <c r="AQ228" s="0" t="s">
        <v>57</v>
      </c>
      <c r="AR228" s="0" t="s">
        <v>57</v>
      </c>
      <c r="AS228" s="0" t="s">
        <v>57</v>
      </c>
      <c r="AT228" s="0" t="s">
        <v>57</v>
      </c>
      <c r="AU228" s="0" t="n">
        <v>0</v>
      </c>
      <c r="AV228" s="0" t="s">
        <v>57</v>
      </c>
      <c r="AW228" s="0" t="s">
        <v>57</v>
      </c>
      <c r="AX228" s="0" t="s">
        <v>57</v>
      </c>
      <c r="AY228" s="0" t="s">
        <v>57</v>
      </c>
      <c r="AZ228" s="0" t="s">
        <v>57</v>
      </c>
      <c r="BA228" s="0" t="s">
        <v>57</v>
      </c>
      <c r="BB228" s="0" t="s">
        <v>57</v>
      </c>
      <c r="BC228" s="0" t="n">
        <v>0</v>
      </c>
      <c r="BD228" s="0" t="n">
        <v>0</v>
      </c>
    </row>
    <row r="229" customFormat="false" ht="14.25" hidden="false" customHeight="false" outlineLevel="0" collapsed="false">
      <c r="A229" s="0" t="s">
        <v>104</v>
      </c>
      <c r="B229" s="2" t="n">
        <v>44721</v>
      </c>
      <c r="C229" s="2" t="n">
        <v>44866</v>
      </c>
      <c r="D229" s="0" t="n">
        <v>1</v>
      </c>
      <c r="E229" s="0" t="n">
        <v>0</v>
      </c>
      <c r="F229" s="0" t="s">
        <v>57</v>
      </c>
      <c r="G229" s="0" t="s">
        <v>57</v>
      </c>
      <c r="H229" s="0" t="n">
        <v>1</v>
      </c>
      <c r="I229" s="0" t="n">
        <v>0</v>
      </c>
      <c r="J229" s="0" t="n">
        <v>0</v>
      </c>
      <c r="K229" s="0" t="n">
        <v>0</v>
      </c>
      <c r="L229" s="0" t="n">
        <v>0</v>
      </c>
      <c r="M229" s="0" t="n">
        <v>0</v>
      </c>
      <c r="N229" s="0" t="n">
        <v>0</v>
      </c>
      <c r="O229" s="0" t="n">
        <v>0</v>
      </c>
      <c r="P229" s="0" t="n">
        <v>0</v>
      </c>
      <c r="Q229" s="0" t="n">
        <v>0</v>
      </c>
      <c r="R229" s="0" t="n">
        <v>0</v>
      </c>
      <c r="S229" s="0" t="n">
        <v>0</v>
      </c>
      <c r="T229" s="0" t="n">
        <v>0</v>
      </c>
      <c r="U229" s="0" t="n">
        <v>0</v>
      </c>
      <c r="V229" s="0" t="n">
        <v>0</v>
      </c>
      <c r="W229" s="0" t="n">
        <v>0</v>
      </c>
      <c r="X229" s="0" t="n">
        <v>1</v>
      </c>
      <c r="Y229" s="0" t="n">
        <v>0</v>
      </c>
      <c r="Z229" s="0" t="n">
        <v>0</v>
      </c>
      <c r="AA229" s="0" t="n">
        <v>1</v>
      </c>
      <c r="AB229" s="0" t="n">
        <v>1</v>
      </c>
      <c r="AC229" s="0" t="n">
        <v>0</v>
      </c>
      <c r="AD229" s="0" t="n">
        <v>0</v>
      </c>
      <c r="AE229" s="0" t="n">
        <v>0</v>
      </c>
      <c r="AF229" s="0" t="n">
        <v>0</v>
      </c>
      <c r="AG229" s="0" t="n">
        <v>0</v>
      </c>
      <c r="AH229" s="0" t="n">
        <v>0</v>
      </c>
      <c r="AI229" s="0" t="n">
        <v>0</v>
      </c>
      <c r="AJ229" s="0" t="n">
        <v>0</v>
      </c>
      <c r="AK229" s="0" t="n">
        <v>0</v>
      </c>
      <c r="AL229" s="0" t="n">
        <v>0</v>
      </c>
      <c r="AM229" s="0" t="n">
        <v>1</v>
      </c>
      <c r="AN229" s="0" t="n">
        <v>0</v>
      </c>
      <c r="AO229" s="0" t="s">
        <v>57</v>
      </c>
      <c r="AP229" s="0" t="s">
        <v>57</v>
      </c>
      <c r="AQ229" s="0" t="s">
        <v>57</v>
      </c>
      <c r="AR229" s="0" t="s">
        <v>57</v>
      </c>
      <c r="AS229" s="0" t="s">
        <v>57</v>
      </c>
      <c r="AT229" s="0" t="s">
        <v>57</v>
      </c>
      <c r="AU229" s="0" t="n">
        <v>0</v>
      </c>
      <c r="AV229" s="0" t="s">
        <v>57</v>
      </c>
      <c r="AW229" s="0" t="s">
        <v>57</v>
      </c>
      <c r="AX229" s="0" t="s">
        <v>57</v>
      </c>
      <c r="AY229" s="0" t="s">
        <v>57</v>
      </c>
      <c r="AZ229" s="0" t="s">
        <v>57</v>
      </c>
      <c r="BA229" s="0" t="s">
        <v>57</v>
      </c>
      <c r="BB229" s="0" t="s">
        <v>57</v>
      </c>
      <c r="BC229" s="0" t="n">
        <v>0</v>
      </c>
      <c r="BD229" s="0" t="n">
        <v>0</v>
      </c>
    </row>
    <row r="230" customFormat="false" ht="14.25" hidden="false" customHeight="false" outlineLevel="0" collapsed="false">
      <c r="A230" s="0" t="s">
        <v>105</v>
      </c>
      <c r="B230" s="2" t="n">
        <v>43435</v>
      </c>
      <c r="C230" s="2" t="n">
        <v>44721</v>
      </c>
      <c r="D230" s="0" t="n">
        <v>1</v>
      </c>
      <c r="E230" s="0" t="n">
        <v>1</v>
      </c>
      <c r="F230" s="0" t="n">
        <v>1</v>
      </c>
      <c r="G230" s="0" t="n">
        <v>0</v>
      </c>
      <c r="H230" s="0" t="n">
        <v>1</v>
      </c>
      <c r="I230" s="0" t="n">
        <v>0</v>
      </c>
      <c r="J230" s="0" t="n">
        <v>0</v>
      </c>
      <c r="K230" s="0" t="n">
        <v>0</v>
      </c>
      <c r="L230" s="0" t="n">
        <v>0</v>
      </c>
      <c r="M230" s="0" t="n">
        <v>0</v>
      </c>
      <c r="N230" s="0" t="n">
        <v>0</v>
      </c>
      <c r="O230" s="0" t="n">
        <v>0</v>
      </c>
      <c r="P230" s="0" t="n">
        <v>0</v>
      </c>
      <c r="Q230" s="0" t="n">
        <v>0</v>
      </c>
      <c r="R230" s="0" t="n">
        <v>0</v>
      </c>
      <c r="S230" s="0" t="n">
        <v>0</v>
      </c>
      <c r="T230" s="0" t="n">
        <v>1</v>
      </c>
      <c r="U230" s="0" t="n">
        <v>0</v>
      </c>
      <c r="V230" s="0" t="n">
        <v>0</v>
      </c>
      <c r="W230" s="0" t="n">
        <v>0</v>
      </c>
      <c r="X230" s="0" t="n">
        <v>0</v>
      </c>
      <c r="Y230" s="0" t="n">
        <v>0</v>
      </c>
      <c r="Z230" s="0" t="n">
        <v>0</v>
      </c>
      <c r="AA230" s="0" t="n">
        <v>1</v>
      </c>
      <c r="AB230" s="0" t="n">
        <v>1</v>
      </c>
      <c r="AC230" s="0" t="n">
        <v>0</v>
      </c>
      <c r="AD230" s="0" t="n">
        <v>0</v>
      </c>
      <c r="AE230" s="0" t="n">
        <v>0</v>
      </c>
      <c r="AF230" s="0" t="n">
        <v>0</v>
      </c>
      <c r="AG230" s="0" t="n">
        <v>0</v>
      </c>
      <c r="AH230" s="0" t="n">
        <v>1</v>
      </c>
      <c r="AI230" s="0" t="n">
        <v>0</v>
      </c>
      <c r="AJ230" s="0" t="n">
        <v>0</v>
      </c>
      <c r="AK230" s="0" t="n">
        <v>0</v>
      </c>
      <c r="AL230" s="0" t="n">
        <v>0</v>
      </c>
      <c r="AM230" s="0" t="n">
        <v>0</v>
      </c>
      <c r="AN230" s="0" t="n">
        <v>0</v>
      </c>
      <c r="AO230" s="0" t="s">
        <v>57</v>
      </c>
      <c r="AP230" s="0" t="s">
        <v>57</v>
      </c>
      <c r="AQ230" s="0" t="s">
        <v>57</v>
      </c>
      <c r="AR230" s="0" t="s">
        <v>57</v>
      </c>
      <c r="AS230" s="0" t="s">
        <v>57</v>
      </c>
      <c r="AT230" s="0" t="s">
        <v>57</v>
      </c>
      <c r="AU230" s="0" t="n">
        <v>1</v>
      </c>
      <c r="AV230" s="0" t="n">
        <v>1</v>
      </c>
      <c r="AW230" s="0" t="n">
        <v>1</v>
      </c>
      <c r="AX230" s="0" t="n">
        <v>0</v>
      </c>
      <c r="AY230" s="0" t="n">
        <v>1</v>
      </c>
      <c r="AZ230" s="0" t="n">
        <v>1</v>
      </c>
      <c r="BA230" s="0" t="n">
        <v>1</v>
      </c>
      <c r="BB230" s="0" t="n">
        <v>0</v>
      </c>
      <c r="BC230" s="0" t="n">
        <v>0</v>
      </c>
      <c r="BD230" s="0" t="n">
        <v>1</v>
      </c>
    </row>
    <row r="231" customFormat="false" ht="14.25" hidden="false" customHeight="false" outlineLevel="0" collapsed="false">
      <c r="A231" s="0" t="s">
        <v>105</v>
      </c>
      <c r="B231" s="2" t="n">
        <v>44722</v>
      </c>
      <c r="C231" s="2" t="n">
        <v>44759</v>
      </c>
      <c r="D231" s="0" t="n">
        <v>1</v>
      </c>
      <c r="E231" s="0" t="n">
        <v>1</v>
      </c>
      <c r="F231" s="0" t="n">
        <v>1</v>
      </c>
      <c r="G231" s="0" t="n">
        <v>0</v>
      </c>
      <c r="H231" s="0" t="n">
        <v>1</v>
      </c>
      <c r="I231" s="0" t="n">
        <v>0</v>
      </c>
      <c r="J231" s="0" t="n">
        <v>0</v>
      </c>
      <c r="K231" s="0" t="n">
        <v>0</v>
      </c>
      <c r="L231" s="0" t="n">
        <v>0</v>
      </c>
      <c r="M231" s="0" t="n">
        <v>0</v>
      </c>
      <c r="N231" s="0" t="n">
        <v>0</v>
      </c>
      <c r="O231" s="0" t="n">
        <v>0</v>
      </c>
      <c r="P231" s="0" t="n">
        <v>0</v>
      </c>
      <c r="Q231" s="0" t="n">
        <v>0</v>
      </c>
      <c r="R231" s="0" t="n">
        <v>0</v>
      </c>
      <c r="S231" s="0" t="n">
        <v>0</v>
      </c>
      <c r="T231" s="0" t="n">
        <v>1</v>
      </c>
      <c r="U231" s="0" t="n">
        <v>0</v>
      </c>
      <c r="V231" s="0" t="n">
        <v>0</v>
      </c>
      <c r="W231" s="0" t="n">
        <v>0</v>
      </c>
      <c r="X231" s="0" t="n">
        <v>0</v>
      </c>
      <c r="Y231" s="0" t="n">
        <v>0</v>
      </c>
      <c r="Z231" s="0" t="n">
        <v>0</v>
      </c>
      <c r="AA231" s="0" t="n">
        <v>1</v>
      </c>
      <c r="AB231" s="0" t="n">
        <v>1</v>
      </c>
      <c r="AC231" s="0" t="n">
        <v>0</v>
      </c>
      <c r="AD231" s="0" t="n">
        <v>0</v>
      </c>
      <c r="AE231" s="0" t="n">
        <v>0</v>
      </c>
      <c r="AF231" s="0" t="n">
        <v>0</v>
      </c>
      <c r="AG231" s="0" t="n">
        <v>0</v>
      </c>
      <c r="AH231" s="0" t="n">
        <v>1</v>
      </c>
      <c r="AI231" s="0" t="n">
        <v>0</v>
      </c>
      <c r="AJ231" s="0" t="n">
        <v>0</v>
      </c>
      <c r="AK231" s="0" t="n">
        <v>0</v>
      </c>
      <c r="AL231" s="0" t="n">
        <v>0</v>
      </c>
      <c r="AM231" s="0" t="n">
        <v>0</v>
      </c>
      <c r="AN231" s="0" t="n">
        <v>1</v>
      </c>
      <c r="AO231" s="0" t="n">
        <v>0</v>
      </c>
      <c r="AP231" s="0" t="n">
        <v>0</v>
      </c>
      <c r="AQ231" s="0" t="n">
        <v>0</v>
      </c>
      <c r="AR231" s="0" t="n">
        <v>0</v>
      </c>
      <c r="AS231" s="0" t="n">
        <v>1</v>
      </c>
      <c r="AT231" s="0" t="n">
        <v>0</v>
      </c>
      <c r="AU231" s="0" t="n">
        <v>1</v>
      </c>
      <c r="AV231" s="0" t="n">
        <v>1</v>
      </c>
      <c r="AW231" s="0" t="n">
        <v>1</v>
      </c>
      <c r="AX231" s="0" t="n">
        <v>0</v>
      </c>
      <c r="AY231" s="0" t="n">
        <v>1</v>
      </c>
      <c r="AZ231" s="0" t="n">
        <v>1</v>
      </c>
      <c r="BA231" s="0" t="n">
        <v>1</v>
      </c>
      <c r="BB231" s="0" t="n">
        <v>0</v>
      </c>
      <c r="BC231" s="0" t="n">
        <v>0</v>
      </c>
      <c r="BD231" s="0" t="n">
        <v>1</v>
      </c>
    </row>
    <row r="232" customFormat="false" ht="14.25" hidden="false" customHeight="false" outlineLevel="0" collapsed="false">
      <c r="A232" s="0" t="s">
        <v>105</v>
      </c>
      <c r="B232" s="2" t="n">
        <v>44760</v>
      </c>
      <c r="C232" s="2" t="n">
        <v>44761</v>
      </c>
      <c r="D232" s="0" t="n">
        <v>1</v>
      </c>
      <c r="E232" s="0" t="n">
        <v>1</v>
      </c>
      <c r="F232" s="0" t="n">
        <v>1</v>
      </c>
      <c r="G232" s="0" t="n">
        <v>0</v>
      </c>
      <c r="H232" s="0" t="n">
        <v>1</v>
      </c>
      <c r="I232" s="0" t="n">
        <v>0</v>
      </c>
      <c r="J232" s="0" t="n">
        <v>0</v>
      </c>
      <c r="K232" s="0" t="n">
        <v>0</v>
      </c>
      <c r="L232" s="0" t="n">
        <v>0</v>
      </c>
      <c r="M232" s="0" t="n">
        <v>0</v>
      </c>
      <c r="N232" s="0" t="n">
        <v>0</v>
      </c>
      <c r="O232" s="0" t="n">
        <v>0</v>
      </c>
      <c r="P232" s="0" t="n">
        <v>0</v>
      </c>
      <c r="Q232" s="0" t="n">
        <v>0</v>
      </c>
      <c r="R232" s="0" t="n">
        <v>0</v>
      </c>
      <c r="S232" s="0" t="n">
        <v>0</v>
      </c>
      <c r="T232" s="0" t="n">
        <v>1</v>
      </c>
      <c r="U232" s="0" t="n">
        <v>0</v>
      </c>
      <c r="V232" s="0" t="n">
        <v>0</v>
      </c>
      <c r="W232" s="0" t="n">
        <v>0</v>
      </c>
      <c r="X232" s="0" t="n">
        <v>0</v>
      </c>
      <c r="Y232" s="0" t="n">
        <v>0</v>
      </c>
      <c r="Z232" s="0" t="n">
        <v>0</v>
      </c>
      <c r="AA232" s="0" t="n">
        <v>1</v>
      </c>
      <c r="AB232" s="0" t="n">
        <v>1</v>
      </c>
      <c r="AC232" s="0" t="n">
        <v>0</v>
      </c>
      <c r="AD232" s="0" t="n">
        <v>0</v>
      </c>
      <c r="AE232" s="0" t="n">
        <v>0</v>
      </c>
      <c r="AF232" s="0" t="n">
        <v>0</v>
      </c>
      <c r="AG232" s="0" t="n">
        <v>0</v>
      </c>
      <c r="AH232" s="0" t="n">
        <v>1</v>
      </c>
      <c r="AI232" s="0" t="n">
        <v>0</v>
      </c>
      <c r="AJ232" s="0" t="n">
        <v>0</v>
      </c>
      <c r="AK232" s="0" t="n">
        <v>0</v>
      </c>
      <c r="AL232" s="0" t="n">
        <v>0</v>
      </c>
      <c r="AM232" s="0" t="n">
        <v>0</v>
      </c>
      <c r="AN232" s="0" t="n">
        <v>1</v>
      </c>
      <c r="AO232" s="0" t="n">
        <v>0</v>
      </c>
      <c r="AP232" s="0" t="n">
        <v>0</v>
      </c>
      <c r="AQ232" s="0" t="n">
        <v>0</v>
      </c>
      <c r="AR232" s="0" t="n">
        <v>0</v>
      </c>
      <c r="AS232" s="0" t="n">
        <v>1</v>
      </c>
      <c r="AT232" s="0" t="n">
        <v>0</v>
      </c>
      <c r="AU232" s="0" t="n">
        <v>1</v>
      </c>
      <c r="AV232" s="0" t="n">
        <v>1</v>
      </c>
      <c r="AW232" s="0" t="n">
        <v>1</v>
      </c>
      <c r="AX232" s="0" t="n">
        <v>0</v>
      </c>
      <c r="AY232" s="0" t="n">
        <v>1</v>
      </c>
      <c r="AZ232" s="0" t="n">
        <v>1</v>
      </c>
      <c r="BA232" s="0" t="n">
        <v>1</v>
      </c>
      <c r="BB232" s="0" t="n">
        <v>0</v>
      </c>
      <c r="BC232" s="0" t="n">
        <v>0</v>
      </c>
      <c r="BD232" s="0" t="n">
        <v>1</v>
      </c>
    </row>
    <row r="233" customFormat="false" ht="14.25" hidden="false" customHeight="false" outlineLevel="0" collapsed="false">
      <c r="A233" s="0" t="s">
        <v>105</v>
      </c>
      <c r="B233" s="2" t="n">
        <v>44762</v>
      </c>
      <c r="C233" s="2" t="n">
        <v>44816</v>
      </c>
      <c r="D233" s="0" t="n">
        <v>1</v>
      </c>
      <c r="E233" s="0" t="n">
        <v>1</v>
      </c>
      <c r="F233" s="0" t="n">
        <v>1</v>
      </c>
      <c r="G233" s="0" t="n">
        <v>0</v>
      </c>
      <c r="H233" s="0" t="n">
        <v>1</v>
      </c>
      <c r="I233" s="0" t="n">
        <v>0</v>
      </c>
      <c r="J233" s="0" t="n">
        <v>0</v>
      </c>
      <c r="K233" s="0" t="n">
        <v>0</v>
      </c>
      <c r="L233" s="0" t="n">
        <v>0</v>
      </c>
      <c r="M233" s="0" t="n">
        <v>0</v>
      </c>
      <c r="N233" s="0" t="n">
        <v>0</v>
      </c>
      <c r="O233" s="0" t="n">
        <v>0</v>
      </c>
      <c r="P233" s="0" t="n">
        <v>0</v>
      </c>
      <c r="Q233" s="0" t="n">
        <v>0</v>
      </c>
      <c r="R233" s="0" t="n">
        <v>0</v>
      </c>
      <c r="S233" s="0" t="n">
        <v>0</v>
      </c>
      <c r="T233" s="0" t="n">
        <v>1</v>
      </c>
      <c r="U233" s="0" t="n">
        <v>0</v>
      </c>
      <c r="V233" s="0" t="n">
        <v>0</v>
      </c>
      <c r="W233" s="0" t="n">
        <v>0</v>
      </c>
      <c r="X233" s="0" t="n">
        <v>0</v>
      </c>
      <c r="Y233" s="0" t="n">
        <v>0</v>
      </c>
      <c r="Z233" s="0" t="n">
        <v>0</v>
      </c>
      <c r="AA233" s="0" t="n">
        <v>1</v>
      </c>
      <c r="AB233" s="0" t="n">
        <v>1</v>
      </c>
      <c r="AC233" s="0" t="n">
        <v>0</v>
      </c>
      <c r="AD233" s="0" t="n">
        <v>0</v>
      </c>
      <c r="AE233" s="0" t="n">
        <v>0</v>
      </c>
      <c r="AF233" s="0" t="n">
        <v>0</v>
      </c>
      <c r="AG233" s="0" t="n">
        <v>0</v>
      </c>
      <c r="AH233" s="0" t="n">
        <v>1</v>
      </c>
      <c r="AI233" s="0" t="n">
        <v>0</v>
      </c>
      <c r="AJ233" s="0" t="n">
        <v>0</v>
      </c>
      <c r="AK233" s="0" t="n">
        <v>0</v>
      </c>
      <c r="AL233" s="0" t="n">
        <v>0</v>
      </c>
      <c r="AM233" s="0" t="n">
        <v>0</v>
      </c>
      <c r="AN233" s="0" t="n">
        <v>1</v>
      </c>
      <c r="AO233" s="0" t="n">
        <v>0</v>
      </c>
      <c r="AP233" s="0" t="n">
        <v>0</v>
      </c>
      <c r="AQ233" s="0" t="n">
        <v>0</v>
      </c>
      <c r="AR233" s="0" t="n">
        <v>0</v>
      </c>
      <c r="AS233" s="0" t="n">
        <v>1</v>
      </c>
      <c r="AT233" s="0" t="n">
        <v>0</v>
      </c>
      <c r="AU233" s="0" t="n">
        <v>1</v>
      </c>
      <c r="AV233" s="0" t="n">
        <v>1</v>
      </c>
      <c r="AW233" s="0" t="n">
        <v>1</v>
      </c>
      <c r="AX233" s="0" t="n">
        <v>0</v>
      </c>
      <c r="AY233" s="0" t="n">
        <v>1</v>
      </c>
      <c r="AZ233" s="0" t="n">
        <v>1</v>
      </c>
      <c r="BA233" s="0" t="n">
        <v>1</v>
      </c>
      <c r="BB233" s="0" t="n">
        <v>0</v>
      </c>
      <c r="BC233" s="0" t="n">
        <v>0</v>
      </c>
      <c r="BD233" s="0" t="n">
        <v>1</v>
      </c>
    </row>
    <row r="234" customFormat="false" ht="14.25" hidden="false" customHeight="false" outlineLevel="0" collapsed="false">
      <c r="A234" s="0" t="s">
        <v>105</v>
      </c>
      <c r="B234" s="2" t="n">
        <v>44817</v>
      </c>
      <c r="C234" s="2" t="n">
        <v>44866</v>
      </c>
      <c r="D234" s="0" t="n">
        <v>1</v>
      </c>
      <c r="E234" s="0" t="n">
        <v>1</v>
      </c>
      <c r="F234" s="0" t="n">
        <v>1</v>
      </c>
      <c r="G234" s="0" t="n">
        <v>0</v>
      </c>
      <c r="H234" s="0" t="n">
        <v>1</v>
      </c>
      <c r="I234" s="0" t="n">
        <v>1</v>
      </c>
      <c r="J234" s="0" t="n">
        <v>0</v>
      </c>
      <c r="K234" s="0" t="n">
        <v>0</v>
      </c>
      <c r="L234" s="0" t="n">
        <v>0</v>
      </c>
      <c r="M234" s="0" t="n">
        <v>0</v>
      </c>
      <c r="N234" s="0" t="n">
        <v>0</v>
      </c>
      <c r="O234" s="0" t="n">
        <v>0</v>
      </c>
      <c r="P234" s="0" t="n">
        <v>0</v>
      </c>
      <c r="Q234" s="0" t="n">
        <v>0</v>
      </c>
      <c r="R234" s="0" t="n">
        <v>0</v>
      </c>
      <c r="S234" s="0" t="n">
        <v>0</v>
      </c>
      <c r="T234" s="0" t="n">
        <v>1</v>
      </c>
      <c r="U234" s="0" t="n">
        <v>0</v>
      </c>
      <c r="V234" s="0" t="n">
        <v>0</v>
      </c>
      <c r="W234" s="0" t="n">
        <v>0</v>
      </c>
      <c r="X234" s="0" t="n">
        <v>0</v>
      </c>
      <c r="Y234" s="0" t="n">
        <v>0</v>
      </c>
      <c r="Z234" s="0" t="n">
        <v>0</v>
      </c>
      <c r="AA234" s="0" t="n">
        <v>1</v>
      </c>
      <c r="AB234" s="0" t="n">
        <v>1</v>
      </c>
      <c r="AC234" s="0" t="n">
        <v>1</v>
      </c>
      <c r="AD234" s="0" t="n">
        <v>1</v>
      </c>
      <c r="AE234" s="0" t="n">
        <v>1</v>
      </c>
      <c r="AF234" s="0" t="n">
        <v>0</v>
      </c>
      <c r="AG234" s="0" t="n">
        <v>0</v>
      </c>
      <c r="AH234" s="0" t="n">
        <v>1</v>
      </c>
      <c r="AI234" s="0" t="n">
        <v>0</v>
      </c>
      <c r="AJ234" s="0" t="n">
        <v>0</v>
      </c>
      <c r="AK234" s="0" t="n">
        <v>0</v>
      </c>
      <c r="AL234" s="0" t="n">
        <v>0</v>
      </c>
      <c r="AM234" s="0" t="n">
        <v>0</v>
      </c>
      <c r="AN234" s="0" t="n">
        <v>1</v>
      </c>
      <c r="AO234" s="0" t="n">
        <v>0</v>
      </c>
      <c r="AP234" s="0" t="n">
        <v>0</v>
      </c>
      <c r="AQ234" s="0" t="n">
        <v>0</v>
      </c>
      <c r="AR234" s="0" t="n">
        <v>0</v>
      </c>
      <c r="AS234" s="0" t="n">
        <v>1</v>
      </c>
      <c r="AT234" s="0" t="n">
        <v>0</v>
      </c>
      <c r="AU234" s="0" t="n">
        <v>1</v>
      </c>
      <c r="AV234" s="0" t="n">
        <v>1</v>
      </c>
      <c r="AW234" s="0" t="n">
        <v>1</v>
      </c>
      <c r="AX234" s="0" t="n">
        <v>0</v>
      </c>
      <c r="AY234" s="0" t="n">
        <v>1</v>
      </c>
      <c r="AZ234" s="0" t="n">
        <v>1</v>
      </c>
      <c r="BA234" s="0" t="n">
        <v>1</v>
      </c>
      <c r="BB234" s="0" t="n">
        <v>0</v>
      </c>
      <c r="BC234" s="0" t="n">
        <v>0</v>
      </c>
      <c r="BD234" s="0" t="n">
        <v>1</v>
      </c>
    </row>
    <row r="235" customFormat="false" ht="14.25" hidden="false" customHeight="false" outlineLevel="0" collapsed="false">
      <c r="A235" s="0" t="s">
        <v>106</v>
      </c>
      <c r="B235" s="2" t="n">
        <v>43435</v>
      </c>
      <c r="C235" s="2" t="n">
        <v>44735</v>
      </c>
      <c r="D235" s="0" t="n">
        <v>1</v>
      </c>
      <c r="E235" s="0" t="n">
        <v>1</v>
      </c>
      <c r="F235" s="0" t="n">
        <v>1</v>
      </c>
      <c r="G235" s="0" t="n">
        <v>0</v>
      </c>
      <c r="H235" s="0" t="n">
        <v>1</v>
      </c>
      <c r="I235" s="0" t="n">
        <v>0</v>
      </c>
      <c r="J235" s="0" t="n">
        <v>0</v>
      </c>
      <c r="K235" s="0" t="n">
        <v>0</v>
      </c>
      <c r="L235" s="0" t="n">
        <v>0</v>
      </c>
      <c r="M235" s="0" t="n">
        <v>0</v>
      </c>
      <c r="N235" s="0" t="n">
        <v>0</v>
      </c>
      <c r="O235" s="0" t="n">
        <v>0</v>
      </c>
      <c r="P235" s="0" t="n">
        <v>0</v>
      </c>
      <c r="Q235" s="0" t="n">
        <v>0</v>
      </c>
      <c r="R235" s="0" t="n">
        <v>0</v>
      </c>
      <c r="S235" s="0" t="n">
        <v>0</v>
      </c>
      <c r="T235" s="0" t="n">
        <v>1</v>
      </c>
      <c r="U235" s="0" t="n">
        <v>0</v>
      </c>
      <c r="V235" s="0" t="n">
        <v>0</v>
      </c>
      <c r="W235" s="0" t="n">
        <v>0</v>
      </c>
      <c r="X235" s="0" t="n">
        <v>1</v>
      </c>
      <c r="Y235" s="0" t="n">
        <v>0</v>
      </c>
      <c r="Z235" s="0" t="n">
        <v>0</v>
      </c>
      <c r="AA235" s="0" t="n">
        <v>1</v>
      </c>
      <c r="AB235" s="0" t="n">
        <v>1</v>
      </c>
      <c r="AC235" s="0" t="n">
        <v>0</v>
      </c>
      <c r="AD235" s="0" t="n">
        <v>0</v>
      </c>
      <c r="AE235" s="0" t="n">
        <v>0</v>
      </c>
      <c r="AF235" s="0" t="n">
        <v>0</v>
      </c>
      <c r="AG235" s="0" t="n">
        <v>0</v>
      </c>
      <c r="AH235" s="0" t="n">
        <v>1</v>
      </c>
      <c r="AI235" s="0" t="n">
        <v>0</v>
      </c>
      <c r="AJ235" s="0" t="n">
        <v>0</v>
      </c>
      <c r="AK235" s="0" t="n">
        <v>0</v>
      </c>
      <c r="AL235" s="0" t="n">
        <v>0</v>
      </c>
      <c r="AM235" s="0" t="n">
        <v>0</v>
      </c>
      <c r="AN235" s="0" t="n">
        <v>0</v>
      </c>
      <c r="AO235" s="0" t="s">
        <v>57</v>
      </c>
      <c r="AP235" s="0" t="s">
        <v>57</v>
      </c>
      <c r="AQ235" s="0" t="s">
        <v>57</v>
      </c>
      <c r="AR235" s="0" t="s">
        <v>57</v>
      </c>
      <c r="AS235" s="0" t="s">
        <v>57</v>
      </c>
      <c r="AT235" s="0" t="s">
        <v>57</v>
      </c>
      <c r="AU235" s="0" t="n">
        <v>1</v>
      </c>
      <c r="AV235" s="0" t="n">
        <v>1</v>
      </c>
      <c r="AW235" s="0" t="n">
        <v>0</v>
      </c>
      <c r="AX235" s="0" t="n">
        <v>0</v>
      </c>
      <c r="AY235" s="0" t="n">
        <v>1</v>
      </c>
      <c r="AZ235" s="0" t="n">
        <v>0</v>
      </c>
      <c r="BA235" s="0" t="n">
        <v>0</v>
      </c>
      <c r="BB235" s="0" t="n">
        <v>0</v>
      </c>
      <c r="BC235" s="0" t="n">
        <v>0</v>
      </c>
      <c r="BD235" s="0" t="n">
        <v>1</v>
      </c>
    </row>
    <row r="236" customFormat="false" ht="14.25" hidden="false" customHeight="false" outlineLevel="0" collapsed="false">
      <c r="A236" s="0" t="s">
        <v>106</v>
      </c>
      <c r="B236" s="2" t="n">
        <v>44736</v>
      </c>
      <c r="C236" s="2" t="n">
        <v>44866</v>
      </c>
      <c r="D236" s="0" t="n">
        <v>1</v>
      </c>
      <c r="E236" s="0" t="n">
        <v>1</v>
      </c>
      <c r="F236" s="0" t="n">
        <v>1</v>
      </c>
      <c r="G236" s="0" t="n">
        <v>0</v>
      </c>
      <c r="H236" s="0" t="n">
        <v>1</v>
      </c>
      <c r="I236" s="0" t="n">
        <v>1</v>
      </c>
      <c r="J236" s="0" t="n">
        <v>0</v>
      </c>
      <c r="K236" s="0" t="n">
        <v>0</v>
      </c>
      <c r="L236" s="0" t="n">
        <v>0</v>
      </c>
      <c r="M236" s="0" t="n">
        <v>0</v>
      </c>
      <c r="N236" s="0" t="n">
        <v>0</v>
      </c>
      <c r="O236" s="0" t="n">
        <v>0</v>
      </c>
      <c r="P236" s="0" t="n">
        <v>0</v>
      </c>
      <c r="Q236" s="0" t="n">
        <v>0</v>
      </c>
      <c r="R236" s="0" t="n">
        <v>0</v>
      </c>
      <c r="S236" s="0" t="n">
        <v>0</v>
      </c>
      <c r="T236" s="0" t="n">
        <v>1</v>
      </c>
      <c r="U236" s="0" t="n">
        <v>0</v>
      </c>
      <c r="V236" s="0" t="n">
        <v>0</v>
      </c>
      <c r="W236" s="0" t="n">
        <v>0</v>
      </c>
      <c r="X236" s="0" t="n">
        <v>1</v>
      </c>
      <c r="Y236" s="0" t="n">
        <v>0</v>
      </c>
      <c r="Z236" s="0" t="n">
        <v>0</v>
      </c>
      <c r="AA236" s="0" t="n">
        <v>1</v>
      </c>
      <c r="AB236" s="0" t="n">
        <v>1</v>
      </c>
      <c r="AC236" s="0" t="n">
        <v>0</v>
      </c>
      <c r="AD236" s="0" t="n">
        <v>0</v>
      </c>
      <c r="AE236" s="0" t="n">
        <v>0</v>
      </c>
      <c r="AF236" s="0" t="n">
        <v>0</v>
      </c>
      <c r="AG236" s="0" t="n">
        <v>0</v>
      </c>
      <c r="AH236" s="0" t="n">
        <v>1</v>
      </c>
      <c r="AI236" s="0" t="n">
        <v>0</v>
      </c>
      <c r="AJ236" s="0" t="n">
        <v>0</v>
      </c>
      <c r="AK236" s="0" t="n">
        <v>0</v>
      </c>
      <c r="AL236" s="0" t="n">
        <v>0</v>
      </c>
      <c r="AM236" s="0" t="n">
        <v>0</v>
      </c>
      <c r="AN236" s="0" t="n">
        <v>0</v>
      </c>
      <c r="AO236" s="0" t="s">
        <v>57</v>
      </c>
      <c r="AP236" s="0" t="s">
        <v>57</v>
      </c>
      <c r="AQ236" s="0" t="s">
        <v>57</v>
      </c>
      <c r="AR236" s="0" t="s">
        <v>57</v>
      </c>
      <c r="AS236" s="0" t="s">
        <v>57</v>
      </c>
      <c r="AT236" s="0" t="s">
        <v>57</v>
      </c>
      <c r="AU236" s="0" t="n">
        <v>1</v>
      </c>
      <c r="AV236" s="0" t="n">
        <v>1</v>
      </c>
      <c r="AW236" s="0" t="n">
        <v>0</v>
      </c>
      <c r="AX236" s="0" t="n">
        <v>0</v>
      </c>
      <c r="AY236" s="0" t="n">
        <v>1</v>
      </c>
      <c r="AZ236" s="0" t="n">
        <v>0</v>
      </c>
      <c r="BA236" s="0" t="n">
        <v>0</v>
      </c>
      <c r="BB236" s="0" t="n">
        <v>0</v>
      </c>
      <c r="BC236" s="0" t="n">
        <v>0</v>
      </c>
      <c r="BD236" s="0" t="n">
        <v>1</v>
      </c>
    </row>
    <row r="237" customFormat="false" ht="14.25" hidden="false" customHeight="false" outlineLevel="0" collapsed="false">
      <c r="A237" s="0" t="s">
        <v>107</v>
      </c>
      <c r="B237" s="2" t="n">
        <v>43435</v>
      </c>
      <c r="C237" s="2" t="n">
        <v>44377</v>
      </c>
      <c r="D237" s="0" t="n">
        <v>1</v>
      </c>
      <c r="E237" s="0" t="n">
        <v>0</v>
      </c>
      <c r="F237" s="0" t="s">
        <v>57</v>
      </c>
      <c r="G237" s="0" t="s">
        <v>57</v>
      </c>
      <c r="H237" s="0" t="n">
        <v>1</v>
      </c>
      <c r="I237" s="0" t="n">
        <v>0</v>
      </c>
      <c r="J237" s="0" t="n">
        <v>0</v>
      </c>
      <c r="K237" s="0" t="n">
        <v>0</v>
      </c>
      <c r="L237" s="0" t="n">
        <v>0</v>
      </c>
      <c r="M237" s="0" t="n">
        <v>0</v>
      </c>
      <c r="N237" s="0" t="n">
        <v>0</v>
      </c>
      <c r="O237" s="0" t="n">
        <v>0</v>
      </c>
      <c r="P237" s="0" t="n">
        <v>0</v>
      </c>
      <c r="Q237" s="0" t="n">
        <v>0</v>
      </c>
      <c r="R237" s="0" t="n">
        <v>0</v>
      </c>
      <c r="S237" s="0" t="n">
        <v>0</v>
      </c>
      <c r="T237" s="0" t="n">
        <v>0</v>
      </c>
      <c r="U237" s="0" t="n">
        <v>0</v>
      </c>
      <c r="V237" s="0" t="n">
        <v>0</v>
      </c>
      <c r="W237" s="0" t="n">
        <v>0</v>
      </c>
      <c r="X237" s="0" t="n">
        <v>1</v>
      </c>
      <c r="Y237" s="0" t="n">
        <v>0</v>
      </c>
      <c r="Z237" s="0" t="n">
        <v>0</v>
      </c>
      <c r="AA237" s="0" t="n">
        <v>1</v>
      </c>
      <c r="AB237" s="0" t="n">
        <v>1</v>
      </c>
      <c r="AC237" s="0" t="n">
        <v>0</v>
      </c>
      <c r="AD237" s="0" t="n">
        <v>0</v>
      </c>
      <c r="AE237" s="0" t="n">
        <v>0</v>
      </c>
      <c r="AF237" s="0" t="n">
        <v>0</v>
      </c>
      <c r="AG237" s="0" t="n">
        <v>0</v>
      </c>
      <c r="AH237" s="0" t="n">
        <v>1</v>
      </c>
      <c r="AI237" s="0" t="n">
        <v>0</v>
      </c>
      <c r="AJ237" s="0" t="n">
        <v>0</v>
      </c>
      <c r="AK237" s="0" t="n">
        <v>0</v>
      </c>
      <c r="AL237" s="0" t="n">
        <v>0</v>
      </c>
      <c r="AM237" s="0" t="n">
        <v>0</v>
      </c>
      <c r="AN237" s="0" t="n">
        <v>0</v>
      </c>
      <c r="AO237" s="0" t="s">
        <v>57</v>
      </c>
      <c r="AP237" s="0" t="s">
        <v>57</v>
      </c>
      <c r="AQ237" s="0" t="s">
        <v>57</v>
      </c>
      <c r="AR237" s="0" t="s">
        <v>57</v>
      </c>
      <c r="AS237" s="0" t="s">
        <v>57</v>
      </c>
      <c r="AT237" s="0" t="s">
        <v>57</v>
      </c>
      <c r="AU237" s="0" t="n">
        <v>0</v>
      </c>
      <c r="AV237" s="0" t="s">
        <v>57</v>
      </c>
      <c r="AW237" s="0" t="s">
        <v>57</v>
      </c>
      <c r="AX237" s="0" t="s">
        <v>57</v>
      </c>
      <c r="AY237" s="0" t="s">
        <v>57</v>
      </c>
      <c r="AZ237" s="0" t="s">
        <v>57</v>
      </c>
      <c r="BA237" s="0" t="s">
        <v>57</v>
      </c>
      <c r="BB237" s="0" t="s">
        <v>57</v>
      </c>
      <c r="BC237" s="0" t="n">
        <v>0</v>
      </c>
      <c r="BD237" s="0" t="n">
        <v>0</v>
      </c>
    </row>
    <row r="238" customFormat="false" ht="14.25" hidden="false" customHeight="false" outlineLevel="0" collapsed="false">
      <c r="A238" s="0" t="s">
        <v>107</v>
      </c>
      <c r="B238" s="2" t="n">
        <v>44378</v>
      </c>
      <c r="C238" s="2" t="n">
        <v>44634</v>
      </c>
      <c r="D238" s="0" t="n">
        <v>1</v>
      </c>
      <c r="E238" s="0" t="n">
        <v>0</v>
      </c>
      <c r="F238" s="0" t="s">
        <v>57</v>
      </c>
      <c r="G238" s="0" t="s">
        <v>57</v>
      </c>
      <c r="H238" s="0" t="n">
        <v>1</v>
      </c>
      <c r="I238" s="0" t="n">
        <v>0</v>
      </c>
      <c r="J238" s="0" t="n">
        <v>0</v>
      </c>
      <c r="K238" s="0" t="n">
        <v>0</v>
      </c>
      <c r="L238" s="0" t="n">
        <v>0</v>
      </c>
      <c r="M238" s="0" t="n">
        <v>0</v>
      </c>
      <c r="N238" s="0" t="n">
        <v>0</v>
      </c>
      <c r="O238" s="0" t="n">
        <v>0</v>
      </c>
      <c r="P238" s="0" t="n">
        <v>0</v>
      </c>
      <c r="Q238" s="0" t="n">
        <v>0</v>
      </c>
      <c r="R238" s="0" t="n">
        <v>0</v>
      </c>
      <c r="S238" s="0" t="n">
        <v>0</v>
      </c>
      <c r="T238" s="0" t="n">
        <v>0</v>
      </c>
      <c r="U238" s="0" t="n">
        <v>0</v>
      </c>
      <c r="V238" s="0" t="n">
        <v>0</v>
      </c>
      <c r="W238" s="0" t="n">
        <v>0</v>
      </c>
      <c r="X238" s="0" t="n">
        <v>1</v>
      </c>
      <c r="Y238" s="0" t="n">
        <v>0</v>
      </c>
      <c r="Z238" s="0" t="n">
        <v>0</v>
      </c>
      <c r="AA238" s="0" t="n">
        <v>1</v>
      </c>
      <c r="AB238" s="0" t="n">
        <v>1</v>
      </c>
      <c r="AC238" s="0" t="n">
        <v>0</v>
      </c>
      <c r="AD238" s="0" t="n">
        <v>0</v>
      </c>
      <c r="AE238" s="0" t="n">
        <v>0</v>
      </c>
      <c r="AF238" s="0" t="n">
        <v>0</v>
      </c>
      <c r="AG238" s="0" t="n">
        <v>0</v>
      </c>
      <c r="AH238" s="0" t="n">
        <v>1</v>
      </c>
      <c r="AI238" s="0" t="n">
        <v>0</v>
      </c>
      <c r="AJ238" s="0" t="n">
        <v>0</v>
      </c>
      <c r="AK238" s="0" t="n">
        <v>0</v>
      </c>
      <c r="AL238" s="0" t="n">
        <v>0</v>
      </c>
      <c r="AM238" s="0" t="n">
        <v>0</v>
      </c>
      <c r="AN238" s="0" t="n">
        <v>0</v>
      </c>
      <c r="AO238" s="0" t="s">
        <v>57</v>
      </c>
      <c r="AP238" s="0" t="s">
        <v>57</v>
      </c>
      <c r="AQ238" s="0" t="s">
        <v>57</v>
      </c>
      <c r="AR238" s="0" t="s">
        <v>57</v>
      </c>
      <c r="AS238" s="0" t="s">
        <v>57</v>
      </c>
      <c r="AT238" s="0" t="s">
        <v>57</v>
      </c>
      <c r="AU238" s="0" t="n">
        <v>0</v>
      </c>
      <c r="AV238" s="0" t="s">
        <v>57</v>
      </c>
      <c r="AW238" s="0" t="s">
        <v>57</v>
      </c>
      <c r="AX238" s="0" t="s">
        <v>57</v>
      </c>
      <c r="AY238" s="0" t="s">
        <v>57</v>
      </c>
      <c r="AZ238" s="0" t="s">
        <v>57</v>
      </c>
      <c r="BA238" s="0" t="s">
        <v>57</v>
      </c>
      <c r="BB238" s="0" t="s">
        <v>57</v>
      </c>
      <c r="BC238" s="0" t="n">
        <v>0</v>
      </c>
      <c r="BD238" s="0" t="n">
        <v>0</v>
      </c>
    </row>
    <row r="239" customFormat="false" ht="14.25" hidden="false" customHeight="false" outlineLevel="0" collapsed="false">
      <c r="A239" s="0" t="s">
        <v>107</v>
      </c>
      <c r="B239" s="2" t="n">
        <v>44635</v>
      </c>
      <c r="C239" s="2" t="n">
        <v>44768</v>
      </c>
      <c r="D239" s="0" t="n">
        <v>1</v>
      </c>
      <c r="E239" s="0" t="n">
        <v>0</v>
      </c>
      <c r="F239" s="0" t="s">
        <v>57</v>
      </c>
      <c r="G239" s="0" t="s">
        <v>57</v>
      </c>
      <c r="H239" s="0" t="n">
        <v>1</v>
      </c>
      <c r="I239" s="0" t="n">
        <v>0</v>
      </c>
      <c r="J239" s="0" t="n">
        <v>0</v>
      </c>
      <c r="K239" s="0" t="n">
        <v>0</v>
      </c>
      <c r="L239" s="0" t="n">
        <v>0</v>
      </c>
      <c r="M239" s="0" t="n">
        <v>0</v>
      </c>
      <c r="N239" s="0" t="n">
        <v>0</v>
      </c>
      <c r="O239" s="0" t="n">
        <v>0</v>
      </c>
      <c r="P239" s="0" t="n">
        <v>0</v>
      </c>
      <c r="Q239" s="0" t="n">
        <v>0</v>
      </c>
      <c r="R239" s="0" t="n">
        <v>0</v>
      </c>
      <c r="S239" s="0" t="n">
        <v>0</v>
      </c>
      <c r="T239" s="0" t="n">
        <v>0</v>
      </c>
      <c r="U239" s="0" t="n">
        <v>0</v>
      </c>
      <c r="V239" s="0" t="n">
        <v>0</v>
      </c>
      <c r="W239" s="0" t="n">
        <v>0</v>
      </c>
      <c r="X239" s="0" t="n">
        <v>1</v>
      </c>
      <c r="Y239" s="0" t="n">
        <v>0</v>
      </c>
      <c r="Z239" s="0" t="n">
        <v>0</v>
      </c>
      <c r="AA239" s="0" t="n">
        <v>1</v>
      </c>
      <c r="AB239" s="0" t="n">
        <v>1</v>
      </c>
      <c r="AC239" s="0" t="n">
        <v>0</v>
      </c>
      <c r="AD239" s="0" t="n">
        <v>0</v>
      </c>
      <c r="AE239" s="0" t="n">
        <v>0</v>
      </c>
      <c r="AF239" s="0" t="n">
        <v>0</v>
      </c>
      <c r="AG239" s="0" t="n">
        <v>0</v>
      </c>
      <c r="AH239" s="0" t="n">
        <v>1</v>
      </c>
      <c r="AI239" s="0" t="n">
        <v>0</v>
      </c>
      <c r="AJ239" s="0" t="n">
        <v>0</v>
      </c>
      <c r="AK239" s="0" t="n">
        <v>0</v>
      </c>
      <c r="AL239" s="0" t="n">
        <v>0</v>
      </c>
      <c r="AM239" s="0" t="n">
        <v>0</v>
      </c>
      <c r="AN239" s="0" t="n">
        <v>0</v>
      </c>
      <c r="AO239" s="0" t="s">
        <v>57</v>
      </c>
      <c r="AP239" s="0" t="s">
        <v>57</v>
      </c>
      <c r="AQ239" s="0" t="s">
        <v>57</v>
      </c>
      <c r="AR239" s="0" t="s">
        <v>57</v>
      </c>
      <c r="AS239" s="0" t="s">
        <v>57</v>
      </c>
      <c r="AT239" s="0" t="s">
        <v>57</v>
      </c>
      <c r="AU239" s="0" t="n">
        <v>0</v>
      </c>
      <c r="AV239" s="0" t="s">
        <v>57</v>
      </c>
      <c r="AW239" s="0" t="s">
        <v>57</v>
      </c>
      <c r="AX239" s="0" t="s">
        <v>57</v>
      </c>
      <c r="AY239" s="0" t="s">
        <v>57</v>
      </c>
      <c r="AZ239" s="0" t="s">
        <v>57</v>
      </c>
      <c r="BA239" s="0" t="s">
        <v>57</v>
      </c>
      <c r="BB239" s="0" t="s">
        <v>57</v>
      </c>
      <c r="BC239" s="0" t="n">
        <v>0</v>
      </c>
      <c r="BD239" s="0" t="n">
        <v>0</v>
      </c>
    </row>
    <row r="240" customFormat="false" ht="14.25" hidden="false" customHeight="false" outlineLevel="0" collapsed="false">
      <c r="A240" s="0" t="s">
        <v>107</v>
      </c>
      <c r="B240" s="2" t="n">
        <v>44769</v>
      </c>
      <c r="C240" s="2" t="n">
        <v>44769</v>
      </c>
      <c r="D240" s="0" t="n">
        <v>1</v>
      </c>
      <c r="E240" s="0" t="n">
        <v>1</v>
      </c>
      <c r="F240" s="0" t="n">
        <v>1</v>
      </c>
      <c r="G240" s="0" t="n">
        <v>0</v>
      </c>
      <c r="H240" s="0" t="n">
        <v>1</v>
      </c>
      <c r="I240" s="0" t="n">
        <v>1</v>
      </c>
      <c r="J240" s="0" t="n">
        <v>0</v>
      </c>
      <c r="K240" s="0" t="n">
        <v>0</v>
      </c>
      <c r="L240" s="0" t="n">
        <v>0</v>
      </c>
      <c r="M240" s="0" t="n">
        <v>0</v>
      </c>
      <c r="N240" s="0" t="n">
        <v>0</v>
      </c>
      <c r="O240" s="0" t="n">
        <v>0</v>
      </c>
      <c r="P240" s="0" t="n">
        <v>0</v>
      </c>
      <c r="Q240" s="0" t="n">
        <v>0</v>
      </c>
      <c r="R240" s="0" t="n">
        <v>0</v>
      </c>
      <c r="S240" s="0" t="n">
        <v>0</v>
      </c>
      <c r="T240" s="0" t="n">
        <v>0</v>
      </c>
      <c r="U240" s="0" t="n">
        <v>0</v>
      </c>
      <c r="V240" s="0" t="n">
        <v>0</v>
      </c>
      <c r="W240" s="0" t="n">
        <v>0</v>
      </c>
      <c r="X240" s="0" t="n">
        <v>1</v>
      </c>
      <c r="Y240" s="0" t="n">
        <v>0</v>
      </c>
      <c r="Z240" s="0" t="n">
        <v>0</v>
      </c>
      <c r="AA240" s="0" t="n">
        <v>1</v>
      </c>
      <c r="AB240" s="0" t="n">
        <v>1</v>
      </c>
      <c r="AC240" s="0" t="n">
        <v>0</v>
      </c>
      <c r="AD240" s="0" t="n">
        <v>1</v>
      </c>
      <c r="AE240" s="0" t="n">
        <v>1</v>
      </c>
      <c r="AF240" s="0" t="n">
        <v>0</v>
      </c>
      <c r="AG240" s="0" t="n">
        <v>0</v>
      </c>
      <c r="AH240" s="0" t="n">
        <v>1</v>
      </c>
      <c r="AI240" s="0" t="n">
        <v>0</v>
      </c>
      <c r="AJ240" s="0" t="n">
        <v>0</v>
      </c>
      <c r="AK240" s="0" t="n">
        <v>0</v>
      </c>
      <c r="AL240" s="0" t="n">
        <v>0</v>
      </c>
      <c r="AM240" s="0" t="n">
        <v>0</v>
      </c>
      <c r="AN240" s="0" t="n">
        <v>0</v>
      </c>
      <c r="AO240" s="0" t="s">
        <v>57</v>
      </c>
      <c r="AP240" s="0" t="s">
        <v>57</v>
      </c>
      <c r="AQ240" s="0" t="s">
        <v>57</v>
      </c>
      <c r="AR240" s="0" t="s">
        <v>57</v>
      </c>
      <c r="AS240" s="0" t="s">
        <v>57</v>
      </c>
      <c r="AT240" s="0" t="s">
        <v>57</v>
      </c>
      <c r="AU240" s="0" t="n">
        <v>0</v>
      </c>
      <c r="AV240" s="0" t="s">
        <v>57</v>
      </c>
      <c r="AW240" s="0" t="s">
        <v>57</v>
      </c>
      <c r="AX240" s="0" t="s">
        <v>57</v>
      </c>
      <c r="AY240" s="0" t="s">
        <v>57</v>
      </c>
      <c r="AZ240" s="0" t="s">
        <v>57</v>
      </c>
      <c r="BA240" s="0" t="s">
        <v>57</v>
      </c>
      <c r="BB240" s="0" t="s">
        <v>57</v>
      </c>
      <c r="BC240" s="0" t="n">
        <v>1</v>
      </c>
      <c r="BD240" s="0" t="n">
        <v>0</v>
      </c>
    </row>
    <row r="241" customFormat="false" ht="14.25" hidden="false" customHeight="false" outlineLevel="0" collapsed="false">
      <c r="A241" s="0" t="s">
        <v>107</v>
      </c>
      <c r="B241" s="2" t="n">
        <v>44770</v>
      </c>
      <c r="C241" s="2" t="n">
        <v>44782</v>
      </c>
      <c r="D241" s="0" t="n">
        <v>1</v>
      </c>
      <c r="E241" s="0" t="n">
        <v>1</v>
      </c>
      <c r="F241" s="0" t="n">
        <v>1</v>
      </c>
      <c r="G241" s="0" t="n">
        <v>0</v>
      </c>
      <c r="H241" s="0" t="n">
        <v>1</v>
      </c>
      <c r="I241" s="0" t="n">
        <v>1</v>
      </c>
      <c r="J241" s="0" t="n">
        <v>0</v>
      </c>
      <c r="K241" s="0" t="n">
        <v>0</v>
      </c>
      <c r="L241" s="0" t="n">
        <v>0</v>
      </c>
      <c r="M241" s="0" t="n">
        <v>0</v>
      </c>
      <c r="N241" s="0" t="n">
        <v>0</v>
      </c>
      <c r="O241" s="0" t="n">
        <v>0</v>
      </c>
      <c r="P241" s="0" t="n">
        <v>0</v>
      </c>
      <c r="Q241" s="0" t="n">
        <v>0</v>
      </c>
      <c r="R241" s="0" t="n">
        <v>0</v>
      </c>
      <c r="S241" s="0" t="n">
        <v>0</v>
      </c>
      <c r="T241" s="0" t="n">
        <v>0</v>
      </c>
      <c r="U241" s="0" t="n">
        <v>0</v>
      </c>
      <c r="V241" s="0" t="n">
        <v>0</v>
      </c>
      <c r="W241" s="0" t="n">
        <v>0</v>
      </c>
      <c r="X241" s="0" t="n">
        <v>1</v>
      </c>
      <c r="Y241" s="0" t="n">
        <v>0</v>
      </c>
      <c r="Z241" s="0" t="n">
        <v>0</v>
      </c>
      <c r="AA241" s="0" t="n">
        <v>1</v>
      </c>
      <c r="AB241" s="0" t="n">
        <v>1</v>
      </c>
      <c r="AC241" s="0" t="n">
        <v>0</v>
      </c>
      <c r="AD241" s="0" t="n">
        <v>1</v>
      </c>
      <c r="AE241" s="0" t="n">
        <v>1</v>
      </c>
      <c r="AF241" s="0" t="n">
        <v>0</v>
      </c>
      <c r="AG241" s="0" t="n">
        <v>0</v>
      </c>
      <c r="AH241" s="0" t="n">
        <v>1</v>
      </c>
      <c r="AI241" s="0" t="n">
        <v>0</v>
      </c>
      <c r="AJ241" s="0" t="n">
        <v>0</v>
      </c>
      <c r="AK241" s="0" t="n">
        <v>0</v>
      </c>
      <c r="AL241" s="0" t="n">
        <v>0</v>
      </c>
      <c r="AM241" s="0" t="n">
        <v>0</v>
      </c>
      <c r="AN241" s="0" t="n">
        <v>0</v>
      </c>
      <c r="AO241" s="0" t="s">
        <v>57</v>
      </c>
      <c r="AP241" s="0" t="s">
        <v>57</v>
      </c>
      <c r="AQ241" s="0" t="s">
        <v>57</v>
      </c>
      <c r="AR241" s="0" t="s">
        <v>57</v>
      </c>
      <c r="AS241" s="0" t="s">
        <v>57</v>
      </c>
      <c r="AT241" s="0" t="s">
        <v>57</v>
      </c>
      <c r="AU241" s="0" t="n">
        <v>0</v>
      </c>
      <c r="AV241" s="0" t="s">
        <v>57</v>
      </c>
      <c r="AW241" s="0" t="s">
        <v>57</v>
      </c>
      <c r="AX241" s="0" t="s">
        <v>57</v>
      </c>
      <c r="AY241" s="0" t="s">
        <v>57</v>
      </c>
      <c r="AZ241" s="0" t="s">
        <v>57</v>
      </c>
      <c r="BA241" s="0" t="s">
        <v>57</v>
      </c>
      <c r="BB241" s="0" t="s">
        <v>57</v>
      </c>
      <c r="BC241" s="0" t="n">
        <v>1</v>
      </c>
      <c r="BD241" s="0" t="n">
        <v>0</v>
      </c>
    </row>
    <row r="242" customFormat="false" ht="14.25" hidden="false" customHeight="false" outlineLevel="0" collapsed="false">
      <c r="A242" s="0" t="s">
        <v>107</v>
      </c>
      <c r="B242" s="2" t="n">
        <v>44783</v>
      </c>
      <c r="C242" s="2" t="n">
        <v>44866</v>
      </c>
      <c r="D242" s="0" t="n">
        <v>1</v>
      </c>
      <c r="E242" s="0" t="n">
        <v>1</v>
      </c>
      <c r="F242" s="0" t="n">
        <v>1</v>
      </c>
      <c r="G242" s="0" t="n">
        <v>0</v>
      </c>
      <c r="H242" s="0" t="n">
        <v>1</v>
      </c>
      <c r="I242" s="0" t="n">
        <v>1</v>
      </c>
      <c r="J242" s="0" t="n">
        <v>0</v>
      </c>
      <c r="K242" s="0" t="n">
        <v>0</v>
      </c>
      <c r="L242" s="0" t="n">
        <v>0</v>
      </c>
      <c r="M242" s="0" t="n">
        <v>0</v>
      </c>
      <c r="N242" s="0" t="n">
        <v>0</v>
      </c>
      <c r="O242" s="0" t="n">
        <v>0</v>
      </c>
      <c r="P242" s="0" t="n">
        <v>0</v>
      </c>
      <c r="Q242" s="0" t="n">
        <v>0</v>
      </c>
      <c r="R242" s="0" t="n">
        <v>0</v>
      </c>
      <c r="S242" s="0" t="n">
        <v>0</v>
      </c>
      <c r="T242" s="0" t="n">
        <v>0</v>
      </c>
      <c r="U242" s="0" t="n">
        <v>0</v>
      </c>
      <c r="V242" s="0" t="n">
        <v>0</v>
      </c>
      <c r="W242" s="0" t="n">
        <v>0</v>
      </c>
      <c r="X242" s="0" t="n">
        <v>1</v>
      </c>
      <c r="Y242" s="0" t="n">
        <v>0</v>
      </c>
      <c r="Z242" s="0" t="n">
        <v>0</v>
      </c>
      <c r="AA242" s="0" t="n">
        <v>1</v>
      </c>
      <c r="AB242" s="0" t="n">
        <v>1</v>
      </c>
      <c r="AC242" s="0" t="n">
        <v>0</v>
      </c>
      <c r="AD242" s="0" t="n">
        <v>1</v>
      </c>
      <c r="AE242" s="0" t="n">
        <v>1</v>
      </c>
      <c r="AF242" s="0" t="n">
        <v>0</v>
      </c>
      <c r="AG242" s="0" t="n">
        <v>0</v>
      </c>
      <c r="AH242" s="0" t="n">
        <v>1</v>
      </c>
      <c r="AI242" s="0" t="n">
        <v>0</v>
      </c>
      <c r="AJ242" s="0" t="n">
        <v>0</v>
      </c>
      <c r="AK242" s="0" t="n">
        <v>0</v>
      </c>
      <c r="AL242" s="0" t="n">
        <v>0</v>
      </c>
      <c r="AM242" s="0" t="n">
        <v>0</v>
      </c>
      <c r="AN242" s="0" t="n">
        <v>0</v>
      </c>
      <c r="AO242" s="0" t="s">
        <v>57</v>
      </c>
      <c r="AP242" s="0" t="s">
        <v>57</v>
      </c>
      <c r="AQ242" s="0" t="s">
        <v>57</v>
      </c>
      <c r="AR242" s="0" t="s">
        <v>57</v>
      </c>
      <c r="AS242" s="0" t="s">
        <v>57</v>
      </c>
      <c r="AT242" s="0" t="s">
        <v>57</v>
      </c>
      <c r="AU242" s="0" t="n">
        <v>0</v>
      </c>
      <c r="AV242" s="0" t="s">
        <v>57</v>
      </c>
      <c r="AW242" s="0" t="s">
        <v>57</v>
      </c>
      <c r="AX242" s="0" t="s">
        <v>57</v>
      </c>
      <c r="AY242" s="0" t="s">
        <v>57</v>
      </c>
      <c r="AZ242" s="0" t="s">
        <v>57</v>
      </c>
      <c r="BA242" s="0" t="s">
        <v>57</v>
      </c>
      <c r="BB242" s="0" t="s">
        <v>57</v>
      </c>
      <c r="BC242" s="0" t="n">
        <v>1</v>
      </c>
      <c r="BD242" s="0" t="n">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242"/>
  <sheetViews>
    <sheetView showFormulas="false" showGridLines="true" showRowColHeaders="true" showZeros="true" rightToLeft="false" tabSelected="false" showOutlineSymbols="true" defaultGridColor="true" view="normal" topLeftCell="A144"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2" min="2" style="0" width="12.27"/>
    <col collapsed="false" customWidth="true" hidden="false" outlineLevel="0" max="3" min="3" style="0" width="11.54"/>
  </cols>
  <sheetData>
    <row r="1" s="1" customFormat="true" ht="57.75" hidden="false" customHeight="false" outlineLevel="0" collapsed="false">
      <c r="A1" s="1" t="s">
        <v>0</v>
      </c>
      <c r="B1" s="1" t="s">
        <v>1</v>
      </c>
      <c r="C1" s="1" t="s">
        <v>2</v>
      </c>
      <c r="D1" s="1" t="s">
        <v>3</v>
      </c>
      <c r="E1" s="1" t="s">
        <v>108</v>
      </c>
      <c r="F1" s="1" t="s">
        <v>109</v>
      </c>
      <c r="G1" s="1" t="s">
        <v>4</v>
      </c>
      <c r="H1" s="1" t="s">
        <v>110</v>
      </c>
      <c r="I1" s="1" t="s">
        <v>111</v>
      </c>
      <c r="J1" s="1" t="s">
        <v>5</v>
      </c>
      <c r="K1" s="1" t="s">
        <v>112</v>
      </c>
      <c r="L1" s="1" t="s">
        <v>113</v>
      </c>
      <c r="M1" s="1" t="s">
        <v>6</v>
      </c>
      <c r="N1" s="1" t="s">
        <v>114</v>
      </c>
      <c r="O1" s="1" t="s">
        <v>115</v>
      </c>
      <c r="P1" s="1" t="s">
        <v>7</v>
      </c>
      <c r="Q1" s="1" t="s">
        <v>116</v>
      </c>
      <c r="R1" s="1" t="s">
        <v>117</v>
      </c>
      <c r="S1" s="1" t="s">
        <v>118</v>
      </c>
      <c r="T1" s="1" t="s">
        <v>119</v>
      </c>
      <c r="U1" s="1" t="s">
        <v>120</v>
      </c>
      <c r="V1" s="1" t="s">
        <v>121</v>
      </c>
      <c r="W1" s="1" t="s">
        <v>122</v>
      </c>
      <c r="X1" s="1" t="s">
        <v>123</v>
      </c>
      <c r="Y1" s="1" t="s">
        <v>124</v>
      </c>
      <c r="Z1" s="1" t="s">
        <v>125</v>
      </c>
      <c r="AA1" s="1" t="s">
        <v>126</v>
      </c>
      <c r="AB1" s="1" t="s">
        <v>39</v>
      </c>
      <c r="AC1" s="1" t="s">
        <v>127</v>
      </c>
      <c r="AD1" s="1" t="s">
        <v>128</v>
      </c>
      <c r="AE1" s="1" t="s">
        <v>129</v>
      </c>
      <c r="AF1" s="1" t="s">
        <v>130</v>
      </c>
      <c r="AG1" s="1" t="s">
        <v>131</v>
      </c>
      <c r="AH1" s="1" t="s">
        <v>46</v>
      </c>
      <c r="AI1" s="1" t="s">
        <v>132</v>
      </c>
      <c r="AJ1" s="1" t="s">
        <v>133</v>
      </c>
      <c r="AK1" s="1" t="s">
        <v>134</v>
      </c>
      <c r="AL1" s="1" t="s">
        <v>135</v>
      </c>
      <c r="AM1" s="1" t="s">
        <v>136</v>
      </c>
      <c r="AN1" s="1" t="s">
        <v>137</v>
      </c>
      <c r="AO1" s="1" t="s">
        <v>138</v>
      </c>
      <c r="AP1" s="1" t="s">
        <v>139</v>
      </c>
      <c r="AQ1" s="1" t="s">
        <v>54</v>
      </c>
      <c r="AR1" s="1" t="s">
        <v>140</v>
      </c>
      <c r="AS1" s="1" t="s">
        <v>141</v>
      </c>
      <c r="AT1" s="1" t="s">
        <v>55</v>
      </c>
      <c r="AU1" s="1" t="s">
        <v>142</v>
      </c>
      <c r="AV1" s="1" t="s">
        <v>143</v>
      </c>
    </row>
    <row r="2" customFormat="false" ht="14.25" hidden="false" customHeight="false" outlineLevel="0" collapsed="false">
      <c r="A2" s="0" t="s">
        <v>56</v>
      </c>
      <c r="B2" s="2" t="n">
        <v>43435</v>
      </c>
      <c r="C2" s="2" t="n">
        <v>43766</v>
      </c>
      <c r="D2" s="0" t="n">
        <v>1</v>
      </c>
      <c r="E2" s="0" t="s">
        <v>144</v>
      </c>
      <c r="F2" s="0" t="s">
        <v>145</v>
      </c>
      <c r="G2" s="0" t="n">
        <v>1</v>
      </c>
      <c r="H2" s="0" t="s">
        <v>146</v>
      </c>
      <c r="J2" s="0" t="n">
        <v>1</v>
      </c>
      <c r="K2" s="0" t="s">
        <v>146</v>
      </c>
      <c r="L2" s="0" t="s">
        <v>147</v>
      </c>
      <c r="M2" s="0" t="n">
        <v>0</v>
      </c>
      <c r="P2" s="0" t="n">
        <v>1</v>
      </c>
      <c r="Q2" s="0" t="s">
        <v>148</v>
      </c>
      <c r="R2" s="0" t="s">
        <v>145</v>
      </c>
      <c r="S2" s="0" t="str">
        <f aca="false">("20 weeks postfertilization (22 weeks LMP), Viability")</f>
        <v>20 weeks postfertilization (22 weeks LMP), Viability</v>
      </c>
      <c r="T2" s="0" t="s">
        <v>149</v>
      </c>
      <c r="V2" s="0" t="str">
        <f aca="false">("Life endangerment, Serious health risk")</f>
        <v>Life endangerment, Serious health risk</v>
      </c>
      <c r="W2" s="0" t="s">
        <v>150</v>
      </c>
      <c r="X2" s="0" t="s">
        <v>151</v>
      </c>
      <c r="Y2" s="0" t="str">
        <f aca="false">("Must use a method most likely to result in fetal survival")</f>
        <v>Must use a method most likely to result in fetal survival</v>
      </c>
      <c r="Z2" s="0" t="s">
        <v>150</v>
      </c>
      <c r="AB2" s="0" t="n">
        <v>0</v>
      </c>
      <c r="AH2" s="0" t="n">
        <v>1</v>
      </c>
      <c r="AI2" s="0" t="s">
        <v>152</v>
      </c>
      <c r="AJ2" s="0" t="s">
        <v>153</v>
      </c>
      <c r="AK2" s="0" t="str">
        <f aca="false">("Partial-birth abortions, Dismemberment abortions")</f>
        <v>Partial-birth abortions, Dismemberment abortions</v>
      </c>
      <c r="AL2" s="0" t="s">
        <v>154</v>
      </c>
      <c r="AM2" s="0" t="s">
        <v>155</v>
      </c>
      <c r="AN2" s="0" t="str">
        <f aca="false">("Life endangerment, Serious health risk")</f>
        <v>Life endangerment, Serious health risk</v>
      </c>
      <c r="AO2" s="0" t="s">
        <v>156</v>
      </c>
      <c r="AP2" s="0" t="s">
        <v>157</v>
      </c>
      <c r="AQ2" s="0" t="n">
        <v>0</v>
      </c>
      <c r="AT2" s="0" t="n">
        <v>1</v>
      </c>
      <c r="AU2" s="0" t="s">
        <v>158</v>
      </c>
    </row>
    <row r="3" customFormat="false" ht="14.25" hidden="false" customHeight="false" outlineLevel="0" collapsed="false">
      <c r="A3" s="0" t="s">
        <v>56</v>
      </c>
      <c r="B3" s="2" t="n">
        <v>43767</v>
      </c>
      <c r="C3" s="2" t="n">
        <v>43783</v>
      </c>
      <c r="D3" s="0" t="n">
        <v>1</v>
      </c>
      <c r="E3" s="0" t="s">
        <v>159</v>
      </c>
      <c r="F3" s="0" t="s">
        <v>145</v>
      </c>
      <c r="G3" s="0" t="n">
        <v>1</v>
      </c>
      <c r="H3" s="0" t="s">
        <v>160</v>
      </c>
      <c r="J3" s="0" t="n">
        <v>1</v>
      </c>
      <c r="K3" s="0" t="s">
        <v>161</v>
      </c>
      <c r="L3" s="0" t="s">
        <v>162</v>
      </c>
      <c r="M3" s="0" t="n">
        <v>0</v>
      </c>
      <c r="P3" s="0" t="n">
        <v>1</v>
      </c>
      <c r="Q3" s="0" t="s">
        <v>163</v>
      </c>
      <c r="R3" s="0" t="s">
        <v>145</v>
      </c>
      <c r="S3" s="0" t="str">
        <f aca="false">("20 weeks postfertilization (22 weeks LMP), Viability")</f>
        <v>20 weeks postfertilization (22 weeks LMP), Viability</v>
      </c>
      <c r="T3" s="0" t="s">
        <v>149</v>
      </c>
      <c r="V3" s="0" t="str">
        <f aca="false">("Life endangerment, Serious health risk")</f>
        <v>Life endangerment, Serious health risk</v>
      </c>
      <c r="W3" s="0" t="s">
        <v>150</v>
      </c>
      <c r="X3" s="0" t="s">
        <v>151</v>
      </c>
      <c r="Y3" s="0" t="str">
        <f aca="false">("Must use a method most likely to result in fetal survival")</f>
        <v>Must use a method most likely to result in fetal survival</v>
      </c>
      <c r="Z3" s="0" t="s">
        <v>150</v>
      </c>
      <c r="AB3" s="0" t="n">
        <v>0</v>
      </c>
      <c r="AH3" s="0" t="n">
        <v>1</v>
      </c>
      <c r="AI3" s="0" t="s">
        <v>152</v>
      </c>
      <c r="AJ3" s="0" t="s">
        <v>164</v>
      </c>
      <c r="AK3" s="0" t="str">
        <f aca="false">("Partial-birth abortions, Dismemberment abortions")</f>
        <v>Partial-birth abortions, Dismemberment abortions</v>
      </c>
      <c r="AL3" s="0" t="s">
        <v>154</v>
      </c>
      <c r="AM3" s="0" t="s">
        <v>155</v>
      </c>
      <c r="AN3" s="0" t="str">
        <f aca="false">("Life endangerment, Serious health risk")</f>
        <v>Life endangerment, Serious health risk</v>
      </c>
      <c r="AO3" s="0" t="s">
        <v>156</v>
      </c>
      <c r="AP3" s="0" t="s">
        <v>157</v>
      </c>
      <c r="AQ3" s="0" t="n">
        <v>0</v>
      </c>
      <c r="AT3" s="0" t="n">
        <v>1</v>
      </c>
      <c r="AU3" s="0" t="s">
        <v>158</v>
      </c>
    </row>
    <row r="4" customFormat="false" ht="14.25" hidden="false" customHeight="false" outlineLevel="0" collapsed="false">
      <c r="A4" s="0" t="s">
        <v>56</v>
      </c>
      <c r="B4" s="2" t="n">
        <v>43784</v>
      </c>
      <c r="C4" s="2" t="n">
        <v>44735</v>
      </c>
      <c r="D4" s="0" t="n">
        <v>1</v>
      </c>
      <c r="E4" s="0" t="s">
        <v>165</v>
      </c>
      <c r="F4" s="0" t="s">
        <v>166</v>
      </c>
      <c r="G4" s="0" t="n">
        <v>1</v>
      </c>
      <c r="H4" s="0" t="s">
        <v>160</v>
      </c>
      <c r="J4" s="0" t="n">
        <v>1</v>
      </c>
      <c r="K4" s="0" t="s">
        <v>160</v>
      </c>
      <c r="L4" s="0" t="s">
        <v>162</v>
      </c>
      <c r="M4" s="0" t="n">
        <v>0</v>
      </c>
      <c r="P4" s="0" t="n">
        <v>1</v>
      </c>
      <c r="Q4" s="0" t="s">
        <v>167</v>
      </c>
      <c r="R4" s="0" t="s">
        <v>145</v>
      </c>
      <c r="S4" s="0" t="str">
        <f aca="false">("Any point in pregnancy, 20 weeks postfertilization (22 weeks LMP), Viability")</f>
        <v>Any point in pregnancy, 20 weeks postfertilization (22 weeks LMP), Viability</v>
      </c>
      <c r="T4" s="0" t="s">
        <v>168</v>
      </c>
      <c r="U4" s="0" t="s">
        <v>169</v>
      </c>
      <c r="V4" s="0" t="str">
        <f aca="false">("Life endangerment, Serious health risk")</f>
        <v>Life endangerment, Serious health risk</v>
      </c>
      <c r="W4" s="0" t="s">
        <v>170</v>
      </c>
      <c r="X4" s="0" t="s">
        <v>171</v>
      </c>
      <c r="Y4"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4" s="0" t="s">
        <v>150</v>
      </c>
      <c r="AA4" s="0" t="s">
        <v>172</v>
      </c>
      <c r="AB4" s="0" t="n">
        <v>0</v>
      </c>
      <c r="AH4" s="0" t="n">
        <v>1</v>
      </c>
      <c r="AI4" s="0" t="s">
        <v>152</v>
      </c>
      <c r="AJ4" s="0" t="s">
        <v>164</v>
      </c>
      <c r="AK4" s="0" t="str">
        <f aca="false">("Partial-birth abortions, Dismemberment abortions")</f>
        <v>Partial-birth abortions, Dismemberment abortions</v>
      </c>
      <c r="AL4" s="0" t="s">
        <v>154</v>
      </c>
      <c r="AM4" s="0" t="s">
        <v>155</v>
      </c>
      <c r="AN4" s="0" t="str">
        <f aca="false">("Life endangerment, Serious health risk")</f>
        <v>Life endangerment, Serious health risk</v>
      </c>
      <c r="AO4" s="0" t="s">
        <v>156</v>
      </c>
      <c r="AP4" s="0" t="s">
        <v>173</v>
      </c>
      <c r="AQ4" s="0" t="n">
        <v>0</v>
      </c>
      <c r="AT4" s="0" t="n">
        <v>1</v>
      </c>
      <c r="AU4" s="0" t="s">
        <v>158</v>
      </c>
    </row>
    <row r="5" customFormat="false" ht="14.25" hidden="false" customHeight="false" outlineLevel="0" collapsed="false">
      <c r="A5" s="0" t="s">
        <v>56</v>
      </c>
      <c r="B5" s="2" t="n">
        <v>44736</v>
      </c>
      <c r="C5" s="2" t="n">
        <v>44866</v>
      </c>
      <c r="D5" s="0" t="n">
        <v>1</v>
      </c>
      <c r="E5" s="0" t="s">
        <v>174</v>
      </c>
      <c r="F5" s="0" t="s">
        <v>166</v>
      </c>
      <c r="G5" s="0" t="n">
        <v>1</v>
      </c>
      <c r="H5" s="0" t="s">
        <v>146</v>
      </c>
      <c r="J5" s="0" t="n">
        <v>1</v>
      </c>
      <c r="K5" s="0" t="s">
        <v>146</v>
      </c>
      <c r="L5" s="0" t="s">
        <v>175</v>
      </c>
      <c r="M5" s="0" t="n">
        <v>0</v>
      </c>
      <c r="P5" s="0" t="n">
        <v>1</v>
      </c>
      <c r="Q5" s="0" t="s">
        <v>176</v>
      </c>
      <c r="S5" s="0" t="str">
        <f aca="false">("Any point in pregnancy, 20 weeks postfertilization (22 weeks LMP), Viability")</f>
        <v>Any point in pregnancy, 20 weeks postfertilization (22 weeks LMP), Viability</v>
      </c>
      <c r="T5" s="0" t="s">
        <v>177</v>
      </c>
      <c r="V5" s="0" t="str">
        <f aca="false">("Life endangerment, Serious health risk, Health")</f>
        <v>Life endangerment, Serious health risk, Health</v>
      </c>
      <c r="W5" s="0" t="s">
        <v>178</v>
      </c>
      <c r="X5" s="0" t="s">
        <v>179</v>
      </c>
      <c r="Y5"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5" s="0" t="s">
        <v>170</v>
      </c>
      <c r="AA5" s="0" t="s">
        <v>172</v>
      </c>
      <c r="AB5" s="0" t="n">
        <v>0</v>
      </c>
      <c r="AH5" s="0" t="n">
        <v>1</v>
      </c>
      <c r="AI5" s="0" t="s">
        <v>180</v>
      </c>
      <c r="AJ5" s="0" t="s">
        <v>164</v>
      </c>
      <c r="AK5" s="0" t="str">
        <f aca="false">("Partial-birth abortions, Dismemberment abortions")</f>
        <v>Partial-birth abortions, Dismemberment abortions</v>
      </c>
      <c r="AL5" s="0" t="s">
        <v>181</v>
      </c>
      <c r="AM5" s="0" t="s">
        <v>182</v>
      </c>
      <c r="AN5" s="0" t="str">
        <f aca="false">("Life endangerment, Serious health risk")</f>
        <v>Life endangerment, Serious health risk</v>
      </c>
      <c r="AO5" s="0" t="s">
        <v>183</v>
      </c>
      <c r="AP5" s="0" t="s">
        <v>173</v>
      </c>
      <c r="AQ5" s="0" t="n">
        <v>0</v>
      </c>
      <c r="AT5" s="0" t="n">
        <v>1</v>
      </c>
      <c r="AU5" s="0" t="s">
        <v>158</v>
      </c>
    </row>
    <row r="6" customFormat="false" ht="14.25" hidden="false" customHeight="false" outlineLevel="0" collapsed="false">
      <c r="A6" s="0" t="s">
        <v>58</v>
      </c>
      <c r="B6" s="2" t="n">
        <v>43435</v>
      </c>
      <c r="C6" s="2" t="n">
        <v>44866</v>
      </c>
      <c r="D6" s="0" t="n">
        <v>1</v>
      </c>
      <c r="E6" s="0" t="s">
        <v>184</v>
      </c>
      <c r="F6" s="0" t="s">
        <v>185</v>
      </c>
      <c r="G6" s="0" t="n">
        <v>1</v>
      </c>
      <c r="H6" s="0" t="s">
        <v>186</v>
      </c>
      <c r="J6" s="0" t="n">
        <v>1</v>
      </c>
      <c r="K6" s="0" t="s">
        <v>186</v>
      </c>
      <c r="L6" s="0" t="s">
        <v>187</v>
      </c>
      <c r="M6" s="0" t="n">
        <v>0</v>
      </c>
      <c r="P6" s="0" t="n">
        <v>0</v>
      </c>
      <c r="AB6" s="0" t="n">
        <v>0</v>
      </c>
      <c r="AH6" s="0" t="n">
        <v>1</v>
      </c>
      <c r="AI6" s="0" t="s">
        <v>184</v>
      </c>
      <c r="AJ6" s="0" t="s">
        <v>185</v>
      </c>
      <c r="AK6" s="0" t="str">
        <f aca="false">("Partial-birth abortions")</f>
        <v>Partial-birth abortions</v>
      </c>
      <c r="AL6" s="0" t="s">
        <v>184</v>
      </c>
      <c r="AM6" s="0" t="s">
        <v>185</v>
      </c>
      <c r="AN6" s="0" t="str">
        <f aca="false">("No exceptions")</f>
        <v>No exceptions</v>
      </c>
      <c r="AQ6" s="0" t="n">
        <v>0</v>
      </c>
      <c r="AT6" s="0" t="n">
        <v>0</v>
      </c>
    </row>
    <row r="7" customFormat="false" ht="14.25" hidden="false" customHeight="false" outlineLevel="0" collapsed="false">
      <c r="A7" s="0" t="s">
        <v>59</v>
      </c>
      <c r="B7" s="2" t="n">
        <v>43435</v>
      </c>
      <c r="C7" s="2" t="n">
        <v>44466</v>
      </c>
      <c r="D7" s="0" t="n">
        <v>1</v>
      </c>
      <c r="E7" s="0" t="s">
        <v>188</v>
      </c>
      <c r="F7" s="0" t="s">
        <v>145</v>
      </c>
      <c r="G7" s="0" t="n">
        <v>1</v>
      </c>
      <c r="H7" s="0" t="s">
        <v>189</v>
      </c>
      <c r="J7" s="0" t="n">
        <v>1</v>
      </c>
      <c r="K7" s="0" t="s">
        <v>189</v>
      </c>
      <c r="L7" s="0" t="s">
        <v>190</v>
      </c>
      <c r="M7" s="0" t="n">
        <v>0</v>
      </c>
      <c r="P7" s="0" t="n">
        <v>1</v>
      </c>
      <c r="Q7" s="0" t="s">
        <v>191</v>
      </c>
      <c r="R7" s="0" t="s">
        <v>145</v>
      </c>
      <c r="S7" s="0" t="str">
        <f aca="false">("18 weeks postfertilization (20 weeks LMP), Viability")</f>
        <v>18 weeks postfertilization (20 weeks LMP), Viability</v>
      </c>
      <c r="T7" s="0" t="s">
        <v>192</v>
      </c>
      <c r="U7" s="0" t="s">
        <v>193</v>
      </c>
      <c r="V7" s="0" t="str">
        <f aca="false">("Life endangerment, Serious health risk")</f>
        <v>Life endangerment, Serious health risk</v>
      </c>
      <c r="W7" s="0" t="s">
        <v>194</v>
      </c>
      <c r="Y7" s="0" t="str">
        <f aca="false">("Must use a method most likely to result in fetal survival, Second physician must attend the abortion")</f>
        <v>Must use a method most likely to result in fetal survival, Second physician must attend the abortion</v>
      </c>
      <c r="Z7" s="0" t="s">
        <v>195</v>
      </c>
      <c r="AA7" s="0" t="s">
        <v>196</v>
      </c>
      <c r="AB7" s="0" t="n">
        <v>1</v>
      </c>
      <c r="AC7" s="0" t="s">
        <v>197</v>
      </c>
      <c r="AE7" s="0" t="str">
        <f aca="false">("Race, Sex, Scientific research")</f>
        <v>Race, Sex, Scientific research</v>
      </c>
      <c r="AF7" s="0" t="s">
        <v>198</v>
      </c>
      <c r="AH7" s="0" t="n">
        <v>1</v>
      </c>
      <c r="AI7" s="0" t="s">
        <v>199</v>
      </c>
      <c r="AK7" s="0" t="str">
        <f aca="false">("Partial-birth abortions")</f>
        <v>Partial-birth abortions</v>
      </c>
      <c r="AL7" s="0" t="s">
        <v>200</v>
      </c>
      <c r="AN7" s="0" t="str">
        <f aca="false">("Life endangerment")</f>
        <v>Life endangerment</v>
      </c>
      <c r="AO7" s="0" t="s">
        <v>200</v>
      </c>
      <c r="AP7" s="0" t="s">
        <v>201</v>
      </c>
      <c r="AQ7" s="0" t="n">
        <v>0</v>
      </c>
      <c r="AT7" s="0" t="n">
        <v>1</v>
      </c>
      <c r="AU7" s="0" t="s">
        <v>202</v>
      </c>
      <c r="AV7" s="0" t="s">
        <v>203</v>
      </c>
    </row>
    <row r="8" customFormat="false" ht="14.25" hidden="false" customHeight="false" outlineLevel="0" collapsed="false">
      <c r="A8" s="0" t="s">
        <v>59</v>
      </c>
      <c r="B8" s="2" t="n">
        <v>44467</v>
      </c>
      <c r="C8" s="2" t="n">
        <v>44467</v>
      </c>
      <c r="D8" s="0" t="n">
        <v>1</v>
      </c>
      <c r="E8" s="0" t="s">
        <v>204</v>
      </c>
      <c r="F8" s="0" t="s">
        <v>145</v>
      </c>
      <c r="G8" s="0" t="n">
        <v>1</v>
      </c>
      <c r="H8" s="0" t="s">
        <v>205</v>
      </c>
      <c r="J8" s="0" t="n">
        <v>1</v>
      </c>
      <c r="L8" s="0" t="s">
        <v>206</v>
      </c>
      <c r="M8" s="0" t="n">
        <v>0</v>
      </c>
      <c r="P8" s="0" t="n">
        <v>1</v>
      </c>
      <c r="Q8" s="0" t="s">
        <v>207</v>
      </c>
      <c r="R8" s="0" t="s">
        <v>145</v>
      </c>
      <c r="S8" s="0" t="str">
        <f aca="false">("18 weeks postfertilization (20 weeks LMP), Viability")</f>
        <v>18 weeks postfertilization (20 weeks LMP), Viability</v>
      </c>
      <c r="T8" s="0" t="s">
        <v>208</v>
      </c>
      <c r="U8" s="0" t="s">
        <v>145</v>
      </c>
      <c r="V8" s="0" t="str">
        <f aca="false">("Life endangerment, Serious health risk")</f>
        <v>Life endangerment, Serious health risk</v>
      </c>
      <c r="W8" s="0" t="s">
        <v>209</v>
      </c>
      <c r="Y8" s="0" t="str">
        <f aca="false">("No requirements")</f>
        <v>No requirements</v>
      </c>
      <c r="AB8" s="0" t="n">
        <v>1</v>
      </c>
      <c r="AC8" s="0" t="s">
        <v>197</v>
      </c>
      <c r="AE8" s="0" t="str">
        <f aca="false">("Race, Sex")</f>
        <v>Race, Sex</v>
      </c>
      <c r="AF8" s="0" t="s">
        <v>198</v>
      </c>
      <c r="AG8" s="0" t="s">
        <v>210</v>
      </c>
      <c r="AH8" s="0" t="n">
        <v>1</v>
      </c>
      <c r="AI8" s="0" t="s">
        <v>199</v>
      </c>
      <c r="AK8" s="0" t="str">
        <f aca="false">("Partial-birth abortions")</f>
        <v>Partial-birth abortions</v>
      </c>
      <c r="AL8" s="0" t="s">
        <v>200</v>
      </c>
      <c r="AN8" s="0" t="str">
        <f aca="false">("Life endangerment")</f>
        <v>Life endangerment</v>
      </c>
      <c r="AO8" s="0" t="s">
        <v>200</v>
      </c>
      <c r="AQ8" s="0" t="n">
        <v>0</v>
      </c>
      <c r="AT8" s="0" t="n">
        <v>1</v>
      </c>
      <c r="AU8" s="0" t="s">
        <v>202</v>
      </c>
      <c r="AV8" s="0" t="s">
        <v>203</v>
      </c>
    </row>
    <row r="9" customFormat="false" ht="14.25" hidden="false" customHeight="false" outlineLevel="0" collapsed="false">
      <c r="A9" s="0" t="s">
        <v>59</v>
      </c>
      <c r="B9" s="2" t="n">
        <v>44468</v>
      </c>
      <c r="C9" s="2" t="n">
        <v>44735</v>
      </c>
      <c r="D9" s="0" t="n">
        <v>1</v>
      </c>
      <c r="E9" s="0" t="s">
        <v>211</v>
      </c>
      <c r="F9" s="0" t="s">
        <v>145</v>
      </c>
      <c r="G9" s="0" t="n">
        <v>1</v>
      </c>
      <c r="H9" s="0" t="s">
        <v>212</v>
      </c>
      <c r="J9" s="0" t="n">
        <v>1</v>
      </c>
      <c r="K9" s="0" t="s">
        <v>212</v>
      </c>
      <c r="L9" s="0" t="s">
        <v>213</v>
      </c>
      <c r="M9" s="0" t="n">
        <v>0</v>
      </c>
      <c r="P9" s="0" t="n">
        <v>1</v>
      </c>
      <c r="Q9" s="0" t="s">
        <v>207</v>
      </c>
      <c r="R9" s="0" t="s">
        <v>145</v>
      </c>
      <c r="S9" s="0" t="str">
        <f aca="false">("18 weeks postfertilization (20 weeks LMP), Viability")</f>
        <v>18 weeks postfertilization (20 weeks LMP), Viability</v>
      </c>
      <c r="T9" s="0" t="s">
        <v>214</v>
      </c>
      <c r="U9" s="0" t="s">
        <v>193</v>
      </c>
      <c r="V9" s="0" t="str">
        <f aca="false">("Life endangerment, Serious health risk")</f>
        <v>Life endangerment, Serious health risk</v>
      </c>
      <c r="W9" s="0" t="s">
        <v>215</v>
      </c>
      <c r="Y9" s="0" t="str">
        <f aca="false">("Must use a method most likely to result in fetal survival, Second physician must attend the abortion")</f>
        <v>Must use a method most likely to result in fetal survival, Second physician must attend the abortion</v>
      </c>
      <c r="Z9" s="0" t="s">
        <v>195</v>
      </c>
      <c r="AA9" s="0" t="s">
        <v>196</v>
      </c>
      <c r="AB9" s="0" t="n">
        <v>1</v>
      </c>
      <c r="AC9" s="0" t="s">
        <v>216</v>
      </c>
      <c r="AD9" s="0" t="s">
        <v>145</v>
      </c>
      <c r="AE9" s="0" t="str">
        <f aca="false">("Race, Sex, Fetal anomaly, Scientific research")</f>
        <v>Race, Sex, Fetal anomaly, Scientific research</v>
      </c>
      <c r="AF9" s="0" t="s">
        <v>217</v>
      </c>
      <c r="AG9" s="0" t="s">
        <v>145</v>
      </c>
      <c r="AH9" s="0" t="n">
        <v>1</v>
      </c>
      <c r="AI9" s="0" t="s">
        <v>199</v>
      </c>
      <c r="AK9" s="0" t="str">
        <f aca="false">("Partial-birth abortions")</f>
        <v>Partial-birth abortions</v>
      </c>
      <c r="AL9" s="0" t="s">
        <v>200</v>
      </c>
      <c r="AN9" s="0" t="str">
        <f aca="false">("Life endangerment")</f>
        <v>Life endangerment</v>
      </c>
      <c r="AO9" s="0" t="s">
        <v>200</v>
      </c>
      <c r="AP9" s="0" t="s">
        <v>201</v>
      </c>
      <c r="AQ9" s="0" t="n">
        <v>0</v>
      </c>
      <c r="AT9" s="0" t="n">
        <v>1</v>
      </c>
      <c r="AU9" s="0" t="s">
        <v>218</v>
      </c>
      <c r="AV9" s="0" t="s">
        <v>145</v>
      </c>
    </row>
    <row r="10" customFormat="false" ht="14.25" hidden="false" customHeight="false" outlineLevel="0" collapsed="false">
      <c r="A10" s="0" t="s">
        <v>59</v>
      </c>
      <c r="B10" s="2" t="n">
        <v>44736</v>
      </c>
      <c r="C10" s="2" t="n">
        <v>44741</v>
      </c>
      <c r="D10" s="0" t="n">
        <v>1</v>
      </c>
      <c r="E10" s="0" t="s">
        <v>211</v>
      </c>
      <c r="F10" s="0" t="s">
        <v>145</v>
      </c>
      <c r="G10" s="0" t="n">
        <v>1</v>
      </c>
      <c r="H10" s="0" t="s">
        <v>212</v>
      </c>
      <c r="J10" s="0" t="n">
        <v>1</v>
      </c>
      <c r="K10" s="0" t="s">
        <v>212</v>
      </c>
      <c r="L10" s="0" t="s">
        <v>213</v>
      </c>
      <c r="M10" s="0" t="n">
        <v>0</v>
      </c>
      <c r="P10" s="0" t="n">
        <v>1</v>
      </c>
      <c r="Q10" s="0" t="s">
        <v>219</v>
      </c>
      <c r="R10" s="0" t="s">
        <v>166</v>
      </c>
      <c r="S10" s="0" t="str">
        <f aca="false">("Any point in pregnancy, 18 weeks postfertilization (20 weeks LMP), Viability")</f>
        <v>Any point in pregnancy, 18 weeks postfertilization (20 weeks LMP), Viability</v>
      </c>
      <c r="T10" s="0" t="s">
        <v>220</v>
      </c>
      <c r="U10" s="0" t="s">
        <v>221</v>
      </c>
      <c r="V10" s="0" t="str">
        <f aca="false">("Life endangerment, Serious health risk")</f>
        <v>Life endangerment, Serious health risk</v>
      </c>
      <c r="W10" s="0" t="s">
        <v>222</v>
      </c>
      <c r="Y10" s="0" t="str">
        <f aca="false">("Must use a method most likely to result in fetal survival, Second physician must attend the abortion")</f>
        <v>Must use a method most likely to result in fetal survival, Second physician must attend the abortion</v>
      </c>
      <c r="Z10" s="0" t="s">
        <v>195</v>
      </c>
      <c r="AA10" s="0" t="s">
        <v>223</v>
      </c>
      <c r="AB10" s="0" t="n">
        <v>1</v>
      </c>
      <c r="AC10" s="0" t="s">
        <v>216</v>
      </c>
      <c r="AD10" s="0" t="s">
        <v>145</v>
      </c>
      <c r="AE10" s="0" t="str">
        <f aca="false">("Race, Sex, Fetal anomaly, Scientific research")</f>
        <v>Race, Sex, Fetal anomaly, Scientific research</v>
      </c>
      <c r="AF10" s="0" t="s">
        <v>217</v>
      </c>
      <c r="AG10" s="0" t="s">
        <v>145</v>
      </c>
      <c r="AH10" s="0" t="n">
        <v>1</v>
      </c>
      <c r="AI10" s="0" t="s">
        <v>199</v>
      </c>
      <c r="AK10" s="0" t="str">
        <f aca="false">("Partial-birth abortions")</f>
        <v>Partial-birth abortions</v>
      </c>
      <c r="AL10" s="0" t="s">
        <v>200</v>
      </c>
      <c r="AN10" s="0" t="str">
        <f aca="false">("Life endangerment")</f>
        <v>Life endangerment</v>
      </c>
      <c r="AO10" s="0" t="s">
        <v>200</v>
      </c>
      <c r="AP10" s="0" t="s">
        <v>201</v>
      </c>
      <c r="AQ10" s="0" t="n">
        <v>0</v>
      </c>
      <c r="AT10" s="0" t="n">
        <v>1</v>
      </c>
      <c r="AU10" s="0" t="s">
        <v>218</v>
      </c>
      <c r="AV10" s="0" t="s">
        <v>145</v>
      </c>
    </row>
    <row r="11" customFormat="false" ht="14.25" hidden="false" customHeight="false" outlineLevel="0" collapsed="false">
      <c r="A11" s="0" t="s">
        <v>59</v>
      </c>
      <c r="B11" s="2" t="n">
        <v>44742</v>
      </c>
      <c r="C11" s="2" t="n">
        <v>44752</v>
      </c>
      <c r="D11" s="0" t="n">
        <v>1</v>
      </c>
      <c r="E11" s="0" t="s">
        <v>211</v>
      </c>
      <c r="F11" s="0" t="s">
        <v>145</v>
      </c>
      <c r="G11" s="0" t="n">
        <v>1</v>
      </c>
      <c r="H11" s="0" t="s">
        <v>189</v>
      </c>
      <c r="J11" s="0" t="n">
        <v>1</v>
      </c>
      <c r="K11" s="0" t="s">
        <v>189</v>
      </c>
      <c r="L11" s="0" t="s">
        <v>224</v>
      </c>
      <c r="M11" s="0" t="n">
        <v>0</v>
      </c>
      <c r="P11" s="0" t="n">
        <v>1</v>
      </c>
      <c r="Q11" s="0" t="s">
        <v>219</v>
      </c>
      <c r="R11" s="0" t="s">
        <v>145</v>
      </c>
      <c r="S11" s="0" t="str">
        <f aca="false">("Any point in pregnancy, 18 weeks postfertilization (20 weeks LMP), Viability")</f>
        <v>Any point in pregnancy, 18 weeks postfertilization (20 weeks LMP), Viability</v>
      </c>
      <c r="T11" s="0" t="s">
        <v>220</v>
      </c>
      <c r="U11" s="0" t="s">
        <v>225</v>
      </c>
      <c r="V11" s="0" t="str">
        <f aca="false">("Life endangerment, Serious health risk")</f>
        <v>Life endangerment, Serious health risk</v>
      </c>
      <c r="W11" s="0" t="s">
        <v>222</v>
      </c>
      <c r="Y11" s="0" t="str">
        <f aca="false">("Must use a method most likely to result in fetal survival, Second physician must attend the abortion")</f>
        <v>Must use a method most likely to result in fetal survival, Second physician must attend the abortion</v>
      </c>
      <c r="Z11" s="0" t="s">
        <v>195</v>
      </c>
      <c r="AA11" s="0" t="s">
        <v>223</v>
      </c>
      <c r="AB11" s="0" t="n">
        <v>1</v>
      </c>
      <c r="AC11" s="0" t="s">
        <v>216</v>
      </c>
      <c r="AD11" s="0" t="s">
        <v>145</v>
      </c>
      <c r="AE11" s="0" t="str">
        <f aca="false">("Race, Sex, Fetal anomaly, Scientific research")</f>
        <v>Race, Sex, Fetal anomaly, Scientific research</v>
      </c>
      <c r="AF11" s="0" t="s">
        <v>217</v>
      </c>
      <c r="AG11" s="0" t="s">
        <v>145</v>
      </c>
      <c r="AH11" s="0" t="n">
        <v>1</v>
      </c>
      <c r="AI11" s="0" t="s">
        <v>199</v>
      </c>
      <c r="AK11" s="0" t="str">
        <f aca="false">("Partial-birth abortions")</f>
        <v>Partial-birth abortions</v>
      </c>
      <c r="AL11" s="0" t="s">
        <v>200</v>
      </c>
      <c r="AN11" s="0" t="str">
        <f aca="false">("Life endangerment")</f>
        <v>Life endangerment</v>
      </c>
      <c r="AO11" s="0" t="s">
        <v>200</v>
      </c>
      <c r="AP11" s="0" t="s">
        <v>201</v>
      </c>
      <c r="AQ11" s="0" t="n">
        <v>0</v>
      </c>
      <c r="AT11" s="0" t="n">
        <v>1</v>
      </c>
      <c r="AU11" s="0" t="s">
        <v>218</v>
      </c>
      <c r="AV11" s="0" t="s">
        <v>145</v>
      </c>
    </row>
    <row r="12" customFormat="false" ht="14.25" hidden="false" customHeight="false" outlineLevel="0" collapsed="false">
      <c r="A12" s="0" t="s">
        <v>59</v>
      </c>
      <c r="B12" s="2" t="n">
        <v>44753</v>
      </c>
      <c r="C12" s="2" t="n">
        <v>44825</v>
      </c>
      <c r="D12" s="0" t="n">
        <v>1</v>
      </c>
      <c r="E12" s="0" t="s">
        <v>211</v>
      </c>
      <c r="F12" s="0" t="s">
        <v>145</v>
      </c>
      <c r="G12" s="0" t="n">
        <v>1</v>
      </c>
      <c r="H12" s="0" t="s">
        <v>189</v>
      </c>
      <c r="J12" s="0" t="n">
        <v>1</v>
      </c>
      <c r="K12" s="0" t="s">
        <v>189</v>
      </c>
      <c r="L12" s="0" t="s">
        <v>224</v>
      </c>
      <c r="M12" s="0" t="n">
        <v>0</v>
      </c>
      <c r="P12" s="0" t="n">
        <v>1</v>
      </c>
      <c r="Q12" s="0" t="s">
        <v>219</v>
      </c>
      <c r="R12" s="0" t="s">
        <v>145</v>
      </c>
      <c r="S12" s="0" t="str">
        <f aca="false">("Any point in pregnancy, 18 weeks postfertilization (20 weeks LMP), Viability")</f>
        <v>Any point in pregnancy, 18 weeks postfertilization (20 weeks LMP), Viability</v>
      </c>
      <c r="T12" s="0" t="s">
        <v>220</v>
      </c>
      <c r="U12" s="0" t="s">
        <v>225</v>
      </c>
      <c r="V12" s="0" t="str">
        <f aca="false">("Life endangerment, Serious health risk")</f>
        <v>Life endangerment, Serious health risk</v>
      </c>
      <c r="W12" s="0" t="s">
        <v>222</v>
      </c>
      <c r="Y12" s="0" t="str">
        <f aca="false">("Must use a method most likely to result in fetal survival, Second physician must attend the abortion")</f>
        <v>Must use a method most likely to result in fetal survival, Second physician must attend the abortion</v>
      </c>
      <c r="Z12" s="0" t="s">
        <v>226</v>
      </c>
      <c r="AA12" s="0" t="s">
        <v>223</v>
      </c>
      <c r="AB12" s="0" t="n">
        <v>1</v>
      </c>
      <c r="AC12" s="0" t="s">
        <v>216</v>
      </c>
      <c r="AE12" s="0" t="str">
        <f aca="false">("Race, Sex, Fetal anomaly, Scientific research")</f>
        <v>Race, Sex, Fetal anomaly, Scientific research</v>
      </c>
      <c r="AF12" s="0" t="s">
        <v>217</v>
      </c>
      <c r="AH12" s="0" t="n">
        <v>1</v>
      </c>
      <c r="AI12" s="0" t="s">
        <v>199</v>
      </c>
      <c r="AK12" s="0" t="str">
        <f aca="false">("Partial-birth abortions")</f>
        <v>Partial-birth abortions</v>
      </c>
      <c r="AL12" s="0" t="s">
        <v>200</v>
      </c>
      <c r="AN12" s="0" t="str">
        <f aca="false">("Life endangerment")</f>
        <v>Life endangerment</v>
      </c>
      <c r="AO12" s="0" t="s">
        <v>200</v>
      </c>
      <c r="AP12" s="0" t="s">
        <v>201</v>
      </c>
      <c r="AQ12" s="0" t="n">
        <v>0</v>
      </c>
      <c r="AT12" s="0" t="n">
        <v>1</v>
      </c>
      <c r="AU12" s="0" t="s">
        <v>218</v>
      </c>
      <c r="AV12" s="0" t="s">
        <v>145</v>
      </c>
    </row>
    <row r="13" customFormat="false" ht="14.25" hidden="false" customHeight="false" outlineLevel="0" collapsed="false">
      <c r="A13" s="0" t="s">
        <v>59</v>
      </c>
      <c r="B13" s="2" t="n">
        <v>44826</v>
      </c>
      <c r="C13" s="2" t="n">
        <v>44827</v>
      </c>
      <c r="D13" s="0" t="n">
        <v>1</v>
      </c>
      <c r="E13" s="0" t="s">
        <v>211</v>
      </c>
      <c r="F13" s="0" t="s">
        <v>145</v>
      </c>
      <c r="G13" s="0" t="n">
        <v>1</v>
      </c>
      <c r="H13" s="0" t="s">
        <v>205</v>
      </c>
      <c r="J13" s="0" t="n">
        <v>1</v>
      </c>
      <c r="K13" s="0" t="s">
        <v>205</v>
      </c>
      <c r="L13" s="0" t="s">
        <v>227</v>
      </c>
      <c r="M13" s="0" t="n">
        <v>0</v>
      </c>
      <c r="P13" s="0" t="n">
        <v>1</v>
      </c>
      <c r="Q13" s="0" t="s">
        <v>219</v>
      </c>
      <c r="R13" s="0" t="s">
        <v>145</v>
      </c>
      <c r="S13" s="0" t="str">
        <f aca="false">("Any point in pregnancy, 18 weeks postfertilization (20 weeks LMP), Viability")</f>
        <v>Any point in pregnancy, 18 weeks postfertilization (20 weeks LMP), Viability</v>
      </c>
      <c r="T13" s="0" t="s">
        <v>220</v>
      </c>
      <c r="U13" s="0" t="s">
        <v>193</v>
      </c>
      <c r="V13" s="0" t="str">
        <f aca="false">("Life endangerment, Serious health risk")</f>
        <v>Life endangerment, Serious health risk</v>
      </c>
      <c r="W13" s="0" t="s">
        <v>222</v>
      </c>
      <c r="Y13" s="0" t="str">
        <f aca="false">("Must use a method most likely to result in fetal survival, Second physician must attend the abortion")</f>
        <v>Must use a method most likely to result in fetal survival, Second physician must attend the abortion</v>
      </c>
      <c r="Z13" s="0" t="s">
        <v>226</v>
      </c>
      <c r="AA13" s="0" t="s">
        <v>223</v>
      </c>
      <c r="AB13" s="0" t="n">
        <v>1</v>
      </c>
      <c r="AC13" s="0" t="s">
        <v>216</v>
      </c>
      <c r="AE13" s="0" t="str">
        <f aca="false">("Race, Sex, Fetal anomaly, Scientific research")</f>
        <v>Race, Sex, Fetal anomaly, Scientific research</v>
      </c>
      <c r="AF13" s="0" t="s">
        <v>217</v>
      </c>
      <c r="AH13" s="0" t="n">
        <v>1</v>
      </c>
      <c r="AI13" s="0" t="s">
        <v>199</v>
      </c>
      <c r="AK13" s="0" t="str">
        <f aca="false">("Partial-birth abortions")</f>
        <v>Partial-birth abortions</v>
      </c>
      <c r="AL13" s="0" t="s">
        <v>200</v>
      </c>
      <c r="AN13" s="0" t="str">
        <f aca="false">("Life endangerment")</f>
        <v>Life endangerment</v>
      </c>
      <c r="AO13" s="0" t="s">
        <v>200</v>
      </c>
      <c r="AP13" s="0" t="s">
        <v>201</v>
      </c>
      <c r="AQ13" s="0" t="n">
        <v>0</v>
      </c>
      <c r="AT13" s="0" t="n">
        <v>1</v>
      </c>
      <c r="AU13" s="0" t="s">
        <v>218</v>
      </c>
    </row>
    <row r="14" customFormat="false" ht="14.25" hidden="false" customHeight="false" outlineLevel="0" collapsed="false">
      <c r="A14" s="0" t="s">
        <v>59</v>
      </c>
      <c r="B14" s="2" t="n">
        <v>44828</v>
      </c>
      <c r="C14" s="2" t="n">
        <v>44840</v>
      </c>
      <c r="D14" s="0" t="n">
        <v>1</v>
      </c>
      <c r="E14" s="0" t="s">
        <v>228</v>
      </c>
      <c r="F14" s="0" t="s">
        <v>145</v>
      </c>
      <c r="G14" s="0" t="n">
        <v>1</v>
      </c>
      <c r="H14" s="0" t="s">
        <v>205</v>
      </c>
      <c r="J14" s="0" t="n">
        <v>1</v>
      </c>
      <c r="K14" s="0" t="s">
        <v>205</v>
      </c>
      <c r="L14" s="0" t="s">
        <v>227</v>
      </c>
      <c r="M14" s="0" t="n">
        <v>0</v>
      </c>
      <c r="P14" s="0" t="n">
        <v>1</v>
      </c>
      <c r="Q14" s="0" t="s">
        <v>229</v>
      </c>
      <c r="R14" s="0" t="s">
        <v>145</v>
      </c>
      <c r="S14" s="0" t="str">
        <f aca="false">("Any point in pregnancy, 13 weeks postfertilization (15 weeks LMP), 18 weeks postfertilization (20 weeks LMP), Viability")</f>
        <v>Any point in pregnancy, 13 weeks postfertilization (15 weeks LMP), 18 weeks postfertilization (20 weeks LMP), Viability</v>
      </c>
      <c r="T14" s="0" t="s">
        <v>230</v>
      </c>
      <c r="U14" s="0" t="s">
        <v>231</v>
      </c>
      <c r="V14" s="0" t="str">
        <f aca="false">("Life endangerment, Serious health risk")</f>
        <v>Life endangerment, Serious health risk</v>
      </c>
      <c r="W14" s="0" t="s">
        <v>232</v>
      </c>
      <c r="Y14" s="0" t="str">
        <f aca="false">("Must use a method most likely to result in fetal survival, Second physician must attend the abortion")</f>
        <v>Must use a method most likely to result in fetal survival, Second physician must attend the abortion</v>
      </c>
      <c r="Z14" s="0" t="s">
        <v>195</v>
      </c>
      <c r="AA14" s="0" t="s">
        <v>233</v>
      </c>
      <c r="AB14" s="0" t="n">
        <v>1</v>
      </c>
      <c r="AC14" s="0" t="s">
        <v>216</v>
      </c>
      <c r="AE14" s="0" t="str">
        <f aca="false">("Race, Sex, Fetal anomaly, Scientific research")</f>
        <v>Race, Sex, Fetal anomaly, Scientific research</v>
      </c>
      <c r="AF14" s="0" t="s">
        <v>217</v>
      </c>
      <c r="AH14" s="0" t="n">
        <v>1</v>
      </c>
      <c r="AI14" s="0" t="s">
        <v>199</v>
      </c>
      <c r="AK14" s="0" t="str">
        <f aca="false">("Partial-birth abortions")</f>
        <v>Partial-birth abortions</v>
      </c>
      <c r="AL14" s="0" t="s">
        <v>200</v>
      </c>
      <c r="AN14" s="0" t="str">
        <f aca="false">("Life endangerment")</f>
        <v>Life endangerment</v>
      </c>
      <c r="AO14" s="0" t="s">
        <v>200</v>
      </c>
      <c r="AP14" s="0" t="s">
        <v>201</v>
      </c>
      <c r="AQ14" s="0" t="n">
        <v>0</v>
      </c>
      <c r="AT14" s="0" t="n">
        <v>1</v>
      </c>
      <c r="AU14" s="0" t="s">
        <v>218</v>
      </c>
    </row>
    <row r="15" customFormat="false" ht="14.25" hidden="false" customHeight="false" outlineLevel="0" collapsed="false">
      <c r="A15" s="0" t="s">
        <v>59</v>
      </c>
      <c r="B15" s="2" t="n">
        <v>44841</v>
      </c>
      <c r="C15" s="2" t="n">
        <v>44866</v>
      </c>
      <c r="D15" s="0" t="n">
        <v>1</v>
      </c>
      <c r="E15" s="0" t="s">
        <v>228</v>
      </c>
      <c r="F15" s="0" t="s">
        <v>145</v>
      </c>
      <c r="G15" s="0" t="n">
        <v>1</v>
      </c>
      <c r="H15" s="0" t="s">
        <v>234</v>
      </c>
      <c r="J15" s="0" t="n">
        <v>1</v>
      </c>
      <c r="K15" s="0" t="s">
        <v>234</v>
      </c>
      <c r="L15" s="0" t="s">
        <v>235</v>
      </c>
      <c r="M15" s="0" t="n">
        <v>0</v>
      </c>
      <c r="P15" s="0" t="n">
        <v>1</v>
      </c>
      <c r="Q15" s="0" t="s">
        <v>229</v>
      </c>
      <c r="R15" s="0" t="s">
        <v>145</v>
      </c>
      <c r="S15" s="0" t="str">
        <f aca="false">("Any point in pregnancy, 13 weeks postfertilization (15 weeks LMP), 18 weeks postfertilization (20 weeks LMP), Viability")</f>
        <v>Any point in pregnancy, 13 weeks postfertilization (15 weeks LMP), 18 weeks postfertilization (20 weeks LMP), Viability</v>
      </c>
      <c r="T15" s="0" t="s">
        <v>230</v>
      </c>
      <c r="U15" s="0" t="s">
        <v>236</v>
      </c>
      <c r="V15" s="0" t="str">
        <f aca="false">("Life endangerment, Serious health risk")</f>
        <v>Life endangerment, Serious health risk</v>
      </c>
      <c r="W15" s="0" t="s">
        <v>232</v>
      </c>
      <c r="Y15" s="0" t="str">
        <f aca="false">("Must use a method most likely to result in fetal survival, Second physician must attend the abortion")</f>
        <v>Must use a method most likely to result in fetal survival, Second physician must attend the abortion</v>
      </c>
      <c r="Z15" s="0" t="s">
        <v>195</v>
      </c>
      <c r="AA15" s="0" t="s">
        <v>237</v>
      </c>
      <c r="AB15" s="0" t="n">
        <v>1</v>
      </c>
      <c r="AC15" s="0" t="s">
        <v>216</v>
      </c>
      <c r="AE15" s="0" t="str">
        <f aca="false">("Race, Sex, Fetal anomaly, Scientific research")</f>
        <v>Race, Sex, Fetal anomaly, Scientific research</v>
      </c>
      <c r="AF15" s="0" t="s">
        <v>217</v>
      </c>
      <c r="AH15" s="0" t="n">
        <v>1</v>
      </c>
      <c r="AI15" s="0" t="s">
        <v>199</v>
      </c>
      <c r="AK15" s="0" t="str">
        <f aca="false">("Partial-birth abortions")</f>
        <v>Partial-birth abortions</v>
      </c>
      <c r="AL15" s="0" t="s">
        <v>200</v>
      </c>
      <c r="AN15" s="0" t="str">
        <f aca="false">("Life endangerment")</f>
        <v>Life endangerment</v>
      </c>
      <c r="AO15" s="0" t="s">
        <v>200</v>
      </c>
      <c r="AP15" s="0" t="s">
        <v>201</v>
      </c>
      <c r="AQ15" s="0" t="n">
        <v>0</v>
      </c>
      <c r="AT15" s="0" t="n">
        <v>1</v>
      </c>
      <c r="AU15" s="0" t="s">
        <v>218</v>
      </c>
      <c r="AV15" s="0" t="s">
        <v>185</v>
      </c>
    </row>
    <row r="16" customFormat="false" ht="14.25" hidden="false" customHeight="false" outlineLevel="0" collapsed="false">
      <c r="A16" s="0" t="s">
        <v>60</v>
      </c>
      <c r="B16" s="2" t="n">
        <v>43435</v>
      </c>
      <c r="C16" s="2" t="n">
        <v>43668</v>
      </c>
      <c r="D16" s="0" t="n">
        <v>1</v>
      </c>
      <c r="E16" s="0" t="s">
        <v>238</v>
      </c>
      <c r="F16" s="0" t="s">
        <v>145</v>
      </c>
      <c r="G16" s="0" t="n">
        <v>1</v>
      </c>
      <c r="H16" s="0" t="s">
        <v>239</v>
      </c>
      <c r="J16" s="0" t="n">
        <v>1</v>
      </c>
      <c r="K16" s="0" t="s">
        <v>239</v>
      </c>
      <c r="L16" s="0" t="s">
        <v>240</v>
      </c>
      <c r="M16" s="0" t="n">
        <v>0</v>
      </c>
      <c r="P16" s="0" t="n">
        <v>1</v>
      </c>
      <c r="Q16" s="0" t="s">
        <v>241</v>
      </c>
      <c r="R16" s="0" t="s">
        <v>145</v>
      </c>
      <c r="S16" s="0" t="str">
        <f aca="false">("Fetal heartbeat detected, 20 weeks postfertilization (22 weeks LMP), Viability")</f>
        <v>Fetal heartbeat detected, 20 weeks postfertilization (22 weeks LMP), Viability</v>
      </c>
      <c r="T16" s="0" t="s">
        <v>242</v>
      </c>
      <c r="U16" s="0" t="s">
        <v>243</v>
      </c>
      <c r="V16" s="0" t="str">
        <f aca="false">("Life endangerment, Serious health risk, Fetal anomaly, Rape, Incest, Health")</f>
        <v>Life endangerment, Serious health risk, Fetal anomaly, Rape, Incest, Health</v>
      </c>
      <c r="W16" s="0" t="s">
        <v>244</v>
      </c>
      <c r="X16" s="0" t="s">
        <v>245</v>
      </c>
      <c r="Y16" s="0" t="str">
        <f aca="false">("Must use a method most likely to result in fetal survival, Second physician must attend the abortion")</f>
        <v>Must use a method most likely to result in fetal survival, Second physician must attend the abortion</v>
      </c>
      <c r="Z16" s="0" t="s">
        <v>246</v>
      </c>
      <c r="AA16" s="0" t="s">
        <v>247</v>
      </c>
      <c r="AB16" s="0" t="n">
        <v>1</v>
      </c>
      <c r="AC16" s="0" t="s">
        <v>248</v>
      </c>
      <c r="AE16" s="0" t="str">
        <f aca="false">("Sex")</f>
        <v>Sex</v>
      </c>
      <c r="AF16" s="0" t="s">
        <v>248</v>
      </c>
      <c r="AH16" s="0" t="n">
        <v>1</v>
      </c>
      <c r="AI16" s="0" t="s">
        <v>249</v>
      </c>
      <c r="AJ16" s="0" t="s">
        <v>185</v>
      </c>
      <c r="AK16" s="0" t="str">
        <f aca="false">("Partial-birth abortions, Dismemberment abortions")</f>
        <v>Partial-birth abortions, Dismemberment abortions</v>
      </c>
      <c r="AL16" s="0" t="s">
        <v>250</v>
      </c>
      <c r="AM16" s="0" t="s">
        <v>251</v>
      </c>
      <c r="AN16" s="0" t="str">
        <f aca="false">("Life endangerment")</f>
        <v>Life endangerment</v>
      </c>
      <c r="AO16" s="0" t="s">
        <v>252</v>
      </c>
      <c r="AP16" s="0" t="s">
        <v>253</v>
      </c>
      <c r="AQ16" s="0" t="n">
        <v>0</v>
      </c>
      <c r="AT16" s="0" t="n">
        <v>1</v>
      </c>
      <c r="AU16" s="0" t="s">
        <v>254</v>
      </c>
      <c r="AV16" s="0" t="s">
        <v>185</v>
      </c>
    </row>
    <row r="17" customFormat="false" ht="14.25" hidden="false" customHeight="false" outlineLevel="0" collapsed="false">
      <c r="A17" s="0" t="s">
        <v>60</v>
      </c>
      <c r="B17" s="2" t="n">
        <v>43669</v>
      </c>
      <c r="C17" s="2" t="n">
        <v>43669</v>
      </c>
      <c r="D17" s="0" t="n">
        <v>1</v>
      </c>
      <c r="E17" s="0" t="s">
        <v>255</v>
      </c>
      <c r="F17" s="0" t="s">
        <v>145</v>
      </c>
      <c r="G17" s="0" t="n">
        <v>1</v>
      </c>
      <c r="H17" s="0" t="s">
        <v>256</v>
      </c>
      <c r="J17" s="0" t="n">
        <v>1</v>
      </c>
      <c r="K17" s="0" t="s">
        <v>257</v>
      </c>
      <c r="L17" s="0" t="s">
        <v>258</v>
      </c>
      <c r="M17" s="0" t="n">
        <v>0</v>
      </c>
      <c r="P17" s="0" t="n">
        <v>1</v>
      </c>
      <c r="Q17" s="0" t="s">
        <v>259</v>
      </c>
      <c r="R17" s="0" t="s">
        <v>145</v>
      </c>
      <c r="S17" s="0" t="str">
        <f aca="false">("Fetal heartbeat detected, 20 weeks postfertilization (22 weeks LMP), Viability")</f>
        <v>Fetal heartbeat detected, 20 weeks postfertilization (22 weeks LMP), Viability</v>
      </c>
      <c r="T17" s="0" t="s">
        <v>260</v>
      </c>
      <c r="U17" s="0" t="s">
        <v>243</v>
      </c>
      <c r="V17" s="0" t="str">
        <f aca="false">("Life endangerment, Serious health risk, Fetal anomaly, Rape, Incest, Health")</f>
        <v>Life endangerment, Serious health risk, Fetal anomaly, Rape, Incest, Health</v>
      </c>
      <c r="W17" s="0" t="s">
        <v>244</v>
      </c>
      <c r="X17" s="0" t="s">
        <v>245</v>
      </c>
      <c r="Y17" s="0" t="str">
        <f aca="false">("Must use a method most likely to result in fetal survival, Second physician must attend the abortion")</f>
        <v>Must use a method most likely to result in fetal survival, Second physician must attend the abortion</v>
      </c>
      <c r="Z17" s="0" t="s">
        <v>246</v>
      </c>
      <c r="AA17" s="0" t="s">
        <v>247</v>
      </c>
      <c r="AB17" s="0" t="n">
        <v>1</v>
      </c>
      <c r="AC17" s="0" t="s">
        <v>248</v>
      </c>
      <c r="AE17" s="0" t="str">
        <f aca="false">("Sex")</f>
        <v>Sex</v>
      </c>
      <c r="AF17" s="0" t="s">
        <v>248</v>
      </c>
      <c r="AH17" s="0" t="n">
        <v>1</v>
      </c>
      <c r="AI17" s="0" t="s">
        <v>249</v>
      </c>
      <c r="AJ17" s="0" t="s">
        <v>185</v>
      </c>
      <c r="AK17" s="0" t="str">
        <f aca="false">("Partial-birth abortions, Dismemberment abortions")</f>
        <v>Partial-birth abortions, Dismemberment abortions</v>
      </c>
      <c r="AL17" s="0" t="s">
        <v>250</v>
      </c>
      <c r="AM17" s="0" t="s">
        <v>261</v>
      </c>
      <c r="AN17" s="0" t="str">
        <f aca="false">("Life endangerment")</f>
        <v>Life endangerment</v>
      </c>
      <c r="AO17" s="0" t="s">
        <v>252</v>
      </c>
      <c r="AP17" s="0" t="s">
        <v>253</v>
      </c>
      <c r="AQ17" s="0" t="n">
        <v>0</v>
      </c>
      <c r="AT17" s="0" t="n">
        <v>1</v>
      </c>
      <c r="AU17" s="0" t="s">
        <v>254</v>
      </c>
      <c r="AV17" s="0" t="s">
        <v>185</v>
      </c>
    </row>
    <row r="18" customFormat="false" ht="14.25" hidden="false" customHeight="false" outlineLevel="0" collapsed="false">
      <c r="A18" s="0" t="s">
        <v>60</v>
      </c>
      <c r="B18" s="2" t="n">
        <v>43670</v>
      </c>
      <c r="C18" s="2" t="n">
        <v>43682</v>
      </c>
      <c r="D18" s="0" t="n">
        <v>1</v>
      </c>
      <c r="E18" s="0" t="s">
        <v>262</v>
      </c>
      <c r="F18" s="0" t="s">
        <v>145</v>
      </c>
      <c r="G18" s="0" t="n">
        <v>1</v>
      </c>
      <c r="H18" s="0" t="s">
        <v>263</v>
      </c>
      <c r="J18" s="0" t="n">
        <v>1</v>
      </c>
      <c r="K18" s="0" t="s">
        <v>264</v>
      </c>
      <c r="L18" s="0" t="s">
        <v>258</v>
      </c>
      <c r="M18" s="0" t="n">
        <v>0</v>
      </c>
      <c r="P18" s="0" t="n">
        <v>1</v>
      </c>
      <c r="Q18" s="0" t="s">
        <v>265</v>
      </c>
      <c r="R18" s="0" t="s">
        <v>185</v>
      </c>
      <c r="S18" s="0" t="str">
        <f aca="false">("Fetal heartbeat detected, 16 weeks postfertilization (18 weeks LMP) , 20 weeks postfertilization (22 weeks LMP), Viability")</f>
        <v>Fetal heartbeat detected, 16 weeks postfertilization (18 weeks LMP) , 20 weeks postfertilization (22 weeks LMP), Viability</v>
      </c>
      <c r="T18" s="0" t="s">
        <v>266</v>
      </c>
      <c r="U18" s="0" t="s">
        <v>267</v>
      </c>
      <c r="V18" s="0" t="str">
        <f aca="false">("Life endangerment, Serious health risk, Fetal anomaly, Rape, Incest, Health")</f>
        <v>Life endangerment, Serious health risk, Fetal anomaly, Rape, Incest, Health</v>
      </c>
      <c r="W18" s="0" t="s">
        <v>268</v>
      </c>
      <c r="X18" s="0" t="s">
        <v>269</v>
      </c>
      <c r="Y18" s="0" t="str">
        <f aca="false">("Must use a method most likely to result in fetal survival, Second physician must attend the abortion")</f>
        <v>Must use a method most likely to result in fetal survival, Second physician must attend the abortion</v>
      </c>
      <c r="Z18" s="0" t="s">
        <v>270</v>
      </c>
      <c r="AA18" s="0" t="s">
        <v>247</v>
      </c>
      <c r="AB18" s="0" t="n">
        <v>1</v>
      </c>
      <c r="AC18" s="0" t="s">
        <v>271</v>
      </c>
      <c r="AD18" s="0" t="s">
        <v>185</v>
      </c>
      <c r="AE18" s="0" t="str">
        <f aca="false">("Sex, Down syndrome")</f>
        <v>Sex, Down syndrome</v>
      </c>
      <c r="AF18" s="0" t="s">
        <v>271</v>
      </c>
      <c r="AG18" s="0" t="s">
        <v>185</v>
      </c>
      <c r="AH18" s="0" t="n">
        <v>1</v>
      </c>
      <c r="AI18" s="0" t="s">
        <v>249</v>
      </c>
      <c r="AJ18" s="0" t="s">
        <v>185</v>
      </c>
      <c r="AK18" s="0" t="str">
        <f aca="false">("Partial-birth abortions, Dismemberment abortions")</f>
        <v>Partial-birth abortions, Dismemberment abortions</v>
      </c>
      <c r="AL18" s="0" t="s">
        <v>250</v>
      </c>
      <c r="AM18" s="0" t="s">
        <v>261</v>
      </c>
      <c r="AN18" s="0" t="str">
        <f aca="false">("Life endangerment, Serious health risk")</f>
        <v>Life endangerment, Serious health risk</v>
      </c>
      <c r="AO18" s="0" t="s">
        <v>252</v>
      </c>
      <c r="AP18" s="0" t="s">
        <v>253</v>
      </c>
      <c r="AQ18" s="0" t="n">
        <v>1</v>
      </c>
      <c r="AR18" s="0" t="s">
        <v>272</v>
      </c>
      <c r="AS18" s="0" t="s">
        <v>273</v>
      </c>
      <c r="AT18" s="0" t="n">
        <v>1</v>
      </c>
      <c r="AU18" s="0" t="s">
        <v>254</v>
      </c>
      <c r="AV18" s="0" t="s">
        <v>185</v>
      </c>
    </row>
    <row r="19" customFormat="false" ht="14.25" hidden="false" customHeight="false" outlineLevel="0" collapsed="false">
      <c r="A19" s="0" t="s">
        <v>60</v>
      </c>
      <c r="B19" s="2" t="n">
        <v>43683</v>
      </c>
      <c r="C19" s="2" t="n">
        <v>44049</v>
      </c>
      <c r="D19" s="0" t="n">
        <v>1</v>
      </c>
      <c r="E19" s="0" t="s">
        <v>262</v>
      </c>
      <c r="F19" s="0" t="s">
        <v>145</v>
      </c>
      <c r="G19" s="0" t="n">
        <v>1</v>
      </c>
      <c r="H19" s="0" t="s">
        <v>274</v>
      </c>
      <c r="J19" s="0" t="n">
        <v>1</v>
      </c>
      <c r="K19" s="0" t="s">
        <v>275</v>
      </c>
      <c r="L19" s="0" t="s">
        <v>276</v>
      </c>
      <c r="M19" s="0" t="n">
        <v>0</v>
      </c>
      <c r="P19" s="0" t="n">
        <v>1</v>
      </c>
      <c r="Q19" s="0" t="s">
        <v>277</v>
      </c>
      <c r="R19" s="0" t="s">
        <v>185</v>
      </c>
      <c r="S19" s="0" t="str">
        <f aca="false">("Fetal heartbeat detected, 16 weeks postfertilization (18 weeks LMP) , 20 weeks postfertilization (22 weeks LMP), Viability")</f>
        <v>Fetal heartbeat detected, 16 weeks postfertilization (18 weeks LMP) , 20 weeks postfertilization (22 weeks LMP), Viability</v>
      </c>
      <c r="T19" s="0" t="s">
        <v>277</v>
      </c>
      <c r="U19" s="0" t="s">
        <v>267</v>
      </c>
      <c r="V19" s="0" t="str">
        <f aca="false">("Life endangerment, Serious health risk, Fetal anomaly, Rape, Incest, Health")</f>
        <v>Life endangerment, Serious health risk, Fetal anomaly, Rape, Incest, Health</v>
      </c>
      <c r="W19" s="0" t="s">
        <v>268</v>
      </c>
      <c r="X19" s="0" t="s">
        <v>269</v>
      </c>
      <c r="Y19" s="0" t="str">
        <f aca="false">("Must use a method most likely to result in fetal survival, Second physician must attend the abortion")</f>
        <v>Must use a method most likely to result in fetal survival, Second physician must attend the abortion</v>
      </c>
      <c r="Z19" s="0" t="s">
        <v>278</v>
      </c>
      <c r="AA19" s="0" t="s">
        <v>247</v>
      </c>
      <c r="AB19" s="0" t="n">
        <v>1</v>
      </c>
      <c r="AC19" s="0" t="s">
        <v>271</v>
      </c>
      <c r="AD19" s="0" t="s">
        <v>185</v>
      </c>
      <c r="AE19" s="0" t="str">
        <f aca="false">("Sex, Down syndrome")</f>
        <v>Sex, Down syndrome</v>
      </c>
      <c r="AF19" s="0" t="s">
        <v>271</v>
      </c>
      <c r="AG19" s="0" t="s">
        <v>185</v>
      </c>
      <c r="AH19" s="0" t="n">
        <v>1</v>
      </c>
      <c r="AI19" s="0" t="s">
        <v>249</v>
      </c>
      <c r="AJ19" s="0" t="s">
        <v>185</v>
      </c>
      <c r="AK19" s="0" t="str">
        <f aca="false">("Partial-birth abortions, Dismemberment abortions")</f>
        <v>Partial-birth abortions, Dismemberment abortions</v>
      </c>
      <c r="AL19" s="0" t="s">
        <v>250</v>
      </c>
      <c r="AM19" s="0" t="s">
        <v>261</v>
      </c>
      <c r="AN19" s="0" t="str">
        <f aca="false">("Life endangerment, Serious health risk")</f>
        <v>Life endangerment, Serious health risk</v>
      </c>
      <c r="AO19" s="0" t="s">
        <v>252</v>
      </c>
      <c r="AP19" s="0" t="s">
        <v>253</v>
      </c>
      <c r="AQ19" s="0" t="n">
        <v>1</v>
      </c>
      <c r="AR19" s="0" t="s">
        <v>272</v>
      </c>
      <c r="AS19" s="0" t="s">
        <v>273</v>
      </c>
      <c r="AT19" s="0" t="n">
        <v>1</v>
      </c>
      <c r="AU19" s="0" t="s">
        <v>254</v>
      </c>
      <c r="AV19" s="0" t="s">
        <v>185</v>
      </c>
    </row>
    <row r="20" customFormat="false" ht="14.25" hidden="false" customHeight="false" outlineLevel="0" collapsed="false">
      <c r="A20" s="0" t="s">
        <v>60</v>
      </c>
      <c r="B20" s="2" t="n">
        <v>44050</v>
      </c>
      <c r="C20" s="2" t="n">
        <v>44200</v>
      </c>
      <c r="D20" s="0" t="n">
        <v>1</v>
      </c>
      <c r="E20" s="0" t="s">
        <v>279</v>
      </c>
      <c r="F20" s="0" t="s">
        <v>145</v>
      </c>
      <c r="G20" s="0" t="n">
        <v>1</v>
      </c>
      <c r="H20" s="0" t="s">
        <v>280</v>
      </c>
      <c r="J20" s="0" t="n">
        <v>1</v>
      </c>
      <c r="K20" s="0" t="s">
        <v>281</v>
      </c>
      <c r="L20" s="0" t="s">
        <v>282</v>
      </c>
      <c r="M20" s="0" t="n">
        <v>0</v>
      </c>
      <c r="P20" s="0" t="n">
        <v>1</v>
      </c>
      <c r="Q20" s="0" t="s">
        <v>283</v>
      </c>
      <c r="R20" s="0" t="s">
        <v>185</v>
      </c>
      <c r="S20" s="0" t="str">
        <f aca="false">("Fetal heartbeat detected, 16 weeks postfertilization (18 weeks LMP) , 20 weeks postfertilization (22 weeks LMP), Viability")</f>
        <v>Fetal heartbeat detected, 16 weeks postfertilization (18 weeks LMP) , 20 weeks postfertilization (22 weeks LMP), Viability</v>
      </c>
      <c r="T20" s="0" t="s">
        <v>283</v>
      </c>
      <c r="U20" s="0" t="s">
        <v>267</v>
      </c>
      <c r="V20" s="0" t="str">
        <f aca="false">("Life endangerment, Serious health risk, Fetal anomaly, Rape, Incest, Health")</f>
        <v>Life endangerment, Serious health risk, Fetal anomaly, Rape, Incest, Health</v>
      </c>
      <c r="W20" s="0" t="s">
        <v>268</v>
      </c>
      <c r="X20" s="0" t="s">
        <v>269</v>
      </c>
      <c r="Y20" s="0" t="str">
        <f aca="false">("Must use a method most likely to result in fetal survival, Second physician must attend the abortion")</f>
        <v>Must use a method most likely to result in fetal survival, Second physician must attend the abortion</v>
      </c>
      <c r="Z20" s="0" t="s">
        <v>284</v>
      </c>
      <c r="AA20" s="0" t="s">
        <v>247</v>
      </c>
      <c r="AB20" s="0" t="n">
        <v>1</v>
      </c>
      <c r="AC20" s="0" t="s">
        <v>271</v>
      </c>
      <c r="AD20" s="0" t="s">
        <v>185</v>
      </c>
      <c r="AE20" s="0" t="str">
        <f aca="false">("Sex, Down syndrome")</f>
        <v>Sex, Down syndrome</v>
      </c>
      <c r="AF20" s="0" t="s">
        <v>271</v>
      </c>
      <c r="AG20" s="0" t="s">
        <v>185</v>
      </c>
      <c r="AH20" s="0" t="n">
        <v>1</v>
      </c>
      <c r="AI20" s="0" t="s">
        <v>249</v>
      </c>
      <c r="AJ20" s="0" t="s">
        <v>185</v>
      </c>
      <c r="AK20" s="0" t="str">
        <f aca="false">("Partial-birth abortions, Dismemberment abortions")</f>
        <v>Partial-birth abortions, Dismemberment abortions</v>
      </c>
      <c r="AL20" s="0" t="s">
        <v>250</v>
      </c>
      <c r="AM20" s="0" t="s">
        <v>261</v>
      </c>
      <c r="AN20" s="0" t="str">
        <f aca="false">("Life endangerment, Serious health risk")</f>
        <v>Life endangerment, Serious health risk</v>
      </c>
      <c r="AO20" s="0" t="s">
        <v>252</v>
      </c>
      <c r="AP20" s="0" t="s">
        <v>253</v>
      </c>
      <c r="AQ20" s="0" t="n">
        <v>1</v>
      </c>
      <c r="AR20" s="0" t="s">
        <v>272</v>
      </c>
      <c r="AS20" s="0" t="s">
        <v>273</v>
      </c>
      <c r="AT20" s="0" t="n">
        <v>1</v>
      </c>
      <c r="AU20" s="0" t="s">
        <v>254</v>
      </c>
      <c r="AV20" s="0" t="s">
        <v>185</v>
      </c>
    </row>
    <row r="21" customFormat="false" ht="14.25" hidden="false" customHeight="false" outlineLevel="0" collapsed="false">
      <c r="A21" s="0" t="s">
        <v>60</v>
      </c>
      <c r="B21" s="2" t="n">
        <v>44201</v>
      </c>
      <c r="C21" s="2" t="n">
        <v>44396</v>
      </c>
      <c r="D21" s="0" t="n">
        <v>1</v>
      </c>
      <c r="E21" s="0" t="s">
        <v>279</v>
      </c>
      <c r="F21" s="0" t="s">
        <v>145</v>
      </c>
      <c r="G21" s="0" t="n">
        <v>1</v>
      </c>
      <c r="H21" s="0" t="s">
        <v>285</v>
      </c>
      <c r="J21" s="0" t="n">
        <v>1</v>
      </c>
      <c r="K21" s="0" t="s">
        <v>286</v>
      </c>
      <c r="L21" s="0" t="s">
        <v>287</v>
      </c>
      <c r="M21" s="0" t="n">
        <v>0</v>
      </c>
      <c r="P21" s="0" t="n">
        <v>1</v>
      </c>
      <c r="Q21" s="0" t="s">
        <v>283</v>
      </c>
      <c r="R21" s="0" t="s">
        <v>185</v>
      </c>
      <c r="S21" s="0" t="str">
        <f aca="false">("Fetal heartbeat detected, 16 weeks postfertilization (18 weeks LMP) , 20 weeks postfertilization (22 weeks LMP), Viability")</f>
        <v>Fetal heartbeat detected, 16 weeks postfertilization (18 weeks LMP) , 20 weeks postfertilization (22 weeks LMP), Viability</v>
      </c>
      <c r="T21" s="0" t="s">
        <v>283</v>
      </c>
      <c r="U21" s="0" t="s">
        <v>267</v>
      </c>
      <c r="V21" s="0" t="str">
        <f aca="false">("Life endangerment, Serious health risk, Fetal anomaly, Rape, Incest, Health")</f>
        <v>Life endangerment, Serious health risk, Fetal anomaly, Rape, Incest, Health</v>
      </c>
      <c r="W21" s="0" t="s">
        <v>268</v>
      </c>
      <c r="X21" s="0" t="s">
        <v>269</v>
      </c>
      <c r="Y21" s="0" t="str">
        <f aca="false">("Must use a method most likely to result in fetal survival, Second physician must attend the abortion")</f>
        <v>Must use a method most likely to result in fetal survival, Second physician must attend the abortion</v>
      </c>
      <c r="Z21" s="0" t="s">
        <v>284</v>
      </c>
      <c r="AA21" s="0" t="s">
        <v>247</v>
      </c>
      <c r="AB21" s="0" t="n">
        <v>1</v>
      </c>
      <c r="AC21" s="0" t="s">
        <v>271</v>
      </c>
      <c r="AD21" s="0" t="s">
        <v>185</v>
      </c>
      <c r="AE21" s="0" t="str">
        <f aca="false">("Sex, Down syndrome")</f>
        <v>Sex, Down syndrome</v>
      </c>
      <c r="AF21" s="0" t="s">
        <v>271</v>
      </c>
      <c r="AG21" s="0" t="s">
        <v>185</v>
      </c>
      <c r="AH21" s="0" t="n">
        <v>1</v>
      </c>
      <c r="AI21" s="0" t="s">
        <v>249</v>
      </c>
      <c r="AJ21" s="0" t="s">
        <v>185</v>
      </c>
      <c r="AK21" s="0" t="str">
        <f aca="false">("Partial-birth abortions, Dismemberment abortions")</f>
        <v>Partial-birth abortions, Dismemberment abortions</v>
      </c>
      <c r="AL21" s="0" t="s">
        <v>250</v>
      </c>
      <c r="AM21" s="0" t="s">
        <v>261</v>
      </c>
      <c r="AN21" s="0" t="str">
        <f aca="false">("Life endangerment, Serious health risk")</f>
        <v>Life endangerment, Serious health risk</v>
      </c>
      <c r="AO21" s="0" t="s">
        <v>252</v>
      </c>
      <c r="AP21" s="0" t="s">
        <v>253</v>
      </c>
      <c r="AQ21" s="0" t="n">
        <v>1</v>
      </c>
      <c r="AR21" s="0" t="s">
        <v>272</v>
      </c>
      <c r="AS21" s="0" t="s">
        <v>273</v>
      </c>
      <c r="AT21" s="0" t="n">
        <v>1</v>
      </c>
      <c r="AU21" s="0" t="s">
        <v>254</v>
      </c>
      <c r="AV21" s="0" t="s">
        <v>185</v>
      </c>
    </row>
    <row r="22" customFormat="false" ht="14.25" hidden="false" customHeight="false" outlineLevel="0" collapsed="false">
      <c r="A22" s="0" t="s">
        <v>60</v>
      </c>
      <c r="B22" s="2" t="n">
        <v>44397</v>
      </c>
      <c r="C22" s="2" t="n">
        <v>44404</v>
      </c>
      <c r="D22" s="0" t="n">
        <v>1</v>
      </c>
      <c r="E22" s="0" t="s">
        <v>279</v>
      </c>
      <c r="F22" s="0" t="s">
        <v>145</v>
      </c>
      <c r="G22" s="0" t="n">
        <v>1</v>
      </c>
      <c r="H22" s="0" t="s">
        <v>288</v>
      </c>
      <c r="J22" s="0" t="n">
        <v>1</v>
      </c>
      <c r="K22" s="0" t="s">
        <v>289</v>
      </c>
      <c r="L22" s="0" t="s">
        <v>290</v>
      </c>
      <c r="M22" s="0" t="n">
        <v>0</v>
      </c>
      <c r="P22" s="0" t="n">
        <v>1</v>
      </c>
      <c r="Q22" s="0" t="s">
        <v>283</v>
      </c>
      <c r="R22" s="0" t="s">
        <v>185</v>
      </c>
      <c r="S22" s="0" t="str">
        <f aca="false">("Fetal heartbeat detected, 16 weeks postfertilization (18 weeks LMP) , 20 weeks postfertilization (22 weeks LMP), Viability")</f>
        <v>Fetal heartbeat detected, 16 weeks postfertilization (18 weeks LMP) , 20 weeks postfertilization (22 weeks LMP), Viability</v>
      </c>
      <c r="T22" s="0" t="s">
        <v>283</v>
      </c>
      <c r="U22" s="0" t="s">
        <v>291</v>
      </c>
      <c r="V22" s="0" t="str">
        <f aca="false">("Life endangerment, Serious health risk, Fetal anomaly, Rape, Incest, Health")</f>
        <v>Life endangerment, Serious health risk, Fetal anomaly, Rape, Incest, Health</v>
      </c>
      <c r="W22" s="0" t="s">
        <v>292</v>
      </c>
      <c r="X22" s="0" t="s">
        <v>269</v>
      </c>
      <c r="Y22" s="0" t="str">
        <f aca="false">("Must use a method most likely to result in fetal survival, Second physician must attend the abortion")</f>
        <v>Must use a method most likely to result in fetal survival, Second physician must attend the abortion</v>
      </c>
      <c r="Z22" s="0" t="s">
        <v>284</v>
      </c>
      <c r="AA22" s="0" t="s">
        <v>247</v>
      </c>
      <c r="AB22" s="0" t="n">
        <v>1</v>
      </c>
      <c r="AC22" s="0" t="s">
        <v>271</v>
      </c>
      <c r="AD22" s="0" t="s">
        <v>185</v>
      </c>
      <c r="AE22" s="0" t="str">
        <f aca="false">("Sex, Down syndrome")</f>
        <v>Sex, Down syndrome</v>
      </c>
      <c r="AF22" s="0" t="s">
        <v>271</v>
      </c>
      <c r="AG22" s="0" t="s">
        <v>185</v>
      </c>
      <c r="AH22" s="0" t="n">
        <v>1</v>
      </c>
      <c r="AI22" s="0" t="s">
        <v>249</v>
      </c>
      <c r="AJ22" s="0" t="s">
        <v>185</v>
      </c>
      <c r="AK22" s="0" t="str">
        <f aca="false">("Partial-birth abortions, Dismemberment abortions")</f>
        <v>Partial-birth abortions, Dismemberment abortions</v>
      </c>
      <c r="AL22" s="0" t="s">
        <v>250</v>
      </c>
      <c r="AM22" s="0" t="s">
        <v>261</v>
      </c>
      <c r="AN22" s="0" t="str">
        <f aca="false">("Life endangerment, Serious health risk")</f>
        <v>Life endangerment, Serious health risk</v>
      </c>
      <c r="AO22" s="0" t="s">
        <v>252</v>
      </c>
      <c r="AP22" s="0" t="s">
        <v>253</v>
      </c>
      <c r="AQ22" s="0" t="n">
        <v>1</v>
      </c>
      <c r="AR22" s="0" t="s">
        <v>272</v>
      </c>
      <c r="AS22" s="0" t="s">
        <v>273</v>
      </c>
      <c r="AT22" s="0" t="n">
        <v>1</v>
      </c>
      <c r="AU22" s="0" t="s">
        <v>254</v>
      </c>
      <c r="AV22" s="0" t="s">
        <v>185</v>
      </c>
    </row>
    <row r="23" customFormat="false" ht="14.25" hidden="false" customHeight="false" outlineLevel="0" collapsed="false">
      <c r="A23" s="0" t="s">
        <v>60</v>
      </c>
      <c r="B23" s="2" t="n">
        <v>44405</v>
      </c>
      <c r="C23" s="2" t="n">
        <v>44735</v>
      </c>
      <c r="D23" s="0" t="n">
        <v>1</v>
      </c>
      <c r="E23" s="0" t="s">
        <v>293</v>
      </c>
      <c r="F23" s="0" t="s">
        <v>166</v>
      </c>
      <c r="G23" s="0" t="n">
        <v>1</v>
      </c>
      <c r="H23" s="0" t="s">
        <v>294</v>
      </c>
      <c r="J23" s="0" t="n">
        <v>1</v>
      </c>
      <c r="K23" s="0" t="s">
        <v>295</v>
      </c>
      <c r="L23" s="0" t="s">
        <v>290</v>
      </c>
      <c r="M23" s="0" t="n">
        <v>0</v>
      </c>
      <c r="P23" s="0" t="n">
        <v>1</v>
      </c>
      <c r="Q23" s="0" t="s">
        <v>296</v>
      </c>
      <c r="R23" s="0" t="s">
        <v>297</v>
      </c>
      <c r="S23"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3" s="0" t="s">
        <v>296</v>
      </c>
      <c r="U23" s="0" t="s">
        <v>291</v>
      </c>
      <c r="V23" s="0" t="str">
        <f aca="false">("Life endangerment, Serious health risk, Fetal anomaly, Rape, Incest, Health")</f>
        <v>Life endangerment, Serious health risk, Fetal anomaly, Rape, Incest, Health</v>
      </c>
      <c r="W23" s="0" t="s">
        <v>298</v>
      </c>
      <c r="X23" s="0" t="s">
        <v>299</v>
      </c>
      <c r="Y23" s="0" t="str">
        <f aca="false">("Must use a method most likely to result in fetal survival, Second physician must attend the abortion")</f>
        <v>Must use a method most likely to result in fetal survival, Second physician must attend the abortion</v>
      </c>
      <c r="Z23" s="0" t="s">
        <v>300</v>
      </c>
      <c r="AA23" s="0" t="s">
        <v>247</v>
      </c>
      <c r="AB23" s="0" t="n">
        <v>1</v>
      </c>
      <c r="AC23" s="0" t="s">
        <v>271</v>
      </c>
      <c r="AD23" s="0" t="s">
        <v>297</v>
      </c>
      <c r="AE23" s="0" t="str">
        <f aca="false">("Sex, Down syndrome")</f>
        <v>Sex, Down syndrome</v>
      </c>
      <c r="AF23" s="0" t="s">
        <v>271</v>
      </c>
      <c r="AG23" s="0" t="s">
        <v>297</v>
      </c>
      <c r="AH23" s="0" t="n">
        <v>1</v>
      </c>
      <c r="AI23" s="0" t="s">
        <v>250</v>
      </c>
      <c r="AJ23" s="0" t="s">
        <v>297</v>
      </c>
      <c r="AK23" s="0" t="str">
        <f aca="false">("Partial-birth abortions, Dismemberment abortions")</f>
        <v>Partial-birth abortions, Dismemberment abortions</v>
      </c>
      <c r="AL23" s="0" t="s">
        <v>250</v>
      </c>
      <c r="AM23" s="0" t="s">
        <v>297</v>
      </c>
      <c r="AN23" s="0" t="str">
        <f aca="false">("Life endangerment, Serious health risk")</f>
        <v>Life endangerment, Serious health risk</v>
      </c>
      <c r="AO23" s="0" t="s">
        <v>250</v>
      </c>
      <c r="AP23" s="0" t="s">
        <v>301</v>
      </c>
      <c r="AQ23" s="0" t="n">
        <v>1</v>
      </c>
      <c r="AR23" s="0" t="s">
        <v>272</v>
      </c>
      <c r="AS23" s="0" t="s">
        <v>273</v>
      </c>
      <c r="AT23" s="0" t="n">
        <v>1</v>
      </c>
      <c r="AU23" s="0" t="s">
        <v>254</v>
      </c>
      <c r="AV23" s="0" t="s">
        <v>185</v>
      </c>
    </row>
    <row r="24" customFormat="false" ht="14.25" hidden="false" customHeight="false" outlineLevel="0" collapsed="false">
      <c r="A24" s="0" t="s">
        <v>60</v>
      </c>
      <c r="B24" s="2" t="n">
        <v>44736</v>
      </c>
      <c r="C24" s="2" t="n">
        <v>44741</v>
      </c>
      <c r="D24" s="0" t="n">
        <v>1</v>
      </c>
      <c r="E24" s="0" t="s">
        <v>302</v>
      </c>
      <c r="F24" s="0" t="s">
        <v>166</v>
      </c>
      <c r="G24" s="0" t="n">
        <v>1</v>
      </c>
      <c r="H24" s="0" t="s">
        <v>294</v>
      </c>
      <c r="J24" s="0" t="n">
        <v>1</v>
      </c>
      <c r="K24" s="0" t="s">
        <v>295</v>
      </c>
      <c r="L24" s="0" t="s">
        <v>303</v>
      </c>
      <c r="M24" s="0" t="n">
        <v>0</v>
      </c>
      <c r="P24" s="0" t="n">
        <v>1</v>
      </c>
      <c r="Q24" s="0" t="s">
        <v>304</v>
      </c>
      <c r="R24" s="0" t="s">
        <v>297</v>
      </c>
      <c r="S24"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4" s="0" t="s">
        <v>304</v>
      </c>
      <c r="U24" s="0" t="s">
        <v>305</v>
      </c>
      <c r="V24" s="0" t="str">
        <f aca="false">("Life endangerment, Serious health risk, Fetal anomaly, Rape, Incest, Health")</f>
        <v>Life endangerment, Serious health risk, Fetal anomaly, Rape, Incest, Health</v>
      </c>
      <c r="W24" s="0" t="s">
        <v>306</v>
      </c>
      <c r="X24" s="0" t="s">
        <v>307</v>
      </c>
      <c r="Y24" s="0" t="str">
        <f aca="false">("Must use a method most likely to result in fetal survival, Second physician must attend the abortion")</f>
        <v>Must use a method most likely to result in fetal survival, Second physician must attend the abortion</v>
      </c>
      <c r="Z24" s="0" t="s">
        <v>300</v>
      </c>
      <c r="AA24" s="0" t="s">
        <v>247</v>
      </c>
      <c r="AB24" s="0" t="n">
        <v>1</v>
      </c>
      <c r="AC24" s="0" t="s">
        <v>271</v>
      </c>
      <c r="AD24" s="0" t="s">
        <v>297</v>
      </c>
      <c r="AE24" s="0" t="str">
        <f aca="false">("Sex, Down syndrome")</f>
        <v>Sex, Down syndrome</v>
      </c>
      <c r="AF24" s="0" t="s">
        <v>271</v>
      </c>
      <c r="AG24" s="0" t="s">
        <v>297</v>
      </c>
      <c r="AH24" s="0" t="n">
        <v>1</v>
      </c>
      <c r="AI24" s="0" t="s">
        <v>250</v>
      </c>
      <c r="AJ24" s="0" t="s">
        <v>297</v>
      </c>
      <c r="AK24" s="0" t="str">
        <f aca="false">("Partial-birth abortions, Dismemberment abortions")</f>
        <v>Partial-birth abortions, Dismemberment abortions</v>
      </c>
      <c r="AL24" s="0" t="s">
        <v>250</v>
      </c>
      <c r="AM24" s="0" t="s">
        <v>297</v>
      </c>
      <c r="AN24" s="0" t="str">
        <f aca="false">("Life endangerment, Serious health risk")</f>
        <v>Life endangerment, Serious health risk</v>
      </c>
      <c r="AO24" s="0" t="s">
        <v>250</v>
      </c>
      <c r="AP24" s="0" t="s">
        <v>301</v>
      </c>
      <c r="AQ24" s="0" t="n">
        <v>1</v>
      </c>
      <c r="AR24" s="0" t="s">
        <v>272</v>
      </c>
      <c r="AS24" s="0" t="s">
        <v>308</v>
      </c>
      <c r="AT24" s="0" t="n">
        <v>1</v>
      </c>
      <c r="AU24" s="0" t="s">
        <v>254</v>
      </c>
      <c r="AV24" s="0" t="s">
        <v>185</v>
      </c>
    </row>
    <row r="25" customFormat="false" ht="14.25" hidden="false" customHeight="false" outlineLevel="0" collapsed="false">
      <c r="A25" s="0" t="s">
        <v>60</v>
      </c>
      <c r="B25" s="2" t="n">
        <v>44742</v>
      </c>
      <c r="C25" s="2" t="n">
        <v>44753</v>
      </c>
      <c r="D25" s="0" t="n">
        <v>1</v>
      </c>
      <c r="E25" s="0" t="s">
        <v>302</v>
      </c>
      <c r="F25" s="0" t="s">
        <v>166</v>
      </c>
      <c r="G25" s="0" t="n">
        <v>1</v>
      </c>
      <c r="H25" s="0" t="s">
        <v>309</v>
      </c>
      <c r="J25" s="0" t="n">
        <v>1</v>
      </c>
      <c r="K25" s="0" t="s">
        <v>310</v>
      </c>
      <c r="L25" s="0" t="s">
        <v>311</v>
      </c>
      <c r="M25" s="0" t="n">
        <v>0</v>
      </c>
      <c r="P25" s="0" t="n">
        <v>1</v>
      </c>
      <c r="Q25" s="0" t="s">
        <v>304</v>
      </c>
      <c r="R25" s="0" t="s">
        <v>297</v>
      </c>
      <c r="S25"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5" s="0" t="s">
        <v>304</v>
      </c>
      <c r="U25" s="0" t="s">
        <v>312</v>
      </c>
      <c r="V25" s="0" t="str">
        <f aca="false">("Life endangerment, Serious health risk, Fetal anomaly, Rape, Incest, Health")</f>
        <v>Life endangerment, Serious health risk, Fetal anomaly, Rape, Incest, Health</v>
      </c>
      <c r="W25" s="0" t="s">
        <v>306</v>
      </c>
      <c r="X25" s="0" t="s">
        <v>307</v>
      </c>
      <c r="Y25" s="0" t="str">
        <f aca="false">("Must use a method most likely to result in fetal survival, Second physician must attend the abortion")</f>
        <v>Must use a method most likely to result in fetal survival, Second physician must attend the abortion</v>
      </c>
      <c r="Z25" s="0" t="s">
        <v>300</v>
      </c>
      <c r="AA25" s="0" t="s">
        <v>247</v>
      </c>
      <c r="AB25" s="0" t="n">
        <v>1</v>
      </c>
      <c r="AC25" s="0" t="s">
        <v>271</v>
      </c>
      <c r="AE25" s="0" t="str">
        <f aca="false">("Sex, Down syndrome")</f>
        <v>Sex, Down syndrome</v>
      </c>
      <c r="AF25" s="0" t="s">
        <v>271</v>
      </c>
      <c r="AH25" s="0" t="n">
        <v>1</v>
      </c>
      <c r="AI25" s="0" t="s">
        <v>250</v>
      </c>
      <c r="AJ25" s="0" t="s">
        <v>297</v>
      </c>
      <c r="AK25" s="0" t="str">
        <f aca="false">("Partial-birth abortions, Dismemberment abortions")</f>
        <v>Partial-birth abortions, Dismemberment abortions</v>
      </c>
      <c r="AL25" s="0" t="s">
        <v>250</v>
      </c>
      <c r="AM25" s="0" t="s">
        <v>297</v>
      </c>
      <c r="AN25" s="0" t="str">
        <f aca="false">("Life endangerment, Serious health risk")</f>
        <v>Life endangerment, Serious health risk</v>
      </c>
      <c r="AO25" s="0" t="s">
        <v>250</v>
      </c>
      <c r="AP25" s="0" t="s">
        <v>301</v>
      </c>
      <c r="AQ25" s="0" t="n">
        <v>1</v>
      </c>
      <c r="AR25" s="0" t="s">
        <v>272</v>
      </c>
      <c r="AS25" s="0" t="s">
        <v>308</v>
      </c>
      <c r="AT25" s="0" t="n">
        <v>1</v>
      </c>
      <c r="AU25" s="0" t="s">
        <v>254</v>
      </c>
      <c r="AV25" s="0" t="s">
        <v>185</v>
      </c>
    </row>
    <row r="26" customFormat="false" ht="14.25" hidden="false" customHeight="false" outlineLevel="0" collapsed="false">
      <c r="A26" s="0" t="s">
        <v>60</v>
      </c>
      <c r="B26" s="2" t="n">
        <v>44754</v>
      </c>
      <c r="C26" s="2" t="n">
        <v>44754</v>
      </c>
      <c r="D26" s="0" t="n">
        <v>1</v>
      </c>
      <c r="E26" s="0" t="s">
        <v>302</v>
      </c>
      <c r="F26" s="0" t="s">
        <v>166</v>
      </c>
      <c r="G26" s="0" t="n">
        <v>1</v>
      </c>
      <c r="H26" s="0" t="s">
        <v>313</v>
      </c>
      <c r="J26" s="0" t="n">
        <v>1</v>
      </c>
      <c r="K26" s="0" t="s">
        <v>314</v>
      </c>
      <c r="L26" s="0" t="s">
        <v>315</v>
      </c>
      <c r="M26" s="0" t="n">
        <v>0</v>
      </c>
      <c r="P26" s="0" t="n">
        <v>1</v>
      </c>
      <c r="Q26" s="0" t="s">
        <v>304</v>
      </c>
      <c r="R26" s="0" t="s">
        <v>297</v>
      </c>
      <c r="S26"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6" s="0" t="s">
        <v>304</v>
      </c>
      <c r="U26" s="0" t="s">
        <v>312</v>
      </c>
      <c r="V26" s="0" t="str">
        <f aca="false">("Life endangerment, Serious health risk, Fetal anomaly, Rape, Incest, Health")</f>
        <v>Life endangerment, Serious health risk, Fetal anomaly, Rape, Incest, Health</v>
      </c>
      <c r="W26" s="0" t="s">
        <v>306</v>
      </c>
      <c r="X26" s="0" t="s">
        <v>307</v>
      </c>
      <c r="Y26" s="0" t="str">
        <f aca="false">("Must use a method most likely to result in fetal survival, Second physician must attend the abortion")</f>
        <v>Must use a method most likely to result in fetal survival, Second physician must attend the abortion</v>
      </c>
      <c r="Z26" s="0" t="s">
        <v>300</v>
      </c>
      <c r="AA26" s="0" t="s">
        <v>247</v>
      </c>
      <c r="AB26" s="0" t="n">
        <v>1</v>
      </c>
      <c r="AC26" s="0" t="s">
        <v>271</v>
      </c>
      <c r="AE26" s="0" t="str">
        <f aca="false">("Sex, Down syndrome")</f>
        <v>Sex, Down syndrome</v>
      </c>
      <c r="AF26" s="0" t="s">
        <v>271</v>
      </c>
      <c r="AH26" s="0" t="n">
        <v>1</v>
      </c>
      <c r="AI26" s="0" t="s">
        <v>250</v>
      </c>
      <c r="AK26" s="0" t="str">
        <f aca="false">("Partial-birth abortions, Dismemberment abortions")</f>
        <v>Partial-birth abortions, Dismemberment abortions</v>
      </c>
      <c r="AL26" s="0" t="s">
        <v>250</v>
      </c>
      <c r="AN26" s="0" t="str">
        <f aca="false">("Life endangerment, Serious health risk")</f>
        <v>Life endangerment, Serious health risk</v>
      </c>
      <c r="AO26" s="0" t="s">
        <v>250</v>
      </c>
      <c r="AP26" s="0" t="s">
        <v>316</v>
      </c>
      <c r="AQ26" s="0" t="n">
        <v>1</v>
      </c>
      <c r="AR26" s="0" t="s">
        <v>272</v>
      </c>
      <c r="AS26" s="0" t="s">
        <v>308</v>
      </c>
      <c r="AT26" s="0" t="n">
        <v>1</v>
      </c>
      <c r="AU26" s="0" t="s">
        <v>254</v>
      </c>
      <c r="AV26" s="0" t="s">
        <v>185</v>
      </c>
    </row>
    <row r="27" customFormat="false" ht="14.25" hidden="false" customHeight="false" outlineLevel="0" collapsed="false">
      <c r="A27" s="0" t="s">
        <v>60</v>
      </c>
      <c r="B27" s="2" t="n">
        <v>44755</v>
      </c>
      <c r="C27" s="2" t="n">
        <v>44767</v>
      </c>
      <c r="D27" s="0" t="n">
        <v>1</v>
      </c>
      <c r="E27" s="0" t="s">
        <v>302</v>
      </c>
      <c r="F27" s="0" t="s">
        <v>166</v>
      </c>
      <c r="G27" s="0" t="n">
        <v>1</v>
      </c>
      <c r="H27" s="0" t="s">
        <v>313</v>
      </c>
      <c r="J27" s="0" t="n">
        <v>1</v>
      </c>
      <c r="K27" s="0" t="s">
        <v>314</v>
      </c>
      <c r="L27" s="0" t="s">
        <v>315</v>
      </c>
      <c r="M27" s="0" t="n">
        <v>0</v>
      </c>
      <c r="P27" s="0" t="n">
        <v>1</v>
      </c>
      <c r="Q27" s="0" t="s">
        <v>304</v>
      </c>
      <c r="R27" s="0" t="s">
        <v>297</v>
      </c>
      <c r="S27"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7" s="0" t="s">
        <v>304</v>
      </c>
      <c r="U27" s="0" t="s">
        <v>312</v>
      </c>
      <c r="V27" s="0" t="str">
        <f aca="false">("Life endangerment, Serious health risk, Fetal anomaly, Rape, Incest, Health")</f>
        <v>Life endangerment, Serious health risk, Fetal anomaly, Rape, Incest, Health</v>
      </c>
      <c r="W27" s="0" t="s">
        <v>306</v>
      </c>
      <c r="X27" s="0" t="s">
        <v>307</v>
      </c>
      <c r="Y27" s="0" t="str">
        <f aca="false">("Must use a method most likely to result in fetal survival, Second physician must attend the abortion")</f>
        <v>Must use a method most likely to result in fetal survival, Second physician must attend the abortion</v>
      </c>
      <c r="Z27" s="0" t="s">
        <v>300</v>
      </c>
      <c r="AA27" s="0" t="s">
        <v>247</v>
      </c>
      <c r="AB27" s="0" t="n">
        <v>1</v>
      </c>
      <c r="AC27" s="0" t="s">
        <v>271</v>
      </c>
      <c r="AE27" s="0" t="str">
        <f aca="false">("Sex, Down syndrome")</f>
        <v>Sex, Down syndrome</v>
      </c>
      <c r="AF27" s="0" t="s">
        <v>271</v>
      </c>
      <c r="AH27" s="0" t="n">
        <v>1</v>
      </c>
      <c r="AI27" s="0" t="s">
        <v>250</v>
      </c>
      <c r="AK27" s="0" t="str">
        <f aca="false">("Partial-birth abortions, Dismemberment abortions")</f>
        <v>Partial-birth abortions, Dismemberment abortions</v>
      </c>
      <c r="AL27" s="0" t="s">
        <v>250</v>
      </c>
      <c r="AN27" s="0" t="str">
        <f aca="false">("Life endangerment, Serious health risk")</f>
        <v>Life endangerment, Serious health risk</v>
      </c>
      <c r="AO27" s="0" t="s">
        <v>250</v>
      </c>
      <c r="AP27" s="0" t="s">
        <v>316</v>
      </c>
      <c r="AQ27" s="0" t="n">
        <v>1</v>
      </c>
      <c r="AR27" s="0" t="s">
        <v>272</v>
      </c>
      <c r="AS27" s="0" t="s">
        <v>308</v>
      </c>
      <c r="AT27" s="0" t="n">
        <v>1</v>
      </c>
      <c r="AU27" s="0" t="s">
        <v>254</v>
      </c>
      <c r="AV27" s="0" t="s">
        <v>185</v>
      </c>
    </row>
    <row r="28" customFormat="false" ht="14.25" hidden="false" customHeight="false" outlineLevel="0" collapsed="false">
      <c r="A28" s="0" t="s">
        <v>60</v>
      </c>
      <c r="B28" s="2" t="n">
        <v>44768</v>
      </c>
      <c r="C28" s="2" t="n">
        <v>44822</v>
      </c>
      <c r="D28" s="0" t="n">
        <v>1</v>
      </c>
      <c r="E28" s="0" t="s">
        <v>302</v>
      </c>
      <c r="F28" s="0" t="s">
        <v>166</v>
      </c>
      <c r="G28" s="0" t="n">
        <v>1</v>
      </c>
      <c r="H28" s="0" t="s">
        <v>317</v>
      </c>
      <c r="J28" s="0" t="n">
        <v>1</v>
      </c>
      <c r="K28" s="0" t="s">
        <v>317</v>
      </c>
      <c r="L28" s="0" t="s">
        <v>318</v>
      </c>
      <c r="M28" s="0" t="n">
        <v>0</v>
      </c>
      <c r="P28" s="0" t="n">
        <v>1</v>
      </c>
      <c r="Q28" s="0" t="s">
        <v>304</v>
      </c>
      <c r="R28" s="0" t="s">
        <v>297</v>
      </c>
      <c r="S28"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8" s="0" t="s">
        <v>304</v>
      </c>
      <c r="U28" s="0" t="s">
        <v>319</v>
      </c>
      <c r="V28" s="0" t="str">
        <f aca="false">("Life endangerment, Serious health risk, Fetal anomaly, Rape, Incest, Health")</f>
        <v>Life endangerment, Serious health risk, Fetal anomaly, Rape, Incest, Health</v>
      </c>
      <c r="W28" s="0" t="s">
        <v>306</v>
      </c>
      <c r="X28" s="0" t="s">
        <v>307</v>
      </c>
      <c r="Y28" s="0" t="str">
        <f aca="false">("Must use a method most likely to result in fetal survival, Second physician must attend the abortion")</f>
        <v>Must use a method most likely to result in fetal survival, Second physician must attend the abortion</v>
      </c>
      <c r="Z28" s="0" t="s">
        <v>300</v>
      </c>
      <c r="AA28" s="0" t="s">
        <v>247</v>
      </c>
      <c r="AB28" s="0" t="n">
        <v>1</v>
      </c>
      <c r="AC28" s="0" t="s">
        <v>271</v>
      </c>
      <c r="AE28" s="0" t="str">
        <f aca="false">("Sex, Down syndrome")</f>
        <v>Sex, Down syndrome</v>
      </c>
      <c r="AF28" s="0" t="s">
        <v>271</v>
      </c>
      <c r="AH28" s="0" t="n">
        <v>1</v>
      </c>
      <c r="AI28" s="0" t="s">
        <v>250</v>
      </c>
      <c r="AK28" s="0" t="str">
        <f aca="false">("Partial-birth abortions, Dismemberment abortions")</f>
        <v>Partial-birth abortions, Dismemberment abortions</v>
      </c>
      <c r="AL28" s="0" t="s">
        <v>250</v>
      </c>
      <c r="AN28" s="0" t="str">
        <f aca="false">("Life endangerment, Serious health risk")</f>
        <v>Life endangerment, Serious health risk</v>
      </c>
      <c r="AO28" s="0" t="s">
        <v>250</v>
      </c>
      <c r="AP28" s="0" t="s">
        <v>316</v>
      </c>
      <c r="AQ28" s="0" t="n">
        <v>1</v>
      </c>
      <c r="AR28" s="0" t="s">
        <v>272</v>
      </c>
      <c r="AS28" s="0" t="s">
        <v>308</v>
      </c>
      <c r="AT28" s="0" t="n">
        <v>1</v>
      </c>
      <c r="AU28" s="0" t="s">
        <v>254</v>
      </c>
      <c r="AV28" s="0" t="s">
        <v>185</v>
      </c>
    </row>
    <row r="29" customFormat="false" ht="14.25" hidden="false" customHeight="false" outlineLevel="0" collapsed="false">
      <c r="A29" s="0" t="s">
        <v>60</v>
      </c>
      <c r="B29" s="2" t="n">
        <v>44823</v>
      </c>
      <c r="C29" s="2" t="n">
        <v>44866</v>
      </c>
      <c r="D29" s="0" t="n">
        <v>1</v>
      </c>
      <c r="E29" s="0" t="s">
        <v>302</v>
      </c>
      <c r="F29" s="0" t="s">
        <v>166</v>
      </c>
      <c r="G29" s="0" t="n">
        <v>1</v>
      </c>
      <c r="H29" s="0" t="s">
        <v>317</v>
      </c>
      <c r="J29" s="0" t="n">
        <v>1</v>
      </c>
      <c r="K29" s="0" t="s">
        <v>317</v>
      </c>
      <c r="L29" s="0" t="s">
        <v>318</v>
      </c>
      <c r="M29" s="0" t="n">
        <v>0</v>
      </c>
      <c r="P29" s="0" t="n">
        <v>1</v>
      </c>
      <c r="Q29" s="0" t="s">
        <v>304</v>
      </c>
      <c r="R29" s="0" t="s">
        <v>297</v>
      </c>
      <c r="S29" s="0" t="str">
        <f aca="false">("Any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9" s="0" t="s">
        <v>304</v>
      </c>
      <c r="U29" s="0" t="s">
        <v>319</v>
      </c>
      <c r="V29" s="0" t="str">
        <f aca="false">("Life endangerment, Serious health risk, Fetal anomaly, Rape, Incest, Health")</f>
        <v>Life endangerment, Serious health risk, Fetal anomaly, Rape, Incest, Health</v>
      </c>
      <c r="W29" s="0" t="s">
        <v>306</v>
      </c>
      <c r="X29" s="0" t="s">
        <v>307</v>
      </c>
      <c r="Y29" s="0" t="str">
        <f aca="false">("Must use a method most likely to result in fetal survival, Second physician must attend the abortion")</f>
        <v>Must use a method most likely to result in fetal survival, Second physician must attend the abortion</v>
      </c>
      <c r="Z29" s="0" t="s">
        <v>300</v>
      </c>
      <c r="AA29" s="0" t="s">
        <v>247</v>
      </c>
      <c r="AB29" s="0" t="n">
        <v>1</v>
      </c>
      <c r="AC29" s="0" t="s">
        <v>271</v>
      </c>
      <c r="AE29" s="0" t="str">
        <f aca="false">("Sex, Down syndrome")</f>
        <v>Sex, Down syndrome</v>
      </c>
      <c r="AF29" s="0" t="s">
        <v>271</v>
      </c>
      <c r="AH29" s="0" t="n">
        <v>1</v>
      </c>
      <c r="AI29" s="0" t="s">
        <v>250</v>
      </c>
      <c r="AK29" s="0" t="str">
        <f aca="false">("Partial-birth abortions, Dismemberment abortions")</f>
        <v>Partial-birth abortions, Dismemberment abortions</v>
      </c>
      <c r="AL29" s="0" t="s">
        <v>250</v>
      </c>
      <c r="AN29" s="0" t="str">
        <f aca="false">("Life endangerment, Serious health risk")</f>
        <v>Life endangerment, Serious health risk</v>
      </c>
      <c r="AO29" s="0" t="s">
        <v>250</v>
      </c>
      <c r="AP29" s="0" t="s">
        <v>316</v>
      </c>
      <c r="AQ29" s="0" t="n">
        <v>1</v>
      </c>
      <c r="AR29" s="0" t="s">
        <v>272</v>
      </c>
      <c r="AS29" s="0" t="s">
        <v>308</v>
      </c>
      <c r="AT29" s="0" t="n">
        <v>1</v>
      </c>
      <c r="AU29" s="0" t="s">
        <v>254</v>
      </c>
      <c r="AV29" s="0" t="s">
        <v>185</v>
      </c>
    </row>
    <row r="30" customFormat="false" ht="14.25" hidden="false" customHeight="false" outlineLevel="0" collapsed="false">
      <c r="A30" s="0" t="s">
        <v>61</v>
      </c>
      <c r="B30" s="2" t="n">
        <v>43435</v>
      </c>
      <c r="C30" s="2" t="n">
        <v>44866</v>
      </c>
      <c r="D30" s="0" t="n">
        <v>1</v>
      </c>
      <c r="E30" s="0" t="s">
        <v>320</v>
      </c>
      <c r="G30" s="0" t="n">
        <v>0</v>
      </c>
      <c r="P30" s="0" t="n">
        <v>1</v>
      </c>
      <c r="Q30" s="0" t="s">
        <v>320</v>
      </c>
      <c r="S30" s="0" t="str">
        <f aca="false">("Viability")</f>
        <v>Viability</v>
      </c>
      <c r="T30" s="0" t="s">
        <v>321</v>
      </c>
      <c r="V30" s="0" t="str">
        <f aca="false">("Life endangerment, Serious health risk")</f>
        <v>Life endangerment, Serious health risk</v>
      </c>
      <c r="W30" s="0" t="s">
        <v>320</v>
      </c>
      <c r="Y30" s="0" t="str">
        <f aca="false">("No requirements")</f>
        <v>No requirements</v>
      </c>
      <c r="AB30" s="0" t="n">
        <v>0</v>
      </c>
      <c r="AH30" s="0" t="n">
        <v>0</v>
      </c>
      <c r="AQ30" s="0" t="n">
        <v>0</v>
      </c>
      <c r="AT30" s="0" t="n">
        <v>0</v>
      </c>
    </row>
    <row r="31" customFormat="false" ht="14.25" hidden="false" customHeight="false" outlineLevel="0" collapsed="false">
      <c r="A31" s="0" t="s">
        <v>62</v>
      </c>
      <c r="B31" s="2" t="n">
        <v>43435</v>
      </c>
      <c r="C31" s="2" t="n">
        <v>44866</v>
      </c>
      <c r="D31" s="0" t="n">
        <v>0</v>
      </c>
    </row>
    <row r="32" customFormat="false" ht="14.25" hidden="false" customHeight="false" outlineLevel="0" collapsed="false">
      <c r="A32" s="0" t="s">
        <v>63</v>
      </c>
      <c r="B32" s="2" t="n">
        <v>43435</v>
      </c>
      <c r="C32" s="2" t="n">
        <v>44742</v>
      </c>
      <c r="D32" s="0" t="n">
        <v>1</v>
      </c>
      <c r="E32" s="0" t="s">
        <v>322</v>
      </c>
      <c r="G32" s="0" t="n">
        <v>0</v>
      </c>
      <c r="P32" s="0" t="n">
        <v>1</v>
      </c>
      <c r="Q32" s="0" t="s">
        <v>322</v>
      </c>
      <c r="S32" s="0" t="str">
        <f aca="false">("Viability, 3rd trimester")</f>
        <v>Viability, 3rd trimester</v>
      </c>
      <c r="T32" s="0" t="s">
        <v>322</v>
      </c>
      <c r="V32" s="0" t="str">
        <f aca="false">("Life endangerment, Health")</f>
        <v>Life endangerment, Health</v>
      </c>
      <c r="W32" s="0" t="s">
        <v>323</v>
      </c>
      <c r="Y32" s="0" t="str">
        <f aca="false">("Must be performed in a hospital")</f>
        <v>Must be performed in a hospital</v>
      </c>
      <c r="Z32" s="0" t="s">
        <v>323</v>
      </c>
      <c r="AB32" s="0" t="n">
        <v>0</v>
      </c>
      <c r="AH32" s="0" t="n">
        <v>0</v>
      </c>
      <c r="AQ32" s="0" t="n">
        <v>0</v>
      </c>
      <c r="AT32" s="0" t="n">
        <v>0</v>
      </c>
    </row>
    <row r="33" customFormat="false" ht="14.25" hidden="false" customHeight="false" outlineLevel="0" collapsed="false">
      <c r="A33" s="0" t="s">
        <v>63</v>
      </c>
      <c r="B33" s="2" t="n">
        <v>44743</v>
      </c>
      <c r="C33" s="2" t="n">
        <v>44866</v>
      </c>
      <c r="D33" s="0" t="n">
        <v>1</v>
      </c>
      <c r="E33" s="0" t="s">
        <v>322</v>
      </c>
      <c r="G33" s="0" t="n">
        <v>0</v>
      </c>
      <c r="P33" s="0" t="n">
        <v>1</v>
      </c>
      <c r="Q33" s="0" t="s">
        <v>322</v>
      </c>
      <c r="S33" s="0" t="str">
        <f aca="false">("Viability, 3rd trimester")</f>
        <v>Viability, 3rd trimester</v>
      </c>
      <c r="T33" s="0" t="s">
        <v>322</v>
      </c>
      <c r="V33" s="0" t="str">
        <f aca="false">("Life endangerment, Health")</f>
        <v>Life endangerment, Health</v>
      </c>
      <c r="W33" s="0" t="s">
        <v>322</v>
      </c>
      <c r="Y33" s="0" t="str">
        <f aca="false">("Must be performed in a hospital")</f>
        <v>Must be performed in a hospital</v>
      </c>
      <c r="Z33" s="0" t="s">
        <v>323</v>
      </c>
      <c r="AB33" s="0" t="n">
        <v>0</v>
      </c>
      <c r="AH33" s="0" t="n">
        <v>0</v>
      </c>
      <c r="AQ33" s="0" t="n">
        <v>0</v>
      </c>
      <c r="AT33" s="0" t="n">
        <v>0</v>
      </c>
    </row>
    <row r="34" customFormat="false" ht="14.25" hidden="false" customHeight="false" outlineLevel="0" collapsed="false">
      <c r="A34" s="0" t="s">
        <v>64</v>
      </c>
      <c r="B34" s="2" t="n">
        <v>43435</v>
      </c>
      <c r="C34" s="2" t="n">
        <v>44455</v>
      </c>
      <c r="D34" s="0" t="n">
        <v>1</v>
      </c>
      <c r="E34" s="0" t="s">
        <v>324</v>
      </c>
      <c r="G34" s="0" t="n">
        <v>1</v>
      </c>
      <c r="H34" s="0" t="s">
        <v>325</v>
      </c>
      <c r="J34" s="0" t="n">
        <v>0</v>
      </c>
      <c r="M34" s="0" t="n">
        <v>1</v>
      </c>
      <c r="N34" s="0" t="s">
        <v>325</v>
      </c>
      <c r="O34" s="0" t="s">
        <v>326</v>
      </c>
      <c r="P34" s="0" t="n">
        <v>1</v>
      </c>
      <c r="Q34" s="0" t="s">
        <v>327</v>
      </c>
      <c r="S34" s="0" t="str">
        <f aca="false">("Viability")</f>
        <v>Viability</v>
      </c>
      <c r="T34" s="0" t="s">
        <v>327</v>
      </c>
      <c r="V34" s="0" t="str">
        <f aca="false">("Life endangerment, Fetal anomaly, Health")</f>
        <v>Life endangerment, Fetal anomaly, Health</v>
      </c>
      <c r="W34" s="0" t="s">
        <v>327</v>
      </c>
      <c r="X34" s="0" t="s">
        <v>328</v>
      </c>
      <c r="Y34" s="0" t="str">
        <f aca="false">("No requirements")</f>
        <v>No requirements</v>
      </c>
      <c r="AB34" s="0" t="n">
        <v>0</v>
      </c>
      <c r="AH34" s="0" t="n">
        <v>0</v>
      </c>
      <c r="AQ34" s="0" t="n">
        <v>0</v>
      </c>
      <c r="AT34" s="0" t="n">
        <v>1</v>
      </c>
      <c r="AU34" s="0" t="s">
        <v>329</v>
      </c>
    </row>
    <row r="35" customFormat="false" ht="14.25" hidden="false" customHeight="false" outlineLevel="0" collapsed="false">
      <c r="A35" s="0" t="s">
        <v>64</v>
      </c>
      <c r="B35" s="2" t="n">
        <v>44456</v>
      </c>
      <c r="C35" s="2" t="n">
        <v>44488</v>
      </c>
      <c r="D35" s="0" t="n">
        <v>1</v>
      </c>
      <c r="E35" s="0" t="s">
        <v>327</v>
      </c>
      <c r="G35" s="0" t="n">
        <v>0</v>
      </c>
      <c r="P35" s="0" t="n">
        <v>1</v>
      </c>
      <c r="Q35" s="0" t="s">
        <v>327</v>
      </c>
      <c r="S35" s="0" t="str">
        <f aca="false">("Viability")</f>
        <v>Viability</v>
      </c>
      <c r="T35" s="0" t="s">
        <v>327</v>
      </c>
      <c r="V35" s="0" t="str">
        <f aca="false">("Life endangerment, Fetal anomaly, Health")</f>
        <v>Life endangerment, Fetal anomaly, Health</v>
      </c>
      <c r="W35" s="0" t="s">
        <v>327</v>
      </c>
      <c r="X35" s="0" t="s">
        <v>328</v>
      </c>
      <c r="Y35" s="0" t="str">
        <f aca="false">("No requirements")</f>
        <v>No requirements</v>
      </c>
      <c r="AB35" s="0" t="n">
        <v>0</v>
      </c>
      <c r="AH35" s="0" t="n">
        <v>0</v>
      </c>
      <c r="AQ35" s="0" t="n">
        <v>0</v>
      </c>
      <c r="AT35" s="0" t="n">
        <v>0</v>
      </c>
    </row>
    <row r="36" customFormat="false" ht="14.25" hidden="false" customHeight="false" outlineLevel="0" collapsed="false">
      <c r="A36" s="0" t="s">
        <v>64</v>
      </c>
      <c r="B36" s="2" t="n">
        <v>44489</v>
      </c>
      <c r="C36" s="2" t="n">
        <v>44678</v>
      </c>
      <c r="D36" s="0" t="n">
        <v>1</v>
      </c>
      <c r="E36" s="0" t="s">
        <v>327</v>
      </c>
      <c r="G36" s="0" t="n">
        <v>0</v>
      </c>
      <c r="P36" s="0" t="n">
        <v>1</v>
      </c>
      <c r="Q36" s="0" t="s">
        <v>327</v>
      </c>
      <c r="S36" s="0" t="str">
        <f aca="false">("Viability")</f>
        <v>Viability</v>
      </c>
      <c r="T36" s="0" t="s">
        <v>327</v>
      </c>
      <c r="V36" s="0" t="str">
        <f aca="false">("Life endangerment, Fetal anomaly, Health")</f>
        <v>Life endangerment, Fetal anomaly, Health</v>
      </c>
      <c r="W36" s="0" t="s">
        <v>327</v>
      </c>
      <c r="X36" s="0" t="s">
        <v>328</v>
      </c>
      <c r="Y36" s="0" t="str">
        <f aca="false">("No requirements")</f>
        <v>No requirements</v>
      </c>
      <c r="AB36" s="0" t="n">
        <v>0</v>
      </c>
      <c r="AH36" s="0" t="n">
        <v>0</v>
      </c>
      <c r="AQ36" s="0" t="n">
        <v>0</v>
      </c>
      <c r="AT36" s="0" t="n">
        <v>0</v>
      </c>
    </row>
    <row r="37" customFormat="false" ht="14.25" hidden="false" customHeight="false" outlineLevel="0" collapsed="false">
      <c r="A37" s="0" t="s">
        <v>64</v>
      </c>
      <c r="B37" s="2" t="n">
        <v>44679</v>
      </c>
      <c r="C37" s="2" t="n">
        <v>44740</v>
      </c>
      <c r="D37" s="0" t="n">
        <v>1</v>
      </c>
      <c r="E37" s="0" t="s">
        <v>327</v>
      </c>
      <c r="G37" s="0" t="n">
        <v>0</v>
      </c>
      <c r="P37" s="0" t="n">
        <v>1</v>
      </c>
      <c r="Q37" s="0" t="s">
        <v>327</v>
      </c>
      <c r="S37" s="0" t="str">
        <f aca="false">("Viability")</f>
        <v>Viability</v>
      </c>
      <c r="T37" s="0" t="s">
        <v>327</v>
      </c>
      <c r="V37" s="0" t="str">
        <f aca="false">("Life endangerment, Fetal anomaly, Health")</f>
        <v>Life endangerment, Fetal anomaly, Health</v>
      </c>
      <c r="W37" s="0" t="s">
        <v>327</v>
      </c>
      <c r="X37" s="0" t="s">
        <v>328</v>
      </c>
      <c r="Y37" s="0" t="str">
        <f aca="false">("No requirements")</f>
        <v>No requirements</v>
      </c>
      <c r="AB37" s="0" t="n">
        <v>0</v>
      </c>
      <c r="AH37" s="0" t="n">
        <v>0</v>
      </c>
      <c r="AQ37" s="0" t="n">
        <v>0</v>
      </c>
      <c r="AT37" s="0" t="n">
        <v>0</v>
      </c>
    </row>
    <row r="38" customFormat="false" ht="14.25" hidden="false" customHeight="false" outlineLevel="0" collapsed="false">
      <c r="A38" s="0" t="s">
        <v>64</v>
      </c>
      <c r="B38" s="2" t="n">
        <v>44741</v>
      </c>
      <c r="C38" s="2" t="n">
        <v>44866</v>
      </c>
      <c r="D38" s="0" t="n">
        <v>1</v>
      </c>
      <c r="E38" s="0" t="s">
        <v>327</v>
      </c>
      <c r="G38" s="0" t="n">
        <v>0</v>
      </c>
      <c r="P38" s="0" t="n">
        <v>1</v>
      </c>
      <c r="Q38" s="0" t="s">
        <v>327</v>
      </c>
      <c r="S38" s="0" t="str">
        <f aca="false">("Viability")</f>
        <v>Viability</v>
      </c>
      <c r="T38" s="0" t="s">
        <v>327</v>
      </c>
      <c r="V38" s="0" t="str">
        <f aca="false">("Life endangerment, Fetal anomaly, Health")</f>
        <v>Life endangerment, Fetal anomaly, Health</v>
      </c>
      <c r="W38" s="0" t="s">
        <v>327</v>
      </c>
      <c r="X38" s="0" t="s">
        <v>328</v>
      </c>
      <c r="Y38" s="0" t="str">
        <f aca="false">("No requirements")</f>
        <v>No requirements</v>
      </c>
      <c r="AB38" s="0" t="n">
        <v>0</v>
      </c>
      <c r="AH38" s="0" t="n">
        <v>0</v>
      </c>
      <c r="AQ38" s="0" t="n">
        <v>0</v>
      </c>
      <c r="AT38" s="0" t="n">
        <v>0</v>
      </c>
    </row>
    <row r="39" customFormat="false" ht="14.25" hidden="false" customHeight="false" outlineLevel="0" collapsed="false">
      <c r="A39" s="0" t="s">
        <v>65</v>
      </c>
      <c r="B39" s="2" t="n">
        <v>43435</v>
      </c>
      <c r="C39" s="2" t="n">
        <v>44866</v>
      </c>
      <c r="D39" s="0" t="n">
        <v>0</v>
      </c>
    </row>
    <row r="40" customFormat="false" ht="14.25" hidden="false" customHeight="false" outlineLevel="0" collapsed="false">
      <c r="A40" s="0" t="s">
        <v>66</v>
      </c>
      <c r="B40" s="2" t="n">
        <v>43435</v>
      </c>
      <c r="C40" s="2" t="n">
        <v>44012</v>
      </c>
      <c r="D40" s="0" t="n">
        <v>1</v>
      </c>
      <c r="E40" s="0" t="s">
        <v>330</v>
      </c>
      <c r="F40" s="0" t="s">
        <v>166</v>
      </c>
      <c r="G40" s="0" t="n">
        <v>1</v>
      </c>
      <c r="H40" s="0" t="s">
        <v>331</v>
      </c>
      <c r="J40" s="0" t="n">
        <v>1</v>
      </c>
      <c r="K40" s="0" t="s">
        <v>331</v>
      </c>
      <c r="L40" s="0" t="s">
        <v>332</v>
      </c>
      <c r="M40" s="0" t="n">
        <v>0</v>
      </c>
      <c r="P40" s="0" t="n">
        <v>1</v>
      </c>
      <c r="Q40" s="0" t="s">
        <v>333</v>
      </c>
      <c r="S40" s="0" t="str">
        <f aca="false">("Viability, 3rd trimester")</f>
        <v>Viability, 3rd trimester</v>
      </c>
      <c r="T40" s="0" t="s">
        <v>333</v>
      </c>
      <c r="V40" s="0" t="str">
        <f aca="false">("Life endangerment, Serious health risk")</f>
        <v>Life endangerment, Serious health risk</v>
      </c>
      <c r="W40" s="0" t="s">
        <v>333</v>
      </c>
      <c r="X40" s="0" t="s">
        <v>334</v>
      </c>
      <c r="Y40"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40" s="0" t="s">
        <v>335</v>
      </c>
      <c r="AA40" s="0" t="s">
        <v>336</v>
      </c>
      <c r="AB40" s="0" t="n">
        <v>0</v>
      </c>
      <c r="AH40" s="0" t="n">
        <v>1</v>
      </c>
      <c r="AI40" s="0" t="s">
        <v>337</v>
      </c>
      <c r="AJ40" s="0" t="s">
        <v>297</v>
      </c>
      <c r="AK40" s="0" t="str">
        <f aca="false">("Partial-birth abortions")</f>
        <v>Partial-birth abortions</v>
      </c>
      <c r="AL40" s="0" t="s">
        <v>337</v>
      </c>
      <c r="AM40" s="0" t="s">
        <v>297</v>
      </c>
      <c r="AN40" s="0" t="str">
        <f aca="false">("Life endangerment")</f>
        <v>Life endangerment</v>
      </c>
      <c r="AO40" s="0" t="s">
        <v>338</v>
      </c>
      <c r="AQ40" s="0" t="n">
        <v>0</v>
      </c>
      <c r="AT40" s="0" t="n">
        <v>0</v>
      </c>
    </row>
    <row r="41" customFormat="false" ht="14.25" hidden="false" customHeight="false" outlineLevel="0" collapsed="false">
      <c r="A41" s="0" t="s">
        <v>66</v>
      </c>
      <c r="B41" s="2" t="n">
        <v>44013</v>
      </c>
      <c r="C41" s="2" t="n">
        <v>44742</v>
      </c>
      <c r="D41" s="0" t="n">
        <v>1</v>
      </c>
      <c r="E41" s="0" t="s">
        <v>330</v>
      </c>
      <c r="F41" s="0" t="s">
        <v>166</v>
      </c>
      <c r="G41" s="0" t="n">
        <v>1</v>
      </c>
      <c r="H41" s="0" t="s">
        <v>331</v>
      </c>
      <c r="J41" s="0" t="n">
        <v>1</v>
      </c>
      <c r="K41" s="0" t="s">
        <v>331</v>
      </c>
      <c r="L41" s="0" t="s">
        <v>339</v>
      </c>
      <c r="M41" s="0" t="n">
        <v>0</v>
      </c>
      <c r="P41" s="0" t="n">
        <v>1</v>
      </c>
      <c r="Q41" s="0" t="s">
        <v>333</v>
      </c>
      <c r="S41" s="0" t="str">
        <f aca="false">("Viability, 3rd trimester")</f>
        <v>Viability, 3rd trimester</v>
      </c>
      <c r="T41" s="0" t="s">
        <v>333</v>
      </c>
      <c r="V41" s="0" t="str">
        <f aca="false">("Life endangerment, Serious health risk")</f>
        <v>Life endangerment, Serious health risk</v>
      </c>
      <c r="W41" s="0" t="s">
        <v>333</v>
      </c>
      <c r="X41" s="0" t="s">
        <v>334</v>
      </c>
      <c r="Y41"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41" s="0" t="s">
        <v>340</v>
      </c>
      <c r="AA41" s="0" t="s">
        <v>336</v>
      </c>
      <c r="AB41" s="0" t="n">
        <v>0</v>
      </c>
      <c r="AH41" s="0" t="n">
        <v>1</v>
      </c>
      <c r="AI41" s="0" t="s">
        <v>341</v>
      </c>
      <c r="AJ41" s="0" t="s">
        <v>297</v>
      </c>
      <c r="AK41" s="0" t="str">
        <f aca="false">("Partial-birth abortions")</f>
        <v>Partial-birth abortions</v>
      </c>
      <c r="AL41" s="0" t="s">
        <v>341</v>
      </c>
      <c r="AM41" s="0" t="s">
        <v>297</v>
      </c>
      <c r="AN41" s="0" t="str">
        <f aca="false">("Life endangerment")</f>
        <v>Life endangerment</v>
      </c>
      <c r="AO41" s="0" t="s">
        <v>342</v>
      </c>
      <c r="AQ41" s="0" t="n">
        <v>0</v>
      </c>
      <c r="AT41" s="0" t="n">
        <v>0</v>
      </c>
    </row>
    <row r="42" customFormat="false" ht="14.25" hidden="false" customHeight="false" outlineLevel="0" collapsed="false">
      <c r="A42" s="0" t="s">
        <v>66</v>
      </c>
      <c r="B42" s="2" t="n">
        <v>44743</v>
      </c>
      <c r="C42" s="2" t="n">
        <v>44746</v>
      </c>
      <c r="D42" s="0" t="n">
        <v>1</v>
      </c>
      <c r="E42" s="0" t="s">
        <v>343</v>
      </c>
      <c r="F42" s="0" t="s">
        <v>166</v>
      </c>
      <c r="G42" s="0" t="n">
        <v>1</v>
      </c>
      <c r="H42" s="0" t="s">
        <v>331</v>
      </c>
      <c r="J42" s="0" t="n">
        <v>1</v>
      </c>
      <c r="K42" s="0" t="s">
        <v>331</v>
      </c>
      <c r="L42" s="0" t="s">
        <v>339</v>
      </c>
      <c r="M42" s="0" t="n">
        <v>0</v>
      </c>
      <c r="P42" s="0" t="n">
        <v>1</v>
      </c>
      <c r="Q42" s="0" t="s">
        <v>344</v>
      </c>
      <c r="S42" s="0" t="str">
        <f aca="false">("13 weeks postfertilization (15 weeks LMP), Viability")</f>
        <v>13 weeks postfertilization (15 weeks LMP), Viability</v>
      </c>
      <c r="T42" s="0" t="s">
        <v>345</v>
      </c>
      <c r="V42" s="0" t="str">
        <f aca="false">("Life endangerment, Serious health risk, Fetal anomaly")</f>
        <v>Life endangerment, Serious health risk, Fetal anomaly</v>
      </c>
      <c r="W42" s="0" t="s">
        <v>344</v>
      </c>
      <c r="X42" s="0" t="s">
        <v>346</v>
      </c>
      <c r="Y42"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42" s="0" t="s">
        <v>347</v>
      </c>
      <c r="AA42" s="0" t="s">
        <v>348</v>
      </c>
      <c r="AB42" s="0" t="n">
        <v>0</v>
      </c>
      <c r="AH42" s="0" t="n">
        <v>1</v>
      </c>
      <c r="AI42" s="0" t="s">
        <v>341</v>
      </c>
      <c r="AJ42" s="0" t="s">
        <v>297</v>
      </c>
      <c r="AK42" s="0" t="str">
        <f aca="false">("Partial-birth abortions")</f>
        <v>Partial-birth abortions</v>
      </c>
      <c r="AL42" s="0" t="s">
        <v>341</v>
      </c>
      <c r="AM42" s="0" t="s">
        <v>297</v>
      </c>
      <c r="AN42" s="0" t="str">
        <f aca="false">("Life endangerment")</f>
        <v>Life endangerment</v>
      </c>
      <c r="AO42" s="0" t="s">
        <v>342</v>
      </c>
      <c r="AQ42" s="0" t="n">
        <v>0</v>
      </c>
      <c r="AT42" s="0" t="n">
        <v>0</v>
      </c>
    </row>
    <row r="43" customFormat="false" ht="14.25" hidden="false" customHeight="false" outlineLevel="0" collapsed="false">
      <c r="A43" s="0" t="s">
        <v>66</v>
      </c>
      <c r="B43" s="2" t="n">
        <v>44747</v>
      </c>
      <c r="C43" s="2" t="n">
        <v>44747</v>
      </c>
      <c r="D43" s="0" t="n">
        <v>1</v>
      </c>
      <c r="E43" s="0" t="s">
        <v>343</v>
      </c>
      <c r="F43" s="0" t="s">
        <v>166</v>
      </c>
      <c r="G43" s="0" t="n">
        <v>1</v>
      </c>
      <c r="H43" s="0" t="s">
        <v>349</v>
      </c>
      <c r="J43" s="0" t="n">
        <v>1</v>
      </c>
      <c r="K43" s="0" t="s">
        <v>349</v>
      </c>
      <c r="L43" s="0" t="s">
        <v>350</v>
      </c>
      <c r="M43" s="0" t="n">
        <v>0</v>
      </c>
      <c r="P43" s="0" t="n">
        <v>1</v>
      </c>
      <c r="Q43" s="0" t="s">
        <v>344</v>
      </c>
      <c r="S43" s="0" t="str">
        <f aca="false">("13 weeks postfertilization (15 weeks LMP), Viability")</f>
        <v>13 weeks postfertilization (15 weeks LMP), Viability</v>
      </c>
      <c r="T43" s="0" t="s">
        <v>345</v>
      </c>
      <c r="V43" s="0" t="str">
        <f aca="false">("Life endangerment, Serious health risk, Fetal anomaly")</f>
        <v>Life endangerment, Serious health risk, Fetal anomaly</v>
      </c>
      <c r="W43" s="0" t="s">
        <v>344</v>
      </c>
      <c r="X43" s="0" t="s">
        <v>346</v>
      </c>
      <c r="Y43"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43" s="0" t="s">
        <v>347</v>
      </c>
      <c r="AA43" s="0" t="s">
        <v>348</v>
      </c>
      <c r="AB43" s="0" t="n">
        <v>0</v>
      </c>
      <c r="AH43" s="0" t="n">
        <v>1</v>
      </c>
      <c r="AI43" s="0" t="s">
        <v>341</v>
      </c>
      <c r="AJ43" s="0" t="s">
        <v>297</v>
      </c>
      <c r="AK43" s="0" t="str">
        <f aca="false">("Partial-birth abortions")</f>
        <v>Partial-birth abortions</v>
      </c>
      <c r="AL43" s="0" t="s">
        <v>341</v>
      </c>
      <c r="AM43" s="0" t="s">
        <v>297</v>
      </c>
      <c r="AN43" s="0" t="str">
        <f aca="false">("Life endangerment")</f>
        <v>Life endangerment</v>
      </c>
      <c r="AO43" s="0" t="s">
        <v>342</v>
      </c>
      <c r="AQ43" s="0" t="n">
        <v>0</v>
      </c>
      <c r="AT43" s="0" t="n">
        <v>0</v>
      </c>
    </row>
    <row r="44" customFormat="false" ht="14.25" hidden="false" customHeight="false" outlineLevel="0" collapsed="false">
      <c r="A44" s="0" t="s">
        <v>66</v>
      </c>
      <c r="B44" s="2" t="n">
        <v>44748</v>
      </c>
      <c r="C44" s="2" t="n">
        <v>44866</v>
      </c>
      <c r="D44" s="0" t="n">
        <v>1</v>
      </c>
      <c r="E44" s="0" t="s">
        <v>343</v>
      </c>
      <c r="F44" s="0" t="s">
        <v>166</v>
      </c>
      <c r="G44" s="0" t="n">
        <v>1</v>
      </c>
      <c r="H44" s="0" t="s">
        <v>331</v>
      </c>
      <c r="J44" s="0" t="n">
        <v>1</v>
      </c>
      <c r="K44" s="0" t="s">
        <v>331</v>
      </c>
      <c r="L44" s="0" t="s">
        <v>339</v>
      </c>
      <c r="M44" s="0" t="n">
        <v>0</v>
      </c>
      <c r="P44" s="0" t="n">
        <v>1</v>
      </c>
      <c r="Q44" s="0" t="s">
        <v>344</v>
      </c>
      <c r="S44" s="0" t="str">
        <f aca="false">("13 weeks postfertilization (15 weeks LMP), Viability")</f>
        <v>13 weeks postfertilization (15 weeks LMP), Viability</v>
      </c>
      <c r="T44" s="0" t="s">
        <v>345</v>
      </c>
      <c r="V44" s="0" t="str">
        <f aca="false">("Life endangerment, Serious health risk, Fetal anomaly")</f>
        <v>Life endangerment, Serious health risk, Fetal anomaly</v>
      </c>
      <c r="W44" s="0" t="s">
        <v>344</v>
      </c>
      <c r="X44" s="0" t="s">
        <v>346</v>
      </c>
      <c r="Y44"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44" s="0" t="s">
        <v>347</v>
      </c>
      <c r="AA44" s="0" t="s">
        <v>348</v>
      </c>
      <c r="AB44" s="0" t="n">
        <v>0</v>
      </c>
      <c r="AH44" s="0" t="n">
        <v>1</v>
      </c>
      <c r="AI44" s="0" t="s">
        <v>341</v>
      </c>
      <c r="AJ44" s="0" t="s">
        <v>297</v>
      </c>
      <c r="AK44" s="0" t="str">
        <f aca="false">("Partial-birth abortions")</f>
        <v>Partial-birth abortions</v>
      </c>
      <c r="AL44" s="0" t="s">
        <v>341</v>
      </c>
      <c r="AM44" s="0" t="s">
        <v>297</v>
      </c>
      <c r="AN44" s="0" t="str">
        <f aca="false">("Life endangerment")</f>
        <v>Life endangerment</v>
      </c>
      <c r="AO44" s="0" t="s">
        <v>342</v>
      </c>
      <c r="AQ44" s="0" t="n">
        <v>0</v>
      </c>
      <c r="AT44" s="0" t="n">
        <v>0</v>
      </c>
    </row>
    <row r="45" customFormat="false" ht="14.25" hidden="false" customHeight="false" outlineLevel="0" collapsed="false">
      <c r="A45" s="0" t="s">
        <v>67</v>
      </c>
      <c r="B45" s="2" t="n">
        <v>43435</v>
      </c>
      <c r="C45" s="2" t="n">
        <v>43738</v>
      </c>
      <c r="D45" s="0" t="n">
        <v>1</v>
      </c>
      <c r="E45" s="0" t="s">
        <v>351</v>
      </c>
      <c r="F45" s="0" t="s">
        <v>166</v>
      </c>
      <c r="G45" s="0" t="n">
        <v>1</v>
      </c>
      <c r="H45" s="0" t="s">
        <v>352</v>
      </c>
      <c r="J45" s="0" t="n">
        <v>1</v>
      </c>
      <c r="K45" s="0" t="s">
        <v>352</v>
      </c>
      <c r="L45" s="0" t="s">
        <v>353</v>
      </c>
      <c r="P45" s="0" t="n">
        <v>1</v>
      </c>
      <c r="Q45" s="0" t="s">
        <v>354</v>
      </c>
      <c r="S45" s="0" t="str">
        <f aca="false">("20 weeks postfertilization (22 weeks LMP), 3rd trimester")</f>
        <v>20 weeks postfertilization (22 weeks LMP), 3rd trimester</v>
      </c>
      <c r="T45" s="0" t="s">
        <v>354</v>
      </c>
      <c r="V45" s="0" t="str">
        <f aca="false">("Life endangerment, Serious health risk, Fetal anomaly")</f>
        <v>Life endangerment, Serious health risk, Fetal anomaly</v>
      </c>
      <c r="W45" s="0" t="s">
        <v>354</v>
      </c>
      <c r="X45" s="0" t="s">
        <v>355</v>
      </c>
      <c r="Y45" s="0" t="str">
        <f aca="false">("Must use a method most likely to result in fetal survival, Two other physicians must certify the exception")</f>
        <v>Must use a method most likely to result in fetal survival, Two other physicians must certify the exception</v>
      </c>
      <c r="Z45" s="0" t="s">
        <v>356</v>
      </c>
      <c r="AA45" s="0" t="s">
        <v>357</v>
      </c>
      <c r="AB45" s="0" t="n">
        <v>0</v>
      </c>
      <c r="AH45" s="0" t="n">
        <v>1</v>
      </c>
      <c r="AI45" s="0" t="s">
        <v>358</v>
      </c>
      <c r="AJ45" s="0" t="s">
        <v>185</v>
      </c>
      <c r="AK45" s="0" t="str">
        <f aca="false">("Partial-birth abortions")</f>
        <v>Partial-birth abortions</v>
      </c>
      <c r="AL45" s="0" t="s">
        <v>359</v>
      </c>
      <c r="AM45" s="0" t="s">
        <v>185</v>
      </c>
      <c r="AN45" s="0" t="str">
        <f aca="false">("Life endangerment")</f>
        <v>Life endangerment</v>
      </c>
      <c r="AO45" s="0" t="s">
        <v>358</v>
      </c>
      <c r="AQ45" s="0" t="n">
        <v>0</v>
      </c>
      <c r="AT45" s="0" t="n">
        <v>0</v>
      </c>
    </row>
    <row r="46" customFormat="false" ht="14.25" hidden="false" customHeight="false" outlineLevel="0" collapsed="false">
      <c r="A46" s="0" t="s">
        <v>67</v>
      </c>
      <c r="B46" s="2" t="n">
        <v>43739</v>
      </c>
      <c r="C46" s="2" t="n">
        <v>43830</v>
      </c>
      <c r="D46" s="0" t="n">
        <v>1</v>
      </c>
      <c r="E46" s="0" t="s">
        <v>360</v>
      </c>
      <c r="F46" s="0" t="s">
        <v>145</v>
      </c>
      <c r="G46" s="0" t="n">
        <v>1</v>
      </c>
      <c r="H46" s="0" t="s">
        <v>361</v>
      </c>
      <c r="J46" s="0" t="n">
        <v>1</v>
      </c>
      <c r="K46" s="0" t="s">
        <v>361</v>
      </c>
      <c r="L46" s="0" t="s">
        <v>362</v>
      </c>
      <c r="M46" s="0" t="n">
        <v>0</v>
      </c>
      <c r="P46" s="0" t="n">
        <v>1</v>
      </c>
      <c r="Q46" s="0" t="s">
        <v>363</v>
      </c>
      <c r="S46" s="0" t="str">
        <f aca="false">("20 weeks postfertilization (22 weeks LMP), 3rd trimester")</f>
        <v>20 weeks postfertilization (22 weeks LMP), 3rd trimester</v>
      </c>
      <c r="T46" s="0" t="s">
        <v>363</v>
      </c>
      <c r="V46" s="0" t="str">
        <f aca="false">("Life endangerment, Serious health risk, Fetal anomaly")</f>
        <v>Life endangerment, Serious health risk, Fetal anomaly</v>
      </c>
      <c r="W46" s="0" t="s">
        <v>363</v>
      </c>
      <c r="X46" s="0" t="s">
        <v>355</v>
      </c>
      <c r="Y46" s="0" t="str">
        <f aca="false">("Must use a method most likely to result in fetal survival, Two other physicians must certify the exception")</f>
        <v>Must use a method most likely to result in fetal survival, Two other physicians must certify the exception</v>
      </c>
      <c r="Z46" s="0" t="s">
        <v>364</v>
      </c>
      <c r="AA46" s="0" t="s">
        <v>357</v>
      </c>
      <c r="AB46" s="0" t="n">
        <v>0</v>
      </c>
      <c r="AH46" s="0" t="n">
        <v>1</v>
      </c>
      <c r="AI46" s="0" t="s">
        <v>358</v>
      </c>
      <c r="AJ46" s="0" t="s">
        <v>185</v>
      </c>
      <c r="AK46" s="0" t="str">
        <f aca="false">("Partial-birth abortions")</f>
        <v>Partial-birth abortions</v>
      </c>
      <c r="AL46" s="0" t="s">
        <v>359</v>
      </c>
      <c r="AM46" s="0" t="s">
        <v>185</v>
      </c>
      <c r="AN46" s="0" t="str">
        <f aca="false">("Life endangerment")</f>
        <v>Life endangerment</v>
      </c>
      <c r="AO46" s="0" t="s">
        <v>358</v>
      </c>
      <c r="AQ46" s="0" t="n">
        <v>0</v>
      </c>
      <c r="AT46" s="0" t="n">
        <v>0</v>
      </c>
    </row>
    <row r="47" customFormat="false" ht="14.25" hidden="false" customHeight="false" outlineLevel="0" collapsed="false">
      <c r="A47" s="0" t="s">
        <v>67</v>
      </c>
      <c r="B47" s="2" t="n">
        <v>43831</v>
      </c>
      <c r="C47" s="2" t="n">
        <v>44024</v>
      </c>
      <c r="D47" s="0" t="n">
        <v>1</v>
      </c>
      <c r="E47" s="0" t="s">
        <v>365</v>
      </c>
      <c r="F47" s="0" t="s">
        <v>166</v>
      </c>
      <c r="G47" s="0" t="n">
        <v>1</v>
      </c>
      <c r="H47" s="0" t="s">
        <v>361</v>
      </c>
      <c r="J47" s="0" t="n">
        <v>1</v>
      </c>
      <c r="K47" s="0" t="s">
        <v>361</v>
      </c>
      <c r="L47" s="0" t="s">
        <v>366</v>
      </c>
      <c r="M47" s="0" t="n">
        <v>0</v>
      </c>
      <c r="P47" s="0" t="n">
        <v>1</v>
      </c>
      <c r="Q47" s="0" t="s">
        <v>354</v>
      </c>
      <c r="R47" s="0" t="s">
        <v>185</v>
      </c>
      <c r="S47" s="0" t="str">
        <f aca="false">("Fetal heartbeat detected, 3rd trimester")</f>
        <v>Fetal heartbeat detected, 3rd trimester</v>
      </c>
      <c r="T47" s="0" t="s">
        <v>354</v>
      </c>
      <c r="U47" s="0" t="s">
        <v>367</v>
      </c>
      <c r="V47" s="0" t="str">
        <f aca="false">("Life endangerment, Serious health risk, Fetal anomaly, Rape, Incest")</f>
        <v>Life endangerment, Serious health risk, Fetal anomaly, Rape, Incest</v>
      </c>
      <c r="W47" s="0" t="s">
        <v>368</v>
      </c>
      <c r="X47" s="0" t="s">
        <v>369</v>
      </c>
      <c r="Y47" s="0" t="str">
        <f aca="false">("Must use a method most likely to result in fetal survival, Two other physicians must certify the exception")</f>
        <v>Must use a method most likely to result in fetal survival, Two other physicians must certify the exception</v>
      </c>
      <c r="Z47" s="0" t="s">
        <v>370</v>
      </c>
      <c r="AA47" s="0" t="s">
        <v>357</v>
      </c>
      <c r="AB47" s="0" t="n">
        <v>0</v>
      </c>
      <c r="AH47" s="0" t="n">
        <v>1</v>
      </c>
      <c r="AI47" s="0" t="s">
        <v>358</v>
      </c>
      <c r="AJ47" s="0" t="s">
        <v>185</v>
      </c>
      <c r="AK47" s="0" t="str">
        <f aca="false">("Partial-birth abortions")</f>
        <v>Partial-birth abortions</v>
      </c>
      <c r="AL47" s="0" t="s">
        <v>359</v>
      </c>
      <c r="AM47" s="0" t="s">
        <v>185</v>
      </c>
      <c r="AN47" s="0" t="str">
        <f aca="false">("Life endangerment")</f>
        <v>Life endangerment</v>
      </c>
      <c r="AO47" s="0" t="s">
        <v>358</v>
      </c>
      <c r="AQ47" s="0" t="n">
        <v>0</v>
      </c>
      <c r="AT47" s="0" t="n">
        <v>0</v>
      </c>
    </row>
    <row r="48" customFormat="false" ht="14.25" hidden="false" customHeight="false" outlineLevel="0" collapsed="false">
      <c r="A48" s="0" t="s">
        <v>67</v>
      </c>
      <c r="B48" s="2" t="n">
        <v>44025</v>
      </c>
      <c r="C48" s="2" t="n">
        <v>44761</v>
      </c>
      <c r="D48" s="0" t="n">
        <v>1</v>
      </c>
      <c r="E48" s="0" t="s">
        <v>371</v>
      </c>
      <c r="F48" s="0" t="s">
        <v>166</v>
      </c>
      <c r="G48" s="0" t="n">
        <v>1</v>
      </c>
      <c r="H48" s="0" t="s">
        <v>361</v>
      </c>
      <c r="J48" s="0" t="n">
        <v>1</v>
      </c>
      <c r="K48" s="0" t="s">
        <v>361</v>
      </c>
      <c r="L48" s="0" t="s">
        <v>366</v>
      </c>
      <c r="M48" s="0" t="n">
        <v>0</v>
      </c>
      <c r="P48" s="0" t="n">
        <v>1</v>
      </c>
      <c r="Q48" s="0" t="s">
        <v>372</v>
      </c>
      <c r="R48" s="0" t="s">
        <v>185</v>
      </c>
      <c r="S48" s="0" t="str">
        <f aca="false">("Fetal heartbeat detected, 3rd trimester")</f>
        <v>Fetal heartbeat detected, 3rd trimester</v>
      </c>
      <c r="T48" s="0" t="s">
        <v>372</v>
      </c>
      <c r="U48" s="0" t="s">
        <v>367</v>
      </c>
      <c r="V48" s="0" t="str">
        <f aca="false">("Life endangerment, Serious health risk, Fetal anomaly, Rape, Incest")</f>
        <v>Life endangerment, Serious health risk, Fetal anomaly, Rape, Incest</v>
      </c>
      <c r="W48" s="0" t="s">
        <v>373</v>
      </c>
      <c r="X48" s="0" t="s">
        <v>369</v>
      </c>
      <c r="Y48" s="0" t="str">
        <f aca="false">("Must use a method most likely to result in fetal survival, Two other physicians must certify the exception")</f>
        <v>Must use a method most likely to result in fetal survival, Two other physicians must certify the exception</v>
      </c>
      <c r="Z48" s="0" t="s">
        <v>374</v>
      </c>
      <c r="AA48" s="0" t="s">
        <v>357</v>
      </c>
      <c r="AB48" s="0" t="n">
        <v>0</v>
      </c>
      <c r="AH48" s="0" t="n">
        <v>1</v>
      </c>
      <c r="AI48" s="0" t="s">
        <v>358</v>
      </c>
      <c r="AJ48" s="0" t="s">
        <v>185</v>
      </c>
      <c r="AK48" s="0" t="str">
        <f aca="false">("Partial-birth abortions")</f>
        <v>Partial-birth abortions</v>
      </c>
      <c r="AL48" s="0" t="s">
        <v>359</v>
      </c>
      <c r="AM48" s="0" t="s">
        <v>185</v>
      </c>
      <c r="AN48" s="0" t="str">
        <f aca="false">("Life endangerment")</f>
        <v>Life endangerment</v>
      </c>
      <c r="AO48" s="0" t="s">
        <v>358</v>
      </c>
      <c r="AQ48" s="0" t="n">
        <v>0</v>
      </c>
      <c r="AT48" s="0" t="n">
        <v>0</v>
      </c>
    </row>
    <row r="49" customFormat="false" ht="14.25" hidden="false" customHeight="false" outlineLevel="0" collapsed="false">
      <c r="A49" s="0" t="s">
        <v>67</v>
      </c>
      <c r="B49" s="2" t="n">
        <v>44762</v>
      </c>
      <c r="C49" s="2" t="n">
        <v>44866</v>
      </c>
      <c r="D49" s="0" t="n">
        <v>1</v>
      </c>
      <c r="E49" s="0" t="s">
        <v>375</v>
      </c>
      <c r="F49" s="0" t="s">
        <v>166</v>
      </c>
      <c r="G49" s="0" t="n">
        <v>1</v>
      </c>
      <c r="H49" s="0" t="s">
        <v>352</v>
      </c>
      <c r="J49" s="0" t="n">
        <v>1</v>
      </c>
      <c r="K49" s="0" t="s">
        <v>352</v>
      </c>
      <c r="L49" s="0" t="s">
        <v>353</v>
      </c>
      <c r="M49" s="0" t="n">
        <v>0</v>
      </c>
      <c r="P49" s="0" t="n">
        <v>1</v>
      </c>
      <c r="Q49" s="0" t="s">
        <v>372</v>
      </c>
      <c r="S49" s="0" t="str">
        <f aca="false">("Fetal heartbeat detected, 3rd trimester")</f>
        <v>Fetal heartbeat detected, 3rd trimester</v>
      </c>
      <c r="T49" s="0" t="s">
        <v>372</v>
      </c>
      <c r="V49" s="0" t="str">
        <f aca="false">("Life endangerment, Serious health risk, Fetal anomaly, Rape, Incest")</f>
        <v>Life endangerment, Serious health risk, Fetal anomaly, Rape, Incest</v>
      </c>
      <c r="W49" s="0" t="s">
        <v>373</v>
      </c>
      <c r="X49" s="0" t="s">
        <v>369</v>
      </c>
      <c r="Y49" s="0" t="str">
        <f aca="false">("Must use a method most likely to result in fetal survival, Two other physicians must certify the exception")</f>
        <v>Must use a method most likely to result in fetal survival, Two other physicians must certify the exception</v>
      </c>
      <c r="Z49" s="0" t="s">
        <v>376</v>
      </c>
      <c r="AA49" s="0" t="s">
        <v>357</v>
      </c>
      <c r="AB49" s="0" t="n">
        <v>0</v>
      </c>
      <c r="AH49" s="0" t="n">
        <v>1</v>
      </c>
      <c r="AI49" s="0" t="s">
        <v>358</v>
      </c>
      <c r="AJ49" s="0" t="s">
        <v>185</v>
      </c>
      <c r="AK49" s="0" t="str">
        <f aca="false">("Partial-birth abortions")</f>
        <v>Partial-birth abortions</v>
      </c>
      <c r="AL49" s="0" t="s">
        <v>359</v>
      </c>
      <c r="AM49" s="0" t="s">
        <v>185</v>
      </c>
      <c r="AN49" s="0" t="str">
        <f aca="false">("Life endangerment")</f>
        <v>Life endangerment</v>
      </c>
      <c r="AO49" s="0" t="s">
        <v>358</v>
      </c>
      <c r="AQ49" s="0" t="n">
        <v>0</v>
      </c>
      <c r="AT49" s="0" t="n">
        <v>0</v>
      </c>
    </row>
    <row r="50" customFormat="false" ht="14.25" hidden="false" customHeight="false" outlineLevel="0" collapsed="false">
      <c r="A50" s="0" t="s">
        <v>68</v>
      </c>
      <c r="B50" s="2" t="n">
        <v>43435</v>
      </c>
      <c r="C50" s="2" t="n">
        <v>44866</v>
      </c>
      <c r="D50" s="0" t="n">
        <v>0</v>
      </c>
    </row>
    <row r="51" customFormat="false" ht="14.25" hidden="false" customHeight="false" outlineLevel="0" collapsed="false">
      <c r="A51" s="0" t="s">
        <v>69</v>
      </c>
      <c r="B51" s="2" t="n">
        <v>43435</v>
      </c>
      <c r="C51" s="2" t="n">
        <v>43646</v>
      </c>
      <c r="D51" s="0" t="n">
        <v>1</v>
      </c>
      <c r="E51" s="0" t="s">
        <v>377</v>
      </c>
      <c r="F51" s="0" t="s">
        <v>145</v>
      </c>
      <c r="G51" s="0" t="n">
        <v>1</v>
      </c>
      <c r="H51" s="0" t="s">
        <v>378</v>
      </c>
      <c r="J51" s="0" t="n">
        <v>1</v>
      </c>
      <c r="K51" s="0" t="s">
        <v>378</v>
      </c>
      <c r="L51" s="0" t="s">
        <v>379</v>
      </c>
      <c r="M51" s="0" t="n">
        <v>0</v>
      </c>
      <c r="P51" s="0" t="n">
        <v>1</v>
      </c>
      <c r="Q51" s="0" t="s">
        <v>380</v>
      </c>
      <c r="R51" s="0" t="s">
        <v>185</v>
      </c>
      <c r="S51" s="0" t="str">
        <f aca="false">("20 weeks postfertilization (22 weeks LMP)")</f>
        <v>20 weeks postfertilization (22 weeks LMP)</v>
      </c>
      <c r="T51" s="0" t="s">
        <v>380</v>
      </c>
      <c r="U51" s="0" t="s">
        <v>381</v>
      </c>
      <c r="V51" s="0" t="str">
        <f aca="false">("Life endangerment, Serious health risk")</f>
        <v>Life endangerment, Serious health risk</v>
      </c>
      <c r="W51" s="0" t="s">
        <v>380</v>
      </c>
      <c r="X51" s="0" t="s">
        <v>382</v>
      </c>
      <c r="Y51" s="0" t="str">
        <f aca="false">("No requirements")</f>
        <v>No requirements</v>
      </c>
      <c r="AB51" s="0" t="n">
        <v>0</v>
      </c>
      <c r="AH51" s="0" t="n">
        <v>1</v>
      </c>
      <c r="AI51" s="0" t="s">
        <v>383</v>
      </c>
      <c r="AJ51" s="0" t="s">
        <v>185</v>
      </c>
      <c r="AK51" s="0" t="str">
        <f aca="false">("Partial-birth abortions")</f>
        <v>Partial-birth abortions</v>
      </c>
      <c r="AL51" s="0" t="s">
        <v>383</v>
      </c>
      <c r="AM51" s="0" t="s">
        <v>185</v>
      </c>
      <c r="AN51" s="0" t="str">
        <f aca="false">("Life endangerment")</f>
        <v>Life endangerment</v>
      </c>
      <c r="AO51" s="0" t="s">
        <v>383</v>
      </c>
      <c r="AP51" s="0" t="s">
        <v>384</v>
      </c>
      <c r="AQ51" s="0" t="n">
        <v>0</v>
      </c>
      <c r="AT51" s="0" t="n">
        <v>0</v>
      </c>
    </row>
    <row r="52" customFormat="false" ht="14.25" hidden="false" customHeight="false" outlineLevel="0" collapsed="false">
      <c r="A52" s="0" t="s">
        <v>69</v>
      </c>
      <c r="B52" s="2" t="n">
        <v>43647</v>
      </c>
      <c r="C52" s="2" t="n">
        <v>44012</v>
      </c>
      <c r="D52" s="0" t="n">
        <v>1</v>
      </c>
      <c r="E52" s="0" t="s">
        <v>377</v>
      </c>
      <c r="F52" s="0" t="s">
        <v>145</v>
      </c>
      <c r="G52" s="0" t="n">
        <v>1</v>
      </c>
      <c r="H52" s="0" t="s">
        <v>378</v>
      </c>
      <c r="J52" s="0" t="n">
        <v>1</v>
      </c>
      <c r="K52" s="0" t="s">
        <v>378</v>
      </c>
      <c r="L52" s="0" t="s">
        <v>379</v>
      </c>
      <c r="M52" s="0" t="n">
        <v>0</v>
      </c>
      <c r="P52" s="0" t="n">
        <v>1</v>
      </c>
      <c r="Q52" s="0" t="s">
        <v>380</v>
      </c>
      <c r="R52" s="0" t="s">
        <v>185</v>
      </c>
      <c r="S52" s="0" t="str">
        <f aca="false">("20 weeks postfertilization (22 weeks LMP)")</f>
        <v>20 weeks postfertilization (22 weeks LMP)</v>
      </c>
      <c r="T52" s="0" t="s">
        <v>380</v>
      </c>
      <c r="U52" s="0" t="s">
        <v>381</v>
      </c>
      <c r="V52" s="0" t="str">
        <f aca="false">("Life endangerment, Serious health risk")</f>
        <v>Life endangerment, Serious health risk</v>
      </c>
      <c r="W52" s="0" t="s">
        <v>380</v>
      </c>
      <c r="X52" s="0" t="s">
        <v>382</v>
      </c>
      <c r="Y52" s="0" t="str">
        <f aca="false">("No requirements")</f>
        <v>No requirements</v>
      </c>
      <c r="AB52" s="0" t="n">
        <v>0</v>
      </c>
      <c r="AH52" s="0" t="n">
        <v>1</v>
      </c>
      <c r="AI52" s="0" t="s">
        <v>383</v>
      </c>
      <c r="AJ52" s="0" t="s">
        <v>185</v>
      </c>
      <c r="AK52" s="0" t="str">
        <f aca="false">("Partial-birth abortions")</f>
        <v>Partial-birth abortions</v>
      </c>
      <c r="AL52" s="0" t="s">
        <v>383</v>
      </c>
      <c r="AM52" s="0" t="s">
        <v>185</v>
      </c>
      <c r="AN52" s="0" t="str">
        <f aca="false">("Life endangerment")</f>
        <v>Life endangerment</v>
      </c>
      <c r="AO52" s="0" t="s">
        <v>383</v>
      </c>
      <c r="AP52" s="0" t="s">
        <v>385</v>
      </c>
      <c r="AQ52" s="0" t="n">
        <v>0</v>
      </c>
      <c r="AT52" s="0" t="n">
        <v>0</v>
      </c>
    </row>
    <row r="53" customFormat="false" ht="14.25" hidden="false" customHeight="false" outlineLevel="0" collapsed="false">
      <c r="A53" s="0" t="s">
        <v>69</v>
      </c>
      <c r="B53" s="2" t="n">
        <v>44013</v>
      </c>
      <c r="C53" s="2" t="n">
        <v>44377</v>
      </c>
      <c r="D53" s="0" t="n">
        <v>1</v>
      </c>
      <c r="E53" s="0" t="s">
        <v>386</v>
      </c>
      <c r="F53" s="0" t="s">
        <v>145</v>
      </c>
      <c r="G53" s="0" t="n">
        <v>1</v>
      </c>
      <c r="H53" s="0" t="s">
        <v>378</v>
      </c>
      <c r="J53" s="0" t="n">
        <v>1</v>
      </c>
      <c r="K53" s="0" t="s">
        <v>378</v>
      </c>
      <c r="L53" s="0" t="s">
        <v>379</v>
      </c>
      <c r="M53" s="0" t="n">
        <v>0</v>
      </c>
      <c r="P53" s="0" t="n">
        <v>1</v>
      </c>
      <c r="Q53" s="0" t="s">
        <v>380</v>
      </c>
      <c r="R53" s="0" t="s">
        <v>185</v>
      </c>
      <c r="S53" s="0" t="str">
        <f aca="false">("20 weeks postfertilization (22 weeks LMP)")</f>
        <v>20 weeks postfertilization (22 weeks LMP)</v>
      </c>
      <c r="T53" s="0" t="s">
        <v>380</v>
      </c>
      <c r="U53" s="0" t="s">
        <v>381</v>
      </c>
      <c r="V53" s="0" t="str">
        <f aca="false">("Life endangerment, Serious health risk")</f>
        <v>Life endangerment, Serious health risk</v>
      </c>
      <c r="W53" s="0" t="s">
        <v>380</v>
      </c>
      <c r="X53" s="0" t="s">
        <v>382</v>
      </c>
      <c r="Y53" s="0" t="str">
        <f aca="false">("No requirements")</f>
        <v>No requirements</v>
      </c>
      <c r="AB53" s="0" t="n">
        <v>0</v>
      </c>
      <c r="AH53" s="0" t="n">
        <v>1</v>
      </c>
      <c r="AI53" s="0" t="s">
        <v>383</v>
      </c>
      <c r="AJ53" s="0" t="s">
        <v>185</v>
      </c>
      <c r="AK53" s="0" t="str">
        <f aca="false">("Partial-birth abortions")</f>
        <v>Partial-birth abortions</v>
      </c>
      <c r="AL53" s="0" t="s">
        <v>383</v>
      </c>
      <c r="AM53" s="0" t="s">
        <v>185</v>
      </c>
      <c r="AN53" s="0" t="str">
        <f aca="false">("Life endangerment")</f>
        <v>Life endangerment</v>
      </c>
      <c r="AO53" s="0" t="s">
        <v>383</v>
      </c>
      <c r="AP53" s="0" t="s">
        <v>384</v>
      </c>
      <c r="AQ53" s="0" t="n">
        <v>1</v>
      </c>
      <c r="AR53" s="0" t="s">
        <v>387</v>
      </c>
      <c r="AT53" s="0" t="n">
        <v>0</v>
      </c>
    </row>
    <row r="54" customFormat="false" ht="14.25" hidden="false" customHeight="false" outlineLevel="0" collapsed="false">
      <c r="A54" s="0" t="s">
        <v>69</v>
      </c>
      <c r="B54" s="2" t="n">
        <v>44378</v>
      </c>
      <c r="C54" s="2" t="n">
        <v>44658</v>
      </c>
      <c r="D54" s="0" t="n">
        <v>1</v>
      </c>
      <c r="E54" s="0" t="s">
        <v>388</v>
      </c>
      <c r="F54" s="0" t="s">
        <v>145</v>
      </c>
      <c r="G54" s="0" t="n">
        <v>1</v>
      </c>
      <c r="H54" s="0" t="s">
        <v>378</v>
      </c>
      <c r="J54" s="0" t="n">
        <v>1</v>
      </c>
      <c r="K54" s="0" t="s">
        <v>378</v>
      </c>
      <c r="L54" s="0" t="s">
        <v>379</v>
      </c>
      <c r="M54" s="0" t="n">
        <v>0</v>
      </c>
      <c r="P54" s="0" t="n">
        <v>1</v>
      </c>
      <c r="Q54" s="0" t="s">
        <v>380</v>
      </c>
      <c r="R54" s="0" t="s">
        <v>185</v>
      </c>
      <c r="S54" s="0" t="str">
        <f aca="false">("20 weeks postfertilization (22 weeks LMP)")</f>
        <v>20 weeks postfertilization (22 weeks LMP)</v>
      </c>
      <c r="T54" s="0" t="s">
        <v>380</v>
      </c>
      <c r="U54" s="0" t="s">
        <v>185</v>
      </c>
      <c r="V54" s="0" t="str">
        <f aca="false">("Life endangerment, Serious health risk")</f>
        <v>Life endangerment, Serious health risk</v>
      </c>
      <c r="W54" s="0" t="s">
        <v>380</v>
      </c>
      <c r="X54" s="0" t="s">
        <v>389</v>
      </c>
      <c r="Y54" s="0" t="str">
        <f aca="false">("No requirements")</f>
        <v>No requirements</v>
      </c>
      <c r="AB54" s="0" t="n">
        <v>0</v>
      </c>
      <c r="AH54" s="0" t="n">
        <v>1</v>
      </c>
      <c r="AI54" s="0" t="s">
        <v>383</v>
      </c>
      <c r="AJ54" s="0" t="s">
        <v>185</v>
      </c>
      <c r="AK54" s="0" t="str">
        <f aca="false">("Partial-birth abortions")</f>
        <v>Partial-birth abortions</v>
      </c>
      <c r="AL54" s="0" t="s">
        <v>383</v>
      </c>
      <c r="AM54" s="0" t="s">
        <v>185</v>
      </c>
      <c r="AN54" s="0" t="str">
        <f aca="false">("Life endangerment")</f>
        <v>Life endangerment</v>
      </c>
      <c r="AO54" s="0" t="s">
        <v>383</v>
      </c>
      <c r="AP54" s="0" t="s">
        <v>384</v>
      </c>
      <c r="AQ54" s="0" t="n">
        <v>1</v>
      </c>
      <c r="AR54" s="0" t="s">
        <v>390</v>
      </c>
      <c r="AS54" s="0" t="s">
        <v>391</v>
      </c>
      <c r="AT54" s="0" t="n">
        <v>0</v>
      </c>
    </row>
    <row r="55" customFormat="false" ht="14.25" hidden="false" customHeight="false" outlineLevel="0" collapsed="false">
      <c r="A55" s="0" t="s">
        <v>69</v>
      </c>
      <c r="B55" s="2" t="n">
        <v>44659</v>
      </c>
      <c r="C55" s="2" t="n">
        <v>44672</v>
      </c>
      <c r="D55" s="0" t="n">
        <v>1</v>
      </c>
      <c r="E55" s="0" t="s">
        <v>388</v>
      </c>
      <c r="F55" s="0" t="s">
        <v>145</v>
      </c>
      <c r="G55" s="0" t="n">
        <v>1</v>
      </c>
      <c r="H55" s="0" t="s">
        <v>392</v>
      </c>
      <c r="J55" s="0" t="n">
        <v>1</v>
      </c>
      <c r="K55" s="0" t="s">
        <v>392</v>
      </c>
      <c r="L55" s="0" t="s">
        <v>379</v>
      </c>
      <c r="M55" s="0" t="n">
        <v>0</v>
      </c>
      <c r="P55" s="0" t="n">
        <v>1</v>
      </c>
      <c r="Q55" s="0" t="s">
        <v>380</v>
      </c>
      <c r="R55" s="0" t="s">
        <v>185</v>
      </c>
      <c r="S55" s="0" t="str">
        <f aca="false">("20 weeks postfertilization (22 weeks LMP)")</f>
        <v>20 weeks postfertilization (22 weeks LMP)</v>
      </c>
      <c r="T55" s="0" t="s">
        <v>380</v>
      </c>
      <c r="U55" s="0" t="s">
        <v>185</v>
      </c>
      <c r="V55" s="0" t="str">
        <f aca="false">("Life endangerment, Serious health risk")</f>
        <v>Life endangerment, Serious health risk</v>
      </c>
      <c r="W55" s="0" t="s">
        <v>380</v>
      </c>
      <c r="X55" s="0" t="s">
        <v>389</v>
      </c>
      <c r="Y55" s="0" t="str">
        <f aca="false">("No requirements")</f>
        <v>No requirements</v>
      </c>
      <c r="AB55" s="0" t="n">
        <v>0</v>
      </c>
      <c r="AH55" s="0" t="n">
        <v>1</v>
      </c>
      <c r="AI55" s="0" t="s">
        <v>383</v>
      </c>
      <c r="AJ55" s="0" t="s">
        <v>185</v>
      </c>
      <c r="AK55" s="0" t="str">
        <f aca="false">("Partial-birth abortions")</f>
        <v>Partial-birth abortions</v>
      </c>
      <c r="AL55" s="0" t="s">
        <v>383</v>
      </c>
      <c r="AM55" s="0" t="s">
        <v>185</v>
      </c>
      <c r="AN55" s="0" t="str">
        <f aca="false">("Life endangerment")</f>
        <v>Life endangerment</v>
      </c>
      <c r="AO55" s="0" t="s">
        <v>383</v>
      </c>
      <c r="AP55" s="0" t="s">
        <v>384</v>
      </c>
      <c r="AQ55" s="0" t="n">
        <v>1</v>
      </c>
      <c r="AR55" s="0" t="s">
        <v>390</v>
      </c>
      <c r="AS55" s="0" t="s">
        <v>391</v>
      </c>
      <c r="AT55" s="0" t="n">
        <v>0</v>
      </c>
    </row>
    <row r="56" customFormat="false" ht="14.25" hidden="false" customHeight="false" outlineLevel="0" collapsed="false">
      <c r="A56" s="0" t="s">
        <v>69</v>
      </c>
      <c r="B56" s="2" t="n">
        <v>44673</v>
      </c>
      <c r="C56" s="2" t="n">
        <v>44742</v>
      </c>
      <c r="D56" s="0" t="n">
        <v>1</v>
      </c>
      <c r="E56" s="0" t="s">
        <v>393</v>
      </c>
      <c r="F56" s="0" t="s">
        <v>145</v>
      </c>
      <c r="G56" s="0" t="n">
        <v>1</v>
      </c>
      <c r="H56" s="0" t="s">
        <v>394</v>
      </c>
      <c r="J56" s="0" t="n">
        <v>1</v>
      </c>
      <c r="K56" s="0" t="s">
        <v>394</v>
      </c>
      <c r="L56" s="0" t="s">
        <v>395</v>
      </c>
      <c r="M56" s="0" t="n">
        <v>0</v>
      </c>
      <c r="P56" s="0" t="n">
        <v>1</v>
      </c>
      <c r="Q56" s="0" t="s">
        <v>396</v>
      </c>
      <c r="R56" s="0" t="s">
        <v>166</v>
      </c>
      <c r="S56" s="0" t="str">
        <f aca="false">("Fetal heartbeat detected, 20 weeks postfertilization (22 weeks LMP), 3rd trimester")</f>
        <v>Fetal heartbeat detected, 20 weeks postfertilization (22 weeks LMP), 3rd trimester</v>
      </c>
      <c r="T56" s="0" t="s">
        <v>397</v>
      </c>
      <c r="U56" s="0" t="s">
        <v>398</v>
      </c>
      <c r="V56" s="0" t="str">
        <f aca="false">("Life endangerment, Serious health risk, Rape, Incest")</f>
        <v>Life endangerment, Serious health risk, Rape, Incest</v>
      </c>
      <c r="W56" s="0" t="s">
        <v>399</v>
      </c>
      <c r="X56" s="0" t="s">
        <v>400</v>
      </c>
      <c r="Y56"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56" s="0" t="s">
        <v>401</v>
      </c>
      <c r="AA56" s="0" t="s">
        <v>402</v>
      </c>
      <c r="AB56" s="0" t="n">
        <v>0</v>
      </c>
      <c r="AH56" s="0" t="n">
        <v>1</v>
      </c>
      <c r="AI56" s="0" t="s">
        <v>383</v>
      </c>
      <c r="AJ56" s="0" t="s">
        <v>185</v>
      </c>
      <c r="AK56" s="0" t="str">
        <f aca="false">("Partial-birth abortions")</f>
        <v>Partial-birth abortions</v>
      </c>
      <c r="AL56" s="0" t="s">
        <v>383</v>
      </c>
      <c r="AM56" s="0" t="s">
        <v>185</v>
      </c>
      <c r="AN56" s="0" t="str">
        <f aca="false">("Life endangerment")</f>
        <v>Life endangerment</v>
      </c>
      <c r="AO56" s="0" t="s">
        <v>383</v>
      </c>
      <c r="AP56" s="0" t="s">
        <v>384</v>
      </c>
      <c r="AQ56" s="0" t="n">
        <v>1</v>
      </c>
      <c r="AR56" s="0" t="s">
        <v>403</v>
      </c>
      <c r="AS56" s="0" t="s">
        <v>404</v>
      </c>
      <c r="AT56" s="0" t="n">
        <v>0</v>
      </c>
    </row>
    <row r="57" customFormat="false" ht="14.25" hidden="false" customHeight="false" outlineLevel="0" collapsed="false">
      <c r="A57" s="0" t="s">
        <v>69</v>
      </c>
      <c r="B57" s="2" t="n">
        <v>44743</v>
      </c>
      <c r="C57" s="2" t="n">
        <v>44784</v>
      </c>
      <c r="D57" s="0" t="n">
        <v>1</v>
      </c>
      <c r="E57" s="0" t="s">
        <v>405</v>
      </c>
      <c r="F57" s="0" t="s">
        <v>145</v>
      </c>
      <c r="G57" s="0" t="n">
        <v>1</v>
      </c>
      <c r="H57" s="0" t="s">
        <v>406</v>
      </c>
      <c r="J57" s="0" t="n">
        <v>1</v>
      </c>
      <c r="K57" s="0" t="s">
        <v>406</v>
      </c>
      <c r="L57" s="0" t="s">
        <v>395</v>
      </c>
      <c r="M57" s="0" t="n">
        <v>0</v>
      </c>
      <c r="P57" s="0" t="n">
        <v>1</v>
      </c>
      <c r="Q57" s="0" t="s">
        <v>397</v>
      </c>
      <c r="R57" s="0" t="s">
        <v>166</v>
      </c>
      <c r="S57" s="0" t="str">
        <f aca="false">("Fetal heartbeat detected, 20 weeks postfertilization (22 weeks LMP), 3rd trimester")</f>
        <v>Fetal heartbeat detected, 20 weeks postfertilization (22 weeks LMP), 3rd trimester</v>
      </c>
      <c r="T57" s="0" t="s">
        <v>397</v>
      </c>
      <c r="U57" s="0" t="s">
        <v>398</v>
      </c>
      <c r="V57" s="0" t="str">
        <f aca="false">("Life endangerment, Serious health risk, Rape, Incest")</f>
        <v>Life endangerment, Serious health risk, Rape, Incest</v>
      </c>
      <c r="W57" s="0" t="s">
        <v>407</v>
      </c>
      <c r="X57" s="0" t="s">
        <v>400</v>
      </c>
      <c r="Y57"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57" s="0" t="s">
        <v>401</v>
      </c>
      <c r="AA57" s="0" t="s">
        <v>402</v>
      </c>
      <c r="AB57" s="0" t="n">
        <v>0</v>
      </c>
      <c r="AH57" s="0" t="n">
        <v>1</v>
      </c>
      <c r="AI57" s="0" t="s">
        <v>383</v>
      </c>
      <c r="AJ57" s="0" t="s">
        <v>185</v>
      </c>
      <c r="AK57" s="0" t="str">
        <f aca="false">("Partial-birth abortions")</f>
        <v>Partial-birth abortions</v>
      </c>
      <c r="AL57" s="0" t="s">
        <v>383</v>
      </c>
      <c r="AM57" s="0" t="s">
        <v>185</v>
      </c>
      <c r="AN57" s="0" t="str">
        <f aca="false">("Life endangerment")</f>
        <v>Life endangerment</v>
      </c>
      <c r="AO57" s="0" t="s">
        <v>383</v>
      </c>
      <c r="AP57" s="0" t="s">
        <v>384</v>
      </c>
      <c r="AQ57" s="0" t="n">
        <v>1</v>
      </c>
      <c r="AR57" s="0" t="s">
        <v>403</v>
      </c>
      <c r="AS57" s="0" t="s">
        <v>404</v>
      </c>
      <c r="AT57" s="0" t="n">
        <v>0</v>
      </c>
    </row>
    <row r="58" customFormat="false" ht="14.25" hidden="false" customHeight="false" outlineLevel="0" collapsed="false">
      <c r="A58" s="0" t="s">
        <v>69</v>
      </c>
      <c r="B58" s="2" t="n">
        <v>44785</v>
      </c>
      <c r="C58" s="2" t="n">
        <v>44791</v>
      </c>
      <c r="D58" s="0" t="n">
        <v>1</v>
      </c>
      <c r="E58" s="0" t="s">
        <v>405</v>
      </c>
      <c r="F58" s="0" t="s">
        <v>145</v>
      </c>
      <c r="G58" s="0" t="n">
        <v>1</v>
      </c>
      <c r="H58" s="0" t="s">
        <v>392</v>
      </c>
      <c r="J58" s="0" t="n">
        <v>1</v>
      </c>
      <c r="K58" s="0" t="s">
        <v>392</v>
      </c>
      <c r="L58" s="0" t="s">
        <v>408</v>
      </c>
      <c r="M58" s="0" t="n">
        <v>0</v>
      </c>
      <c r="P58" s="0" t="n">
        <v>1</v>
      </c>
      <c r="Q58" s="0" t="s">
        <v>397</v>
      </c>
      <c r="R58" s="0" t="s">
        <v>166</v>
      </c>
      <c r="S58" s="0" t="str">
        <f aca="false">("Fetal heartbeat detected, 20 weeks postfertilization (22 weeks LMP), 3rd trimester")</f>
        <v>Fetal heartbeat detected, 20 weeks postfertilization (22 weeks LMP), 3rd trimester</v>
      </c>
      <c r="T58" s="0" t="s">
        <v>397</v>
      </c>
      <c r="U58" s="0" t="s">
        <v>193</v>
      </c>
      <c r="V58" s="0" t="str">
        <f aca="false">("Life endangerment, Serious health risk, Rape, Incest")</f>
        <v>Life endangerment, Serious health risk, Rape, Incest</v>
      </c>
      <c r="W58" s="0" t="s">
        <v>407</v>
      </c>
      <c r="X58" s="0" t="s">
        <v>400</v>
      </c>
      <c r="Y58"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58" s="0" t="s">
        <v>401</v>
      </c>
      <c r="AA58" s="0" t="s">
        <v>402</v>
      </c>
      <c r="AB58" s="0" t="n">
        <v>0</v>
      </c>
      <c r="AH58" s="0" t="n">
        <v>1</v>
      </c>
      <c r="AI58" s="0" t="s">
        <v>383</v>
      </c>
      <c r="AJ58" s="0" t="s">
        <v>185</v>
      </c>
      <c r="AK58" s="0" t="str">
        <f aca="false">("Partial-birth abortions")</f>
        <v>Partial-birth abortions</v>
      </c>
      <c r="AL58" s="0" t="s">
        <v>383</v>
      </c>
      <c r="AM58" s="0" t="s">
        <v>185</v>
      </c>
      <c r="AN58" s="0" t="str">
        <f aca="false">("Life endangerment")</f>
        <v>Life endangerment</v>
      </c>
      <c r="AO58" s="0" t="s">
        <v>383</v>
      </c>
      <c r="AP58" s="0" t="s">
        <v>384</v>
      </c>
      <c r="AQ58" s="0" t="n">
        <v>1</v>
      </c>
      <c r="AR58" s="0" t="s">
        <v>403</v>
      </c>
      <c r="AS58" s="0" t="s">
        <v>404</v>
      </c>
      <c r="AT58" s="0" t="n">
        <v>0</v>
      </c>
    </row>
    <row r="59" customFormat="false" ht="14.25" hidden="false" customHeight="false" outlineLevel="0" collapsed="false">
      <c r="A59" s="0" t="s">
        <v>69</v>
      </c>
      <c r="B59" s="2" t="n">
        <v>44792</v>
      </c>
      <c r="C59" s="2" t="n">
        <v>44796</v>
      </c>
      <c r="D59" s="0" t="n">
        <v>1</v>
      </c>
      <c r="E59" s="0" t="s">
        <v>405</v>
      </c>
      <c r="F59" s="0" t="s">
        <v>145</v>
      </c>
      <c r="G59" s="0" t="n">
        <v>1</v>
      </c>
      <c r="H59" s="0" t="s">
        <v>392</v>
      </c>
      <c r="J59" s="0" t="n">
        <v>1</v>
      </c>
      <c r="K59" s="0" t="s">
        <v>392</v>
      </c>
      <c r="L59" s="0" t="s">
        <v>408</v>
      </c>
      <c r="M59" s="0" t="n">
        <v>0</v>
      </c>
      <c r="P59" s="0" t="n">
        <v>1</v>
      </c>
      <c r="Q59" s="0" t="s">
        <v>397</v>
      </c>
      <c r="R59" s="0" t="s">
        <v>166</v>
      </c>
      <c r="S59" s="0" t="str">
        <f aca="false">("Fetal heartbeat detected, 20 weeks postfertilization (22 weeks LMP), 3rd trimester")</f>
        <v>Fetal heartbeat detected, 20 weeks postfertilization (22 weeks LMP), 3rd trimester</v>
      </c>
      <c r="T59" s="0" t="s">
        <v>397</v>
      </c>
      <c r="U59" s="0" t="s">
        <v>193</v>
      </c>
      <c r="V59" s="0" t="str">
        <f aca="false">("Life endangerment, Serious health risk, Rape, Incest")</f>
        <v>Life endangerment, Serious health risk, Rape, Incest</v>
      </c>
      <c r="W59" s="0" t="s">
        <v>407</v>
      </c>
      <c r="X59" s="0" t="s">
        <v>400</v>
      </c>
      <c r="Y59"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59" s="0" t="s">
        <v>401</v>
      </c>
      <c r="AA59" s="0" t="s">
        <v>402</v>
      </c>
      <c r="AB59" s="0" t="n">
        <v>0</v>
      </c>
      <c r="AH59" s="0" t="n">
        <v>1</v>
      </c>
      <c r="AI59" s="0" t="s">
        <v>383</v>
      </c>
      <c r="AJ59" s="0" t="s">
        <v>185</v>
      </c>
      <c r="AK59" s="0" t="str">
        <f aca="false">("Partial-birth abortions")</f>
        <v>Partial-birth abortions</v>
      </c>
      <c r="AL59" s="0" t="s">
        <v>383</v>
      </c>
      <c r="AM59" s="0" t="s">
        <v>185</v>
      </c>
      <c r="AN59" s="0" t="str">
        <f aca="false">("Life endangerment")</f>
        <v>Life endangerment</v>
      </c>
      <c r="AO59" s="0" t="s">
        <v>383</v>
      </c>
      <c r="AP59" s="0" t="s">
        <v>384</v>
      </c>
      <c r="AQ59" s="0" t="n">
        <v>1</v>
      </c>
      <c r="AR59" s="0" t="s">
        <v>403</v>
      </c>
      <c r="AS59" s="0" t="s">
        <v>409</v>
      </c>
      <c r="AT59" s="0" t="n">
        <v>0</v>
      </c>
    </row>
    <row r="60" customFormat="false" ht="14.25" hidden="false" customHeight="false" outlineLevel="0" collapsed="false">
      <c r="A60" s="0" t="s">
        <v>69</v>
      </c>
      <c r="B60" s="2" t="n">
        <v>44797</v>
      </c>
      <c r="C60" s="2" t="n">
        <v>44797</v>
      </c>
      <c r="D60" s="0" t="n">
        <v>1</v>
      </c>
      <c r="E60" s="0" t="s">
        <v>405</v>
      </c>
      <c r="F60" s="0" t="s">
        <v>145</v>
      </c>
      <c r="G60" s="0" t="n">
        <v>1</v>
      </c>
      <c r="H60" s="0" t="s">
        <v>392</v>
      </c>
      <c r="J60" s="0" t="n">
        <v>1</v>
      </c>
      <c r="K60" s="0" t="s">
        <v>392</v>
      </c>
      <c r="L60" s="0" t="s">
        <v>408</v>
      </c>
      <c r="M60" s="0" t="n">
        <v>0</v>
      </c>
      <c r="P60" s="0" t="n">
        <v>1</v>
      </c>
      <c r="Q60" s="0" t="s">
        <v>397</v>
      </c>
      <c r="R60" s="0" t="s">
        <v>166</v>
      </c>
      <c r="S60" s="0" t="str">
        <f aca="false">("Fetal heartbeat detected, 20 weeks postfertilization (22 weeks LMP), 3rd trimester")</f>
        <v>Fetal heartbeat detected, 20 weeks postfertilization (22 weeks LMP), 3rd trimester</v>
      </c>
      <c r="T60" s="0" t="s">
        <v>397</v>
      </c>
      <c r="U60" s="0" t="s">
        <v>193</v>
      </c>
      <c r="V60" s="0" t="str">
        <f aca="false">("Life endangerment, Serious health risk, Rape, Incest")</f>
        <v>Life endangerment, Serious health risk, Rape, Incest</v>
      </c>
      <c r="W60" s="0" t="s">
        <v>407</v>
      </c>
      <c r="X60" s="0" t="s">
        <v>400</v>
      </c>
      <c r="Y60"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60" s="0" t="s">
        <v>401</v>
      </c>
      <c r="AA60" s="0" t="s">
        <v>402</v>
      </c>
      <c r="AB60" s="0" t="n">
        <v>0</v>
      </c>
      <c r="AH60" s="0" t="n">
        <v>1</v>
      </c>
      <c r="AI60" s="0" t="s">
        <v>383</v>
      </c>
      <c r="AJ60" s="0" t="s">
        <v>185</v>
      </c>
      <c r="AK60" s="0" t="str">
        <f aca="false">("Partial-birth abortions")</f>
        <v>Partial-birth abortions</v>
      </c>
      <c r="AL60" s="0" t="s">
        <v>383</v>
      </c>
      <c r="AM60" s="0" t="s">
        <v>185</v>
      </c>
      <c r="AN60" s="0" t="str">
        <f aca="false">("Life endangerment")</f>
        <v>Life endangerment</v>
      </c>
      <c r="AO60" s="0" t="s">
        <v>383</v>
      </c>
      <c r="AP60" s="0" t="s">
        <v>384</v>
      </c>
      <c r="AQ60" s="0" t="n">
        <v>1</v>
      </c>
      <c r="AR60" s="0" t="s">
        <v>403</v>
      </c>
      <c r="AS60" s="0" t="s">
        <v>409</v>
      </c>
      <c r="AT60" s="0" t="n">
        <v>0</v>
      </c>
    </row>
    <row r="61" customFormat="false" ht="14.25" hidden="false" customHeight="false" outlineLevel="0" collapsed="false">
      <c r="A61" s="0" t="s">
        <v>69</v>
      </c>
      <c r="B61" s="2" t="n">
        <v>44798</v>
      </c>
      <c r="C61" s="2" t="n">
        <v>44866</v>
      </c>
      <c r="D61" s="0" t="n">
        <v>1</v>
      </c>
      <c r="E61" s="0" t="s">
        <v>410</v>
      </c>
      <c r="F61" s="0" t="s">
        <v>145</v>
      </c>
      <c r="G61" s="0" t="n">
        <v>1</v>
      </c>
      <c r="H61" s="0" t="s">
        <v>392</v>
      </c>
      <c r="J61" s="0" t="n">
        <v>1</v>
      </c>
      <c r="K61" s="0" t="s">
        <v>392</v>
      </c>
      <c r="L61" s="0" t="s">
        <v>411</v>
      </c>
      <c r="M61" s="0" t="n">
        <v>0</v>
      </c>
      <c r="P61" s="0" t="n">
        <v>1</v>
      </c>
      <c r="Q61" s="0" t="s">
        <v>412</v>
      </c>
      <c r="R61" s="0" t="s">
        <v>166</v>
      </c>
      <c r="S61" s="0" t="str">
        <f aca="false">("Any point in pregnancy, Fetal heartbeat detected, 20 weeks postfertilization (22 weeks LMP), 3rd trimester")</f>
        <v>Any point in pregnancy, Fetal heartbeat detected, 20 weeks postfertilization (22 weeks LMP), 3rd trimester</v>
      </c>
      <c r="T61" s="0" t="s">
        <v>412</v>
      </c>
      <c r="U61" s="0" t="s">
        <v>413</v>
      </c>
      <c r="V61" s="0" t="str">
        <f aca="false">("Life endangerment, Rape, Incest")</f>
        <v>Life endangerment, Rape, Incest</v>
      </c>
      <c r="W61" s="0" t="s">
        <v>414</v>
      </c>
      <c r="Y61"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61" s="0" t="s">
        <v>415</v>
      </c>
      <c r="AA61" s="0" t="s">
        <v>416</v>
      </c>
      <c r="AB61" s="0" t="n">
        <v>0</v>
      </c>
      <c r="AH61" s="0" t="n">
        <v>1</v>
      </c>
      <c r="AI61" s="0" t="s">
        <v>383</v>
      </c>
      <c r="AJ61" s="0" t="s">
        <v>185</v>
      </c>
      <c r="AK61" s="0" t="str">
        <f aca="false">("Partial-birth abortions")</f>
        <v>Partial-birth abortions</v>
      </c>
      <c r="AL61" s="0" t="s">
        <v>383</v>
      </c>
      <c r="AM61" s="0" t="s">
        <v>185</v>
      </c>
      <c r="AN61" s="0" t="str">
        <f aca="false">("Life endangerment")</f>
        <v>Life endangerment</v>
      </c>
      <c r="AO61" s="0" t="s">
        <v>383</v>
      </c>
      <c r="AP61" s="0" t="s">
        <v>384</v>
      </c>
      <c r="AQ61" s="0" t="n">
        <v>1</v>
      </c>
      <c r="AR61" s="0" t="s">
        <v>417</v>
      </c>
      <c r="AS61" s="0" t="s">
        <v>418</v>
      </c>
      <c r="AT61" s="0" t="n">
        <v>0</v>
      </c>
    </row>
    <row r="62" customFormat="false" ht="14.25" hidden="false" customHeight="false" outlineLevel="0" collapsed="false">
      <c r="A62" s="0" t="s">
        <v>70</v>
      </c>
      <c r="B62" s="2" t="n">
        <v>43435</v>
      </c>
      <c r="C62" s="2" t="n">
        <v>43627</v>
      </c>
      <c r="D62" s="0" t="n">
        <v>1</v>
      </c>
      <c r="E62" s="0" t="s">
        <v>419</v>
      </c>
      <c r="F62" s="0" t="s">
        <v>166</v>
      </c>
      <c r="G62" s="0" t="n">
        <v>1</v>
      </c>
      <c r="H62" s="0" t="s">
        <v>420</v>
      </c>
      <c r="J62" s="0" t="n">
        <v>1</v>
      </c>
      <c r="K62" s="0" t="s">
        <v>420</v>
      </c>
      <c r="L62" s="0" t="s">
        <v>421</v>
      </c>
      <c r="M62" s="0" t="n">
        <v>0</v>
      </c>
      <c r="P62" s="0" t="n">
        <v>1</v>
      </c>
      <c r="Q62" s="0" t="s">
        <v>422</v>
      </c>
      <c r="S62" s="0" t="str">
        <f aca="false">("Viability")</f>
        <v>Viability</v>
      </c>
      <c r="T62" s="0" t="s">
        <v>422</v>
      </c>
      <c r="U62" s="0" t="s">
        <v>423</v>
      </c>
      <c r="V62" s="0" t="str">
        <f aca="false">("Life endangerment, Health")</f>
        <v>Life endangerment, Health</v>
      </c>
      <c r="W62" s="0" t="s">
        <v>422</v>
      </c>
      <c r="Y62" s="0" t="str">
        <f aca="false">("Must use a method most likely to result in fetal survival, Second physician must attend the abortion")</f>
        <v>Must use a method most likely to result in fetal survival, Second physician must attend the abortion</v>
      </c>
      <c r="Z62" s="0" t="s">
        <v>424</v>
      </c>
      <c r="AB62" s="0" t="n">
        <v>1</v>
      </c>
      <c r="AC62" s="0" t="s">
        <v>424</v>
      </c>
      <c r="AD62" s="0" t="s">
        <v>185</v>
      </c>
      <c r="AE62" s="0" t="str">
        <f aca="false">("Sex")</f>
        <v>Sex</v>
      </c>
      <c r="AF62" s="0" t="s">
        <v>424</v>
      </c>
      <c r="AG62" s="0" t="s">
        <v>185</v>
      </c>
      <c r="AH62" s="0" t="n">
        <v>1</v>
      </c>
      <c r="AI62" s="0" t="s">
        <v>425</v>
      </c>
      <c r="AJ62" s="0" t="s">
        <v>185</v>
      </c>
      <c r="AK62" s="0" t="str">
        <f aca="false">("Partial-birth abortions")</f>
        <v>Partial-birth abortions</v>
      </c>
      <c r="AL62" s="0" t="s">
        <v>425</v>
      </c>
      <c r="AM62" s="0" t="s">
        <v>185</v>
      </c>
      <c r="AN62" s="0" t="str">
        <f aca="false">("Life endangerment")</f>
        <v>Life endangerment</v>
      </c>
      <c r="AO62" s="0" t="s">
        <v>425</v>
      </c>
      <c r="AQ62" s="0" t="n">
        <v>0</v>
      </c>
      <c r="AT62" s="0" t="n">
        <v>0</v>
      </c>
    </row>
    <row r="63" customFormat="false" ht="14.25" hidden="false" customHeight="false" outlineLevel="0" collapsed="false">
      <c r="A63" s="0" t="s">
        <v>70</v>
      </c>
      <c r="B63" s="2" t="n">
        <v>43628</v>
      </c>
      <c r="C63" s="2" t="n">
        <v>44866</v>
      </c>
      <c r="D63" s="0" t="n">
        <v>1</v>
      </c>
      <c r="E63" s="0" t="s">
        <v>426</v>
      </c>
      <c r="G63" s="0" t="n">
        <v>0</v>
      </c>
      <c r="P63" s="0" t="n">
        <v>1</v>
      </c>
      <c r="Q63" s="0" t="s">
        <v>426</v>
      </c>
      <c r="S63" s="0" t="str">
        <f aca="false">("Viability")</f>
        <v>Viability</v>
      </c>
      <c r="T63" s="0" t="s">
        <v>426</v>
      </c>
      <c r="V63" s="0" t="str">
        <f aca="false">("Life endangerment, Health")</f>
        <v>Life endangerment, Health</v>
      </c>
      <c r="W63" s="0" t="s">
        <v>426</v>
      </c>
      <c r="Y63" s="0" t="str">
        <f aca="false">("No requirements")</f>
        <v>No requirements</v>
      </c>
      <c r="AB63" s="0" t="n">
        <v>0</v>
      </c>
      <c r="AH63" s="0" t="n">
        <v>0</v>
      </c>
      <c r="AQ63" s="0" t="n">
        <v>0</v>
      </c>
      <c r="AT63" s="0" t="n">
        <v>0</v>
      </c>
    </row>
    <row r="64" customFormat="false" ht="14.25" hidden="false" customHeight="false" outlineLevel="0" collapsed="false">
      <c r="A64" s="0" t="s">
        <v>71</v>
      </c>
      <c r="B64" s="2" t="n">
        <v>43435</v>
      </c>
      <c r="C64" s="2" t="n">
        <v>43643</v>
      </c>
      <c r="D64" s="0" t="n">
        <v>1</v>
      </c>
      <c r="E64" s="0" t="s">
        <v>427</v>
      </c>
      <c r="F64" s="0" t="s">
        <v>145</v>
      </c>
      <c r="G64" s="0" t="n">
        <v>1</v>
      </c>
      <c r="H64" s="0" t="s">
        <v>428</v>
      </c>
      <c r="J64" s="0" t="n">
        <v>1</v>
      </c>
      <c r="K64" s="0" t="s">
        <v>428</v>
      </c>
      <c r="L64" s="0" t="s">
        <v>429</v>
      </c>
      <c r="M64" s="0" t="n">
        <v>0</v>
      </c>
      <c r="P64" s="0" t="n">
        <v>1</v>
      </c>
      <c r="Q64" s="0" t="s">
        <v>430</v>
      </c>
      <c r="S64" s="0" t="str">
        <f aca="false">("20 weeks postfertilization (22 weeks LMP), Viability")</f>
        <v>20 weeks postfertilization (22 weeks LMP), Viability</v>
      </c>
      <c r="T64" s="0" t="s">
        <v>430</v>
      </c>
      <c r="V64" s="0" t="str">
        <f aca="false">("Life endangerment, Serious health risk")</f>
        <v>Life endangerment, Serious health risk</v>
      </c>
      <c r="W64" s="0" t="s">
        <v>430</v>
      </c>
      <c r="Y64"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64" s="0" t="s">
        <v>431</v>
      </c>
      <c r="AB64" s="0" t="n">
        <v>1</v>
      </c>
      <c r="AC64" s="0" t="s">
        <v>432</v>
      </c>
      <c r="AD64" s="0" t="s">
        <v>164</v>
      </c>
      <c r="AE64" s="0" t="str">
        <f aca="false">("Race, Sex, Down syndrome, Fetal disability")</f>
        <v>Race, Sex, Down syndrome, Fetal disability</v>
      </c>
      <c r="AF64" s="0" t="s">
        <v>432</v>
      </c>
      <c r="AG64" s="0" t="s">
        <v>164</v>
      </c>
      <c r="AH64" s="0" t="n">
        <v>1</v>
      </c>
      <c r="AI64" s="0" t="s">
        <v>430</v>
      </c>
      <c r="AK64" s="0" t="str">
        <f aca="false">("Partial-birth abortions")</f>
        <v>Partial-birth abortions</v>
      </c>
      <c r="AL64" s="0" t="s">
        <v>430</v>
      </c>
      <c r="AN64" s="0" t="str">
        <f aca="false">("Life endangerment")</f>
        <v>Life endangerment</v>
      </c>
      <c r="AO64" s="0" t="s">
        <v>430</v>
      </c>
      <c r="AQ64" s="0" t="n">
        <v>0</v>
      </c>
      <c r="AT64" s="0" t="n">
        <v>0</v>
      </c>
    </row>
    <row r="65" customFormat="false" ht="14.25" hidden="false" customHeight="false" outlineLevel="0" collapsed="false">
      <c r="A65" s="0" t="s">
        <v>71</v>
      </c>
      <c r="B65" s="2" t="n">
        <v>43644</v>
      </c>
      <c r="C65" s="2" t="n">
        <v>43646</v>
      </c>
      <c r="D65" s="0" t="n">
        <v>1</v>
      </c>
      <c r="E65" s="0" t="s">
        <v>433</v>
      </c>
      <c r="F65" s="0" t="s">
        <v>145</v>
      </c>
      <c r="G65" s="0" t="n">
        <v>1</v>
      </c>
      <c r="H65" s="0" t="s">
        <v>434</v>
      </c>
      <c r="J65" s="0" t="n">
        <v>1</v>
      </c>
      <c r="K65" s="0" t="s">
        <v>434</v>
      </c>
      <c r="L65" s="0" t="s">
        <v>435</v>
      </c>
      <c r="M65" s="0" t="n">
        <v>0</v>
      </c>
      <c r="P65" s="0" t="n">
        <v>1</v>
      </c>
      <c r="Q65" s="0" t="s">
        <v>430</v>
      </c>
      <c r="S65" s="0" t="str">
        <f aca="false">("20 weeks postfertilization (22 weeks LMP), Viability")</f>
        <v>20 weeks postfertilization (22 weeks LMP), Viability</v>
      </c>
      <c r="T65" s="0" t="s">
        <v>430</v>
      </c>
      <c r="V65" s="0" t="str">
        <f aca="false">("Life endangerment, Serious health risk")</f>
        <v>Life endangerment, Serious health risk</v>
      </c>
      <c r="W65" s="0" t="s">
        <v>430</v>
      </c>
      <c r="Y65"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65" s="0" t="s">
        <v>431</v>
      </c>
      <c r="AB65" s="0" t="n">
        <v>1</v>
      </c>
      <c r="AC65" s="0" t="s">
        <v>432</v>
      </c>
      <c r="AD65" s="0" t="s">
        <v>164</v>
      </c>
      <c r="AE65" s="0" t="str">
        <f aca="false">("Race, Sex, Down syndrome, Fetal disability")</f>
        <v>Race, Sex, Down syndrome, Fetal disability</v>
      </c>
      <c r="AF65" s="0" t="s">
        <v>432</v>
      </c>
      <c r="AG65" s="0" t="s">
        <v>164</v>
      </c>
      <c r="AH65" s="0" t="n">
        <v>1</v>
      </c>
      <c r="AI65" s="0" t="s">
        <v>430</v>
      </c>
      <c r="AJ65" s="0" t="s">
        <v>164</v>
      </c>
      <c r="AK65" s="0" t="str">
        <f aca="false">("Partial-birth abortions")</f>
        <v>Partial-birth abortions</v>
      </c>
      <c r="AL65" s="0" t="s">
        <v>430</v>
      </c>
      <c r="AM65" s="0" t="s">
        <v>436</v>
      </c>
      <c r="AN65" s="0" t="str">
        <f aca="false">("Life endangerment")</f>
        <v>Life endangerment</v>
      </c>
      <c r="AO65" s="0" t="s">
        <v>430</v>
      </c>
      <c r="AQ65" s="0" t="n">
        <v>0</v>
      </c>
      <c r="AT65" s="0" t="n">
        <v>0</v>
      </c>
    </row>
    <row r="66" customFormat="false" ht="14.25" hidden="false" customHeight="false" outlineLevel="0" collapsed="false">
      <c r="A66" s="0" t="s">
        <v>71</v>
      </c>
      <c r="B66" s="2" t="n">
        <v>43647</v>
      </c>
      <c r="C66" s="2" t="n">
        <v>44377</v>
      </c>
      <c r="D66" s="0" t="n">
        <v>1</v>
      </c>
      <c r="E66" s="0" t="s">
        <v>437</v>
      </c>
      <c r="F66" s="0" t="s">
        <v>145</v>
      </c>
      <c r="G66" s="0" t="n">
        <v>1</v>
      </c>
      <c r="H66" s="0" t="s">
        <v>438</v>
      </c>
      <c r="J66" s="0" t="n">
        <v>1</v>
      </c>
      <c r="K66" s="0" t="s">
        <v>434</v>
      </c>
      <c r="L66" s="0" t="s">
        <v>439</v>
      </c>
      <c r="M66" s="0" t="n">
        <v>0</v>
      </c>
      <c r="P66" s="0" t="n">
        <v>1</v>
      </c>
      <c r="Q66" s="0" t="s">
        <v>430</v>
      </c>
      <c r="S66" s="0" t="str">
        <f aca="false">("20 weeks postfertilization (22 weeks LMP), Viability")</f>
        <v>20 weeks postfertilization (22 weeks LMP), Viability</v>
      </c>
      <c r="T66" s="0" t="s">
        <v>430</v>
      </c>
      <c r="V66" s="0" t="str">
        <f aca="false">("Life endangerment, Serious health risk")</f>
        <v>Life endangerment, Serious health risk</v>
      </c>
      <c r="W66" s="0" t="s">
        <v>430</v>
      </c>
      <c r="Y66"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66" s="0" t="s">
        <v>431</v>
      </c>
      <c r="AB66" s="0" t="n">
        <v>1</v>
      </c>
      <c r="AC66" s="0" t="s">
        <v>432</v>
      </c>
      <c r="AD66" s="0" t="s">
        <v>164</v>
      </c>
      <c r="AE66" s="0" t="str">
        <f aca="false">("Race, Sex, Down syndrome, Fetal disability")</f>
        <v>Race, Sex, Down syndrome, Fetal disability</v>
      </c>
      <c r="AF66" s="0" t="s">
        <v>432</v>
      </c>
      <c r="AG66" s="0" t="s">
        <v>164</v>
      </c>
      <c r="AH66" s="0" t="n">
        <v>1</v>
      </c>
      <c r="AI66" s="0" t="s">
        <v>440</v>
      </c>
      <c r="AJ66" s="0" t="s">
        <v>164</v>
      </c>
      <c r="AK66" s="0" t="str">
        <f aca="false">("Partial-birth abortions, Dismemberment abortions")</f>
        <v>Partial-birth abortions, Dismemberment abortions</v>
      </c>
      <c r="AL66" s="0" t="s">
        <v>441</v>
      </c>
      <c r="AM66" s="0" t="s">
        <v>436</v>
      </c>
      <c r="AN66" s="0" t="str">
        <f aca="false">("Life endangerment, Serious health risk")</f>
        <v>Life endangerment, Serious health risk</v>
      </c>
      <c r="AO66" s="0" t="s">
        <v>441</v>
      </c>
      <c r="AP66" s="0" t="s">
        <v>442</v>
      </c>
      <c r="AQ66" s="0" t="n">
        <v>0</v>
      </c>
      <c r="AT66" s="0" t="n">
        <v>0</v>
      </c>
    </row>
    <row r="67" customFormat="false" ht="14.25" hidden="false" customHeight="false" outlineLevel="0" collapsed="false">
      <c r="A67" s="0" t="s">
        <v>71</v>
      </c>
      <c r="B67" s="2" t="n">
        <v>44378</v>
      </c>
      <c r="C67" s="2" t="n">
        <v>44748</v>
      </c>
      <c r="D67" s="0" t="n">
        <v>1</v>
      </c>
      <c r="E67" s="0" t="s">
        <v>437</v>
      </c>
      <c r="F67" s="0" t="s">
        <v>145</v>
      </c>
      <c r="G67" s="0" t="n">
        <v>1</v>
      </c>
      <c r="H67" s="0" t="s">
        <v>438</v>
      </c>
      <c r="J67" s="0" t="n">
        <v>1</v>
      </c>
      <c r="K67" s="0" t="s">
        <v>434</v>
      </c>
      <c r="L67" s="0" t="s">
        <v>443</v>
      </c>
      <c r="M67" s="0" t="n">
        <v>0</v>
      </c>
      <c r="P67" s="0" t="n">
        <v>1</v>
      </c>
      <c r="Q67" s="0" t="s">
        <v>430</v>
      </c>
      <c r="S67" s="0" t="str">
        <f aca="false">("20 weeks postfertilization (22 weeks LMP), Viability")</f>
        <v>20 weeks postfertilization (22 weeks LMP), Viability</v>
      </c>
      <c r="T67" s="0" t="s">
        <v>430</v>
      </c>
      <c r="V67" s="0" t="str">
        <f aca="false">("Life endangerment, Serious health risk")</f>
        <v>Life endangerment, Serious health risk</v>
      </c>
      <c r="W67" s="0" t="s">
        <v>430</v>
      </c>
      <c r="Y67"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67" s="0" t="s">
        <v>431</v>
      </c>
      <c r="AB67" s="0" t="n">
        <v>1</v>
      </c>
      <c r="AC67" s="0" t="s">
        <v>432</v>
      </c>
      <c r="AD67" s="0" t="s">
        <v>164</v>
      </c>
      <c r="AE67" s="0" t="str">
        <f aca="false">("Race, Sex, Down syndrome, Fetal disability")</f>
        <v>Race, Sex, Down syndrome, Fetal disability</v>
      </c>
      <c r="AF67" s="0" t="s">
        <v>432</v>
      </c>
      <c r="AG67" s="0" t="s">
        <v>164</v>
      </c>
      <c r="AH67" s="0" t="n">
        <v>1</v>
      </c>
      <c r="AI67" s="0" t="s">
        <v>441</v>
      </c>
      <c r="AJ67" s="0" t="s">
        <v>297</v>
      </c>
      <c r="AK67" s="0" t="str">
        <f aca="false">("Partial-birth abortions, Dismemberment abortions")</f>
        <v>Partial-birth abortions, Dismemberment abortions</v>
      </c>
      <c r="AL67" s="0" t="s">
        <v>441</v>
      </c>
      <c r="AM67" s="0" t="s">
        <v>297</v>
      </c>
      <c r="AN67" s="0" t="str">
        <f aca="false">("Life endangerment, Serious health risk")</f>
        <v>Life endangerment, Serious health risk</v>
      </c>
      <c r="AO67" s="0" t="s">
        <v>441</v>
      </c>
      <c r="AP67" s="0" t="s">
        <v>442</v>
      </c>
      <c r="AQ67" s="0" t="n">
        <v>0</v>
      </c>
      <c r="AT67" s="0" t="n">
        <v>0</v>
      </c>
    </row>
    <row r="68" customFormat="false" ht="14.25" hidden="false" customHeight="false" outlineLevel="0" collapsed="false">
      <c r="A68" s="0" t="s">
        <v>71</v>
      </c>
      <c r="B68" s="2" t="n">
        <v>44749</v>
      </c>
      <c r="C68" s="2" t="n">
        <v>44759</v>
      </c>
      <c r="D68" s="0" t="n">
        <v>1</v>
      </c>
      <c r="E68" s="0" t="s">
        <v>437</v>
      </c>
      <c r="F68" s="0" t="s">
        <v>145</v>
      </c>
      <c r="G68" s="0" t="n">
        <v>1</v>
      </c>
      <c r="H68" s="0" t="s">
        <v>428</v>
      </c>
      <c r="J68" s="0" t="n">
        <v>1</v>
      </c>
      <c r="K68" s="0" t="s">
        <v>428</v>
      </c>
      <c r="L68" s="0" t="s">
        <v>444</v>
      </c>
      <c r="M68" s="0" t="n">
        <v>0</v>
      </c>
      <c r="P68" s="0" t="n">
        <v>1</v>
      </c>
      <c r="Q68" s="0" t="s">
        <v>430</v>
      </c>
      <c r="S68" s="0" t="str">
        <f aca="false">("20 weeks postfertilization (22 weeks LMP), Viability")</f>
        <v>20 weeks postfertilization (22 weeks LMP), Viability</v>
      </c>
      <c r="T68" s="0" t="s">
        <v>430</v>
      </c>
      <c r="V68" s="0" t="str">
        <f aca="false">("Life endangerment, Serious health risk")</f>
        <v>Life endangerment, Serious health risk</v>
      </c>
      <c r="W68" s="0" t="s">
        <v>430</v>
      </c>
      <c r="Y68"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68" s="0" t="s">
        <v>431</v>
      </c>
      <c r="AB68" s="0" t="n">
        <v>1</v>
      </c>
      <c r="AC68" s="0" t="s">
        <v>432</v>
      </c>
      <c r="AD68" s="0" t="s">
        <v>164</v>
      </c>
      <c r="AE68" s="0" t="str">
        <f aca="false">("Race, Sex, Down syndrome, Fetal disability")</f>
        <v>Race, Sex, Down syndrome, Fetal disability</v>
      </c>
      <c r="AF68" s="0" t="s">
        <v>432</v>
      </c>
      <c r="AG68" s="0" t="s">
        <v>164</v>
      </c>
      <c r="AH68" s="0" t="n">
        <v>1</v>
      </c>
      <c r="AI68" s="0" t="s">
        <v>441</v>
      </c>
      <c r="AK68" s="0" t="str">
        <f aca="false">("Partial-birth abortions, Dismemberment abortions")</f>
        <v>Partial-birth abortions, Dismemberment abortions</v>
      </c>
      <c r="AL68" s="0" t="s">
        <v>441</v>
      </c>
      <c r="AN68" s="0" t="str">
        <f aca="false">("Life endangerment, Serious health risk")</f>
        <v>Life endangerment, Serious health risk</v>
      </c>
      <c r="AO68" s="0" t="s">
        <v>441</v>
      </c>
      <c r="AP68" s="0" t="s">
        <v>442</v>
      </c>
      <c r="AQ68" s="0" t="n">
        <v>0</v>
      </c>
      <c r="AT68" s="0" t="n">
        <v>0</v>
      </c>
    </row>
    <row r="69" customFormat="false" ht="14.25" hidden="false" customHeight="false" outlineLevel="0" collapsed="false">
      <c r="A69" s="0" t="s">
        <v>71</v>
      </c>
      <c r="B69" s="2" t="n">
        <v>44760</v>
      </c>
      <c r="C69" s="2" t="n">
        <v>44818</v>
      </c>
      <c r="D69" s="0" t="n">
        <v>1</v>
      </c>
      <c r="E69" s="0" t="s">
        <v>437</v>
      </c>
      <c r="G69" s="0" t="n">
        <v>0</v>
      </c>
      <c r="P69" s="0" t="n">
        <v>1</v>
      </c>
      <c r="Q69" s="0" t="s">
        <v>430</v>
      </c>
      <c r="S69" s="0" t="str">
        <f aca="false">("20 weeks postfertilization (22 weeks LMP), Viability")</f>
        <v>20 weeks postfertilization (22 weeks LMP), Viability</v>
      </c>
      <c r="T69" s="0" t="s">
        <v>430</v>
      </c>
      <c r="V69" s="0" t="str">
        <f aca="false">("Life endangerment, Serious health risk")</f>
        <v>Life endangerment, Serious health risk</v>
      </c>
      <c r="W69" s="0" t="s">
        <v>430</v>
      </c>
      <c r="Y69"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69" s="0" t="s">
        <v>431</v>
      </c>
      <c r="AB69" s="0" t="n">
        <v>1</v>
      </c>
      <c r="AC69" s="0" t="s">
        <v>432</v>
      </c>
      <c r="AE69" s="0" t="str">
        <f aca="false">("Race, Sex, Down syndrome, Fetal disability")</f>
        <v>Race, Sex, Down syndrome, Fetal disability</v>
      </c>
      <c r="AF69" s="0" t="s">
        <v>432</v>
      </c>
      <c r="AH69" s="0" t="n">
        <v>1</v>
      </c>
      <c r="AI69" s="0" t="s">
        <v>441</v>
      </c>
      <c r="AK69" s="0" t="str">
        <f aca="false">("Partial-birth abortions, Dismemberment abortions")</f>
        <v>Partial-birth abortions, Dismemberment abortions</v>
      </c>
      <c r="AL69" s="0" t="s">
        <v>441</v>
      </c>
      <c r="AN69" s="0" t="str">
        <f aca="false">("Life endangerment, Serious health risk")</f>
        <v>Life endangerment, Serious health risk</v>
      </c>
      <c r="AO69" s="0" t="s">
        <v>441</v>
      </c>
      <c r="AP69" s="0" t="s">
        <v>442</v>
      </c>
      <c r="AQ69" s="0" t="n">
        <v>0</v>
      </c>
      <c r="AT69" s="0" t="n">
        <v>0</v>
      </c>
    </row>
    <row r="70" customFormat="false" ht="14.25" hidden="false" customHeight="false" outlineLevel="0" collapsed="false">
      <c r="A70" s="0" t="s">
        <v>71</v>
      </c>
      <c r="B70" s="2" t="n">
        <v>44819</v>
      </c>
      <c r="C70" s="2" t="n">
        <v>44825</v>
      </c>
      <c r="D70" s="0" t="n">
        <v>1</v>
      </c>
      <c r="E70" s="0" t="s">
        <v>445</v>
      </c>
      <c r="G70" s="0" t="n">
        <v>0</v>
      </c>
      <c r="P70" s="0" t="n">
        <v>1</v>
      </c>
      <c r="Q70" s="0" t="s">
        <v>440</v>
      </c>
      <c r="S70" s="0" t="str">
        <f aca="false">("Any point in pregnancy")</f>
        <v>Any point in pregnancy</v>
      </c>
      <c r="T70" s="0" t="s">
        <v>440</v>
      </c>
      <c r="V70" s="0" t="str">
        <f aca="false">("Life endangerment, Serious health risk, Fetal anomaly, Rape, Incest")</f>
        <v>Life endangerment, Serious health risk, Fetal anomaly, Rape, Incest</v>
      </c>
      <c r="W70" s="0" t="s">
        <v>440</v>
      </c>
      <c r="X70" s="0" t="s">
        <v>446</v>
      </c>
      <c r="Y70" s="0" t="str">
        <f aca="false">("Must be performed in a hospital, Second physician must attend the abortion")</f>
        <v>Must be performed in a hospital, Second physician must attend the abortion</v>
      </c>
      <c r="Z70" s="0" t="s">
        <v>447</v>
      </c>
      <c r="AA70" s="0" t="s">
        <v>448</v>
      </c>
      <c r="AB70" s="0" t="n">
        <v>1</v>
      </c>
      <c r="AC70" s="0" t="s">
        <v>449</v>
      </c>
      <c r="AE70" s="0" t="str">
        <f aca="false">("Race, Sex, Down syndrome, Fetal disability")</f>
        <v>Race, Sex, Down syndrome, Fetal disability</v>
      </c>
      <c r="AF70" s="0" t="s">
        <v>449</v>
      </c>
      <c r="AH70" s="0" t="n">
        <v>1</v>
      </c>
      <c r="AI70" s="0" t="s">
        <v>441</v>
      </c>
      <c r="AK70" s="0" t="str">
        <f aca="false">("Partial-birth abortions, Dismemberment abortions")</f>
        <v>Partial-birth abortions, Dismemberment abortions</v>
      </c>
      <c r="AL70" s="0" t="s">
        <v>441</v>
      </c>
      <c r="AN70" s="0" t="str">
        <f aca="false">("Life endangerment, Serious health risk")</f>
        <v>Life endangerment, Serious health risk</v>
      </c>
      <c r="AO70" s="0" t="s">
        <v>441</v>
      </c>
      <c r="AP70" s="0" t="s">
        <v>442</v>
      </c>
      <c r="AQ70" s="0" t="n">
        <v>0</v>
      </c>
      <c r="AT70" s="0" t="n">
        <v>0</v>
      </c>
    </row>
    <row r="71" customFormat="false" ht="14.25" hidden="false" customHeight="false" outlineLevel="0" collapsed="false">
      <c r="A71" s="0" t="s">
        <v>71</v>
      </c>
      <c r="B71" s="2" t="n">
        <v>44826</v>
      </c>
      <c r="C71" s="2" t="n">
        <v>44866</v>
      </c>
      <c r="D71" s="0" t="n">
        <v>1</v>
      </c>
      <c r="E71" s="0" t="s">
        <v>445</v>
      </c>
      <c r="F71" s="0" t="s">
        <v>166</v>
      </c>
      <c r="G71" s="0" t="n">
        <v>1</v>
      </c>
      <c r="H71" s="0" t="s">
        <v>450</v>
      </c>
      <c r="J71" s="0" t="n">
        <v>1</v>
      </c>
      <c r="K71" s="0" t="s">
        <v>450</v>
      </c>
      <c r="L71" s="0" t="s">
        <v>451</v>
      </c>
      <c r="M71" s="0" t="n">
        <v>0</v>
      </c>
      <c r="P71" s="0" t="n">
        <v>1</v>
      </c>
      <c r="Q71" s="0" t="s">
        <v>440</v>
      </c>
      <c r="R71" s="0" t="s">
        <v>164</v>
      </c>
      <c r="S71" s="0" t="str">
        <f aca="false">("Any point in pregnancy")</f>
        <v>Any point in pregnancy</v>
      </c>
      <c r="T71" s="0" t="s">
        <v>440</v>
      </c>
      <c r="U71" s="0" t="s">
        <v>164</v>
      </c>
      <c r="V71" s="0" t="str">
        <f aca="false">("Life endangerment, Serious health risk, Fetal anomaly, Rape, Incest")</f>
        <v>Life endangerment, Serious health risk, Fetal anomaly, Rape, Incest</v>
      </c>
      <c r="W71" s="0" t="s">
        <v>440</v>
      </c>
      <c r="X71" s="0" t="s">
        <v>452</v>
      </c>
      <c r="Y71" s="0" t="str">
        <f aca="false">("Must be performed in a hospital, Second physician must attend the abortion")</f>
        <v>Must be performed in a hospital, Second physician must attend the abortion</v>
      </c>
      <c r="Z71" s="0" t="s">
        <v>447</v>
      </c>
      <c r="AA71" s="0" t="s">
        <v>448</v>
      </c>
      <c r="AB71" s="0" t="n">
        <v>1</v>
      </c>
      <c r="AC71" s="0" t="s">
        <v>449</v>
      </c>
      <c r="AE71" s="0" t="str">
        <f aca="false">("Race, Sex, Down syndrome, Fetal disability")</f>
        <v>Race, Sex, Down syndrome, Fetal disability</v>
      </c>
      <c r="AF71" s="0" t="s">
        <v>449</v>
      </c>
      <c r="AH71" s="0" t="n">
        <v>1</v>
      </c>
      <c r="AI71" s="0" t="s">
        <v>441</v>
      </c>
      <c r="AK71" s="0" t="str">
        <f aca="false">("Partial-birth abortions, Dismemberment abortions")</f>
        <v>Partial-birth abortions, Dismemberment abortions</v>
      </c>
      <c r="AL71" s="0" t="s">
        <v>441</v>
      </c>
      <c r="AN71" s="0" t="str">
        <f aca="false">("Life endangerment, Serious health risk")</f>
        <v>Life endangerment, Serious health risk</v>
      </c>
      <c r="AO71" s="0" t="s">
        <v>441</v>
      </c>
      <c r="AP71" s="0" t="s">
        <v>442</v>
      </c>
      <c r="AQ71" s="0" t="n">
        <v>0</v>
      </c>
      <c r="AT71" s="0" t="n">
        <v>0</v>
      </c>
    </row>
    <row r="72" customFormat="false" ht="14.25" hidden="false" customHeight="false" outlineLevel="0" collapsed="false">
      <c r="A72" s="0" t="s">
        <v>72</v>
      </c>
      <c r="B72" s="2" t="n">
        <v>43435</v>
      </c>
      <c r="C72" s="2" t="n">
        <v>43486</v>
      </c>
      <c r="D72" s="0" t="n">
        <v>1</v>
      </c>
      <c r="E72" s="0" t="s">
        <v>453</v>
      </c>
      <c r="F72" s="0" t="s">
        <v>145</v>
      </c>
      <c r="G72" s="0" t="n">
        <v>1</v>
      </c>
      <c r="H72" s="0" t="s">
        <v>454</v>
      </c>
      <c r="J72" s="0" t="n">
        <v>1</v>
      </c>
      <c r="K72" s="0" t="s">
        <v>455</v>
      </c>
      <c r="L72" s="0" t="s">
        <v>456</v>
      </c>
      <c r="M72" s="0" t="n">
        <v>0</v>
      </c>
      <c r="P72" s="0" t="n">
        <v>1</v>
      </c>
      <c r="Q72" s="0" t="s">
        <v>457</v>
      </c>
      <c r="R72" s="0" t="s">
        <v>145</v>
      </c>
      <c r="S72" s="0" t="str">
        <f aca="false">("Fetal heartbeat detected, 20 weeks postfertilization (22 weeks LMP), 3rd trimester")</f>
        <v>Fetal heartbeat detected, 20 weeks postfertilization (22 weeks LMP), 3rd trimester</v>
      </c>
      <c r="T72" s="0" t="s">
        <v>458</v>
      </c>
      <c r="U72" s="0" t="s">
        <v>459</v>
      </c>
      <c r="V72" s="0" t="str">
        <f aca="false">("Life endangerment, Serious health risk, Fetal anomaly, Rape, Incest")</f>
        <v>Life endangerment, Serious health risk, Fetal anomaly, Rape, Incest</v>
      </c>
      <c r="W72" s="0" t="s">
        <v>460</v>
      </c>
      <c r="X72" s="0" t="s">
        <v>461</v>
      </c>
      <c r="Y72" s="0" t="str">
        <f aca="false">("No requirements")</f>
        <v>No requirements</v>
      </c>
      <c r="AB72" s="0" t="n">
        <v>0</v>
      </c>
      <c r="AH72" s="0" t="n">
        <v>1</v>
      </c>
      <c r="AI72" s="0" t="s">
        <v>462</v>
      </c>
      <c r="AJ72" s="0" t="s">
        <v>185</v>
      </c>
      <c r="AK72" s="0" t="str">
        <f aca="false">("Partial-birth abortions")</f>
        <v>Partial-birth abortions</v>
      </c>
      <c r="AL72" s="0" t="s">
        <v>462</v>
      </c>
      <c r="AM72" s="0" t="s">
        <v>185</v>
      </c>
      <c r="AN72" s="0" t="str">
        <f aca="false">("Life endangerment")</f>
        <v>Life endangerment</v>
      </c>
      <c r="AO72" s="0" t="s">
        <v>462</v>
      </c>
      <c r="AQ72" s="0" t="n">
        <v>0</v>
      </c>
      <c r="AT72" s="0" t="n">
        <v>0</v>
      </c>
    </row>
    <row r="73" customFormat="false" ht="14.25" hidden="false" customHeight="false" outlineLevel="0" collapsed="false">
      <c r="A73" s="0" t="s">
        <v>72</v>
      </c>
      <c r="B73" s="2" t="n">
        <v>43487</v>
      </c>
      <c r="C73" s="2" t="n">
        <v>44012</v>
      </c>
      <c r="D73" s="0" t="n">
        <v>1</v>
      </c>
      <c r="E73" s="0" t="s">
        <v>453</v>
      </c>
      <c r="F73" s="0" t="s">
        <v>145</v>
      </c>
      <c r="G73" s="0" t="n">
        <v>1</v>
      </c>
      <c r="H73" s="0" t="s">
        <v>463</v>
      </c>
      <c r="J73" s="0" t="n">
        <v>1</v>
      </c>
      <c r="K73" s="0" t="s">
        <v>463</v>
      </c>
      <c r="L73" s="0" t="s">
        <v>464</v>
      </c>
      <c r="M73" s="0" t="n">
        <v>0</v>
      </c>
      <c r="P73" s="0" t="n">
        <v>1</v>
      </c>
      <c r="Q73" s="0" t="s">
        <v>457</v>
      </c>
      <c r="R73" s="0" t="s">
        <v>145</v>
      </c>
      <c r="S73" s="0" t="str">
        <f aca="false">("Fetal heartbeat detected, 20 weeks postfertilization (22 weeks LMP), 3rd trimester")</f>
        <v>Fetal heartbeat detected, 20 weeks postfertilization (22 weeks LMP), 3rd trimester</v>
      </c>
      <c r="T73" s="0" t="s">
        <v>458</v>
      </c>
      <c r="U73" s="0" t="s">
        <v>459</v>
      </c>
      <c r="V73" s="0" t="str">
        <f aca="false">("Life endangerment, Serious health risk, Fetal anomaly, Rape, Incest")</f>
        <v>Life endangerment, Serious health risk, Fetal anomaly, Rape, Incest</v>
      </c>
      <c r="W73" s="0" t="s">
        <v>460</v>
      </c>
      <c r="X73" s="0" t="s">
        <v>461</v>
      </c>
      <c r="Y73" s="0" t="str">
        <f aca="false">("No requirements")</f>
        <v>No requirements</v>
      </c>
      <c r="AB73" s="0" t="n">
        <v>0</v>
      </c>
      <c r="AH73" s="0" t="n">
        <v>1</v>
      </c>
      <c r="AI73" s="0" t="s">
        <v>462</v>
      </c>
      <c r="AJ73" s="0" t="s">
        <v>185</v>
      </c>
      <c r="AK73" s="0" t="str">
        <f aca="false">("Partial-birth abortions")</f>
        <v>Partial-birth abortions</v>
      </c>
      <c r="AL73" s="0" t="s">
        <v>462</v>
      </c>
      <c r="AM73" s="0" t="s">
        <v>185</v>
      </c>
      <c r="AN73" s="0" t="str">
        <f aca="false">("Life endangerment")</f>
        <v>Life endangerment</v>
      </c>
      <c r="AO73" s="0" t="s">
        <v>462</v>
      </c>
      <c r="AQ73" s="0" t="n">
        <v>0</v>
      </c>
      <c r="AT73" s="0" t="n">
        <v>0</v>
      </c>
    </row>
    <row r="74" customFormat="false" ht="14.25" hidden="false" customHeight="false" outlineLevel="0" collapsed="false">
      <c r="A74" s="0" t="s">
        <v>72</v>
      </c>
      <c r="B74" s="2" t="n">
        <v>44013</v>
      </c>
      <c r="C74" s="2" t="n">
        <v>44728</v>
      </c>
      <c r="D74" s="0" t="n">
        <v>1</v>
      </c>
      <c r="E74" s="0" t="s">
        <v>453</v>
      </c>
      <c r="F74" s="0" t="s">
        <v>145</v>
      </c>
      <c r="G74" s="0" t="n">
        <v>1</v>
      </c>
      <c r="H74" s="0" t="s">
        <v>465</v>
      </c>
      <c r="J74" s="0" t="n">
        <v>1</v>
      </c>
      <c r="K74" s="0" t="s">
        <v>465</v>
      </c>
      <c r="L74" s="0" t="s">
        <v>464</v>
      </c>
      <c r="M74" s="0" t="n">
        <v>0</v>
      </c>
      <c r="P74" s="0" t="n">
        <v>1</v>
      </c>
      <c r="Q74" s="0" t="s">
        <v>457</v>
      </c>
      <c r="R74" s="0" t="s">
        <v>145</v>
      </c>
      <c r="S74" s="0" t="str">
        <f aca="false">("Fetal heartbeat detected, 20 weeks postfertilization (22 weeks LMP), 3rd trimester")</f>
        <v>Fetal heartbeat detected, 20 weeks postfertilization (22 weeks LMP), 3rd trimester</v>
      </c>
      <c r="T74" s="0" t="s">
        <v>458</v>
      </c>
      <c r="U74" s="0" t="s">
        <v>459</v>
      </c>
      <c r="V74" s="0" t="str">
        <f aca="false">("Life endangerment, Serious health risk, Fetal anomaly, Rape, Incest")</f>
        <v>Life endangerment, Serious health risk, Fetal anomaly, Rape, Incest</v>
      </c>
      <c r="W74" s="0" t="s">
        <v>460</v>
      </c>
      <c r="X74" s="0" t="s">
        <v>461</v>
      </c>
      <c r="Y74" s="0" t="str">
        <f aca="false">("No requirements")</f>
        <v>No requirements</v>
      </c>
      <c r="AB74" s="0" t="n">
        <v>0</v>
      </c>
      <c r="AH74" s="0" t="n">
        <v>1</v>
      </c>
      <c r="AI74" s="0" t="s">
        <v>462</v>
      </c>
      <c r="AJ74" s="0" t="s">
        <v>185</v>
      </c>
      <c r="AK74" s="0" t="str">
        <f aca="false">("Partial-birth abortions")</f>
        <v>Partial-birth abortions</v>
      </c>
      <c r="AL74" s="0" t="s">
        <v>462</v>
      </c>
      <c r="AM74" s="0" t="s">
        <v>185</v>
      </c>
      <c r="AN74" s="0" t="str">
        <f aca="false">("Life endangerment")</f>
        <v>Life endangerment</v>
      </c>
      <c r="AO74" s="0" t="s">
        <v>462</v>
      </c>
      <c r="AQ74" s="0" t="n">
        <v>0</v>
      </c>
      <c r="AT74" s="0" t="n">
        <v>0</v>
      </c>
    </row>
    <row r="75" customFormat="false" ht="14.25" hidden="false" customHeight="false" outlineLevel="0" collapsed="false">
      <c r="A75" s="0" t="s">
        <v>72</v>
      </c>
      <c r="B75" s="2" t="n">
        <v>44729</v>
      </c>
      <c r="C75" s="2" t="n">
        <v>44866</v>
      </c>
      <c r="D75" s="0" t="n">
        <v>1</v>
      </c>
      <c r="E75" s="0" t="s">
        <v>453</v>
      </c>
      <c r="F75" s="0" t="s">
        <v>145</v>
      </c>
      <c r="G75" s="0" t="n">
        <v>1</v>
      </c>
      <c r="H75" s="0" t="s">
        <v>466</v>
      </c>
      <c r="J75" s="0" t="n">
        <v>1</v>
      </c>
      <c r="K75" s="0" t="s">
        <v>466</v>
      </c>
      <c r="L75" s="0" t="s">
        <v>467</v>
      </c>
      <c r="M75" s="0" t="n">
        <v>0</v>
      </c>
      <c r="P75" s="0" t="n">
        <v>1</v>
      </c>
      <c r="Q75" s="0" t="s">
        <v>457</v>
      </c>
      <c r="R75" s="0" t="s">
        <v>145</v>
      </c>
      <c r="S75" s="0" t="str">
        <f aca="false">("Fetal heartbeat detected, 20 weeks postfertilization (22 weeks LMP), 3rd trimester")</f>
        <v>Fetal heartbeat detected, 20 weeks postfertilization (22 weeks LMP), 3rd trimester</v>
      </c>
      <c r="T75" s="0" t="s">
        <v>458</v>
      </c>
      <c r="U75" s="0" t="s">
        <v>459</v>
      </c>
      <c r="V75" s="0" t="str">
        <f aca="false">("Life endangerment, Serious health risk, Fetal anomaly, Rape, Incest")</f>
        <v>Life endangerment, Serious health risk, Fetal anomaly, Rape, Incest</v>
      </c>
      <c r="W75" s="0" t="s">
        <v>460</v>
      </c>
      <c r="X75" s="0" t="s">
        <v>461</v>
      </c>
      <c r="Y75" s="0" t="str">
        <f aca="false">("No requirements")</f>
        <v>No requirements</v>
      </c>
      <c r="AB75" s="0" t="n">
        <v>0</v>
      </c>
      <c r="AH75" s="0" t="n">
        <v>1</v>
      </c>
      <c r="AI75" s="0" t="s">
        <v>462</v>
      </c>
      <c r="AJ75" s="0" t="s">
        <v>185</v>
      </c>
      <c r="AK75" s="0" t="str">
        <f aca="false">("Partial-birth abortions")</f>
        <v>Partial-birth abortions</v>
      </c>
      <c r="AL75" s="0" t="s">
        <v>462</v>
      </c>
      <c r="AM75" s="0" t="s">
        <v>185</v>
      </c>
      <c r="AN75" s="0" t="str">
        <f aca="false">("Life endangerment")</f>
        <v>Life endangerment</v>
      </c>
      <c r="AO75" s="0" t="s">
        <v>462</v>
      </c>
      <c r="AQ75" s="0" t="n">
        <v>0</v>
      </c>
      <c r="AT75" s="0" t="n">
        <v>0</v>
      </c>
    </row>
    <row r="76" customFormat="false" ht="14.25" hidden="false" customHeight="false" outlineLevel="0" collapsed="false">
      <c r="A76" s="0" t="s">
        <v>73</v>
      </c>
      <c r="B76" s="2" t="n">
        <v>43435</v>
      </c>
      <c r="C76" s="2" t="n">
        <v>43580</v>
      </c>
      <c r="D76" s="0" t="n">
        <v>1</v>
      </c>
      <c r="E76" s="0" t="s">
        <v>468</v>
      </c>
      <c r="F76" s="0" t="s">
        <v>145</v>
      </c>
      <c r="G76" s="0" t="n">
        <v>1</v>
      </c>
      <c r="H76" s="0" t="s">
        <v>469</v>
      </c>
      <c r="J76" s="0" t="n">
        <v>1</v>
      </c>
      <c r="K76" s="0" t="s">
        <v>470</v>
      </c>
      <c r="L76" s="0" t="s">
        <v>471</v>
      </c>
      <c r="M76" s="0" t="n">
        <v>0</v>
      </c>
      <c r="P76" s="0" t="n">
        <v>1</v>
      </c>
      <c r="Q76" s="0" t="s">
        <v>472</v>
      </c>
      <c r="S76" s="0" t="str">
        <f aca="false">("20 weeks postfertilization (22 weeks LMP), Viability")</f>
        <v>20 weeks postfertilization (22 weeks LMP), Viability</v>
      </c>
      <c r="T76" s="0" t="s">
        <v>473</v>
      </c>
      <c r="V76" s="0" t="str">
        <f aca="false">("Life endangerment, Serious health risk")</f>
        <v>Life endangerment, Serious health risk</v>
      </c>
      <c r="W76" s="0" t="s">
        <v>474</v>
      </c>
      <c r="X76" s="0" t="s">
        <v>475</v>
      </c>
      <c r="Y76" s="0" t="str">
        <f aca="false">("Second physician must certify the exception")</f>
        <v>Second physician must certify the exception</v>
      </c>
      <c r="Z76" s="0" t="s">
        <v>474</v>
      </c>
      <c r="AB76" s="0" t="n">
        <v>1</v>
      </c>
      <c r="AC76" s="0" t="s">
        <v>476</v>
      </c>
      <c r="AE76" s="0" t="str">
        <f aca="false">("Sex")</f>
        <v>Sex</v>
      </c>
      <c r="AF76" s="0" t="s">
        <v>476</v>
      </c>
      <c r="AH76" s="0" t="n">
        <v>1</v>
      </c>
      <c r="AI76" s="0" t="s">
        <v>477</v>
      </c>
      <c r="AJ76" s="0" t="s">
        <v>185</v>
      </c>
      <c r="AK76" s="0" t="str">
        <f aca="false">("Partial-birth abortions, Dismemberment abortions")</f>
        <v>Partial-birth abortions, Dismemberment abortions</v>
      </c>
      <c r="AL76" s="0" t="s">
        <v>477</v>
      </c>
      <c r="AM76" s="0" t="s">
        <v>185</v>
      </c>
      <c r="AN76" s="0" t="str">
        <f aca="false">("Life endangerment, Serious health risk")</f>
        <v>Life endangerment, Serious health risk</v>
      </c>
      <c r="AO76" s="0" t="s">
        <v>477</v>
      </c>
      <c r="AP76" s="0" t="s">
        <v>478</v>
      </c>
      <c r="AQ76" s="0" t="n">
        <v>0</v>
      </c>
      <c r="AT76" s="0" t="n">
        <v>0</v>
      </c>
    </row>
    <row r="77" customFormat="false" ht="14.25" hidden="false" customHeight="false" outlineLevel="0" collapsed="false">
      <c r="A77" s="0" t="s">
        <v>73</v>
      </c>
      <c r="B77" s="2" t="n">
        <v>43581</v>
      </c>
      <c r="C77" s="2" t="n">
        <v>44292</v>
      </c>
      <c r="D77" s="0" t="n">
        <v>1</v>
      </c>
      <c r="E77" s="0" t="s">
        <v>468</v>
      </c>
      <c r="F77" s="0" t="s">
        <v>145</v>
      </c>
      <c r="G77" s="0" t="n">
        <v>1</v>
      </c>
      <c r="H77" s="0" t="s">
        <v>479</v>
      </c>
      <c r="J77" s="0" t="n">
        <v>1</v>
      </c>
      <c r="K77" s="0" t="s">
        <v>479</v>
      </c>
      <c r="L77" s="0" t="s">
        <v>471</v>
      </c>
      <c r="M77" s="0" t="n">
        <v>0</v>
      </c>
      <c r="P77" s="0" t="n">
        <v>1</v>
      </c>
      <c r="Q77" s="0" t="s">
        <v>472</v>
      </c>
      <c r="S77" s="0" t="str">
        <f aca="false">("20 weeks postfertilization (22 weeks LMP), Viability")</f>
        <v>20 weeks postfertilization (22 weeks LMP), Viability</v>
      </c>
      <c r="T77" s="0" t="s">
        <v>480</v>
      </c>
      <c r="V77" s="0" t="str">
        <f aca="false">("Life endangerment, Serious health risk")</f>
        <v>Life endangerment, Serious health risk</v>
      </c>
      <c r="W77" s="0" t="s">
        <v>474</v>
      </c>
      <c r="X77" s="0" t="s">
        <v>475</v>
      </c>
      <c r="Y77" s="0" t="str">
        <f aca="false">("Second physician must certify the exception")</f>
        <v>Second physician must certify the exception</v>
      </c>
      <c r="Z77" s="0" t="s">
        <v>474</v>
      </c>
      <c r="AB77" s="0" t="n">
        <v>1</v>
      </c>
      <c r="AC77" s="0" t="s">
        <v>476</v>
      </c>
      <c r="AE77" s="0" t="str">
        <f aca="false">("Sex")</f>
        <v>Sex</v>
      </c>
      <c r="AF77" s="0" t="s">
        <v>476</v>
      </c>
      <c r="AH77" s="0" t="n">
        <v>1</v>
      </c>
      <c r="AI77" s="0" t="s">
        <v>477</v>
      </c>
      <c r="AJ77" s="0" t="s">
        <v>185</v>
      </c>
      <c r="AK77" s="0" t="str">
        <f aca="false">("Partial-birth abortions, Dismemberment abortions")</f>
        <v>Partial-birth abortions, Dismemberment abortions</v>
      </c>
      <c r="AL77" s="0" t="s">
        <v>477</v>
      </c>
      <c r="AM77" s="0" t="s">
        <v>185</v>
      </c>
      <c r="AN77" s="0" t="str">
        <f aca="false">("Life endangerment, Serious health risk")</f>
        <v>Life endangerment, Serious health risk</v>
      </c>
      <c r="AO77" s="0" t="s">
        <v>477</v>
      </c>
      <c r="AP77" s="0" t="s">
        <v>478</v>
      </c>
      <c r="AQ77" s="0" t="n">
        <v>0</v>
      </c>
      <c r="AT77" s="0" t="n">
        <v>0</v>
      </c>
    </row>
    <row r="78" customFormat="false" ht="14.25" hidden="false" customHeight="false" outlineLevel="0" collapsed="false">
      <c r="A78" s="0" t="s">
        <v>73</v>
      </c>
      <c r="B78" s="2" t="n">
        <v>44293</v>
      </c>
      <c r="C78" s="2" t="n">
        <v>44866</v>
      </c>
      <c r="D78" s="0" t="n">
        <v>1</v>
      </c>
      <c r="E78" s="0" t="s">
        <v>468</v>
      </c>
      <c r="F78" s="0" t="s">
        <v>145</v>
      </c>
      <c r="G78" s="0" t="n">
        <v>1</v>
      </c>
      <c r="J78" s="0" t="n">
        <v>1</v>
      </c>
      <c r="K78" s="0" t="s">
        <v>481</v>
      </c>
      <c r="L78" s="0" t="s">
        <v>482</v>
      </c>
      <c r="M78" s="0" t="n">
        <v>0</v>
      </c>
      <c r="P78" s="0" t="n">
        <v>1</v>
      </c>
      <c r="Q78" s="0" t="s">
        <v>472</v>
      </c>
      <c r="S78" s="0" t="str">
        <f aca="false">("20 weeks postfertilization (22 weeks LMP), Viability")</f>
        <v>20 weeks postfertilization (22 weeks LMP), Viability</v>
      </c>
      <c r="T78" s="0" t="s">
        <v>480</v>
      </c>
      <c r="V78" s="0" t="str">
        <f aca="false">("Life endangerment, Serious health risk")</f>
        <v>Life endangerment, Serious health risk</v>
      </c>
      <c r="W78" s="0" t="s">
        <v>474</v>
      </c>
      <c r="X78" s="0" t="s">
        <v>475</v>
      </c>
      <c r="Y78" s="0" t="str">
        <f aca="false">("Second physician must certify the exception")</f>
        <v>Second physician must certify the exception</v>
      </c>
      <c r="Z78" s="0" t="s">
        <v>474</v>
      </c>
      <c r="AB78" s="0" t="n">
        <v>1</v>
      </c>
      <c r="AC78" s="0" t="s">
        <v>476</v>
      </c>
      <c r="AE78" s="0" t="str">
        <f aca="false">("Sex")</f>
        <v>Sex</v>
      </c>
      <c r="AF78" s="0" t="s">
        <v>476</v>
      </c>
      <c r="AH78" s="0" t="n">
        <v>1</v>
      </c>
      <c r="AI78" s="0" t="s">
        <v>477</v>
      </c>
      <c r="AJ78" s="0" t="s">
        <v>185</v>
      </c>
      <c r="AK78" s="0" t="str">
        <f aca="false">("Partial-birth abortions, Dismemberment abortions")</f>
        <v>Partial-birth abortions, Dismemberment abortions</v>
      </c>
      <c r="AL78" s="0" t="s">
        <v>477</v>
      </c>
      <c r="AM78" s="0" t="s">
        <v>185</v>
      </c>
      <c r="AN78" s="0" t="str">
        <f aca="false">("Life endangerment, Serious health risk")</f>
        <v>Life endangerment, Serious health risk</v>
      </c>
      <c r="AO78" s="0" t="s">
        <v>477</v>
      </c>
      <c r="AP78" s="0" t="s">
        <v>478</v>
      </c>
      <c r="AQ78" s="0" t="n">
        <v>0</v>
      </c>
      <c r="AT78" s="0" t="n">
        <v>0</v>
      </c>
    </row>
    <row r="79" customFormat="false" ht="14.25" hidden="false" customHeight="false" outlineLevel="0" collapsed="false">
      <c r="A79" s="0" t="s">
        <v>74</v>
      </c>
      <c r="B79" s="2" t="n">
        <v>43435</v>
      </c>
      <c r="C79" s="2" t="n">
        <v>43538</v>
      </c>
      <c r="D79" s="0" t="n">
        <v>1</v>
      </c>
      <c r="E79" s="0" t="s">
        <v>483</v>
      </c>
      <c r="F79" s="0" t="s">
        <v>145</v>
      </c>
      <c r="G79" s="0" t="n">
        <v>1</v>
      </c>
      <c r="H79" s="0" t="s">
        <v>484</v>
      </c>
      <c r="J79" s="0" t="n">
        <v>1</v>
      </c>
      <c r="K79" s="0" t="s">
        <v>484</v>
      </c>
      <c r="L79" s="0" t="s">
        <v>485</v>
      </c>
      <c r="M79" s="0" t="n">
        <v>0</v>
      </c>
      <c r="P79" s="0" t="n">
        <v>1</v>
      </c>
      <c r="Q79" s="0" t="s">
        <v>486</v>
      </c>
      <c r="S79" s="0" t="str">
        <f aca="false">("20 weeks postfertilization (22 weeks LMP), Viability")</f>
        <v>20 weeks postfertilization (22 weeks LMP), Viability</v>
      </c>
      <c r="T79" s="0" t="s">
        <v>486</v>
      </c>
      <c r="V79" s="0" t="str">
        <f aca="false">("Life endangerment, Serious health risk")</f>
        <v>Life endangerment, Serious health risk</v>
      </c>
      <c r="W79" s="0" t="s">
        <v>486</v>
      </c>
      <c r="Y79"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79" s="0" t="s">
        <v>487</v>
      </c>
      <c r="AA79" s="0" t="s">
        <v>488</v>
      </c>
      <c r="AB79" s="0" t="n">
        <v>0</v>
      </c>
      <c r="AH79" s="0" t="n">
        <v>1</v>
      </c>
      <c r="AI79" s="0" t="s">
        <v>489</v>
      </c>
      <c r="AJ79" s="0" t="s">
        <v>145</v>
      </c>
      <c r="AK79" s="0" t="str">
        <f aca="false">("Partial-birth abortions, Dismemberment abortions, Saline method abortions")</f>
        <v>Partial-birth abortions, Dismemberment abortions, Saline method abortions</v>
      </c>
      <c r="AL79" s="0" t="s">
        <v>490</v>
      </c>
      <c r="AM79" s="0" t="s">
        <v>491</v>
      </c>
      <c r="AN79" s="0" t="str">
        <f aca="false">("Life endangerment, Serious health risk")</f>
        <v>Life endangerment, Serious health risk</v>
      </c>
      <c r="AO79" s="0" t="s">
        <v>492</v>
      </c>
      <c r="AP79" s="0" t="s">
        <v>493</v>
      </c>
      <c r="AQ79" s="0" t="n">
        <v>0</v>
      </c>
      <c r="AT79" s="0" t="n">
        <v>0</v>
      </c>
    </row>
    <row r="80" customFormat="false" ht="14.25" hidden="false" customHeight="false" outlineLevel="0" collapsed="false">
      <c r="A80" s="0" t="s">
        <v>74</v>
      </c>
      <c r="B80" s="2" t="n">
        <v>43539</v>
      </c>
      <c r="C80" s="2" t="n">
        <v>43542</v>
      </c>
      <c r="D80" s="0" t="n">
        <v>1</v>
      </c>
      <c r="E80" s="0" t="s">
        <v>494</v>
      </c>
      <c r="F80" s="0" t="s">
        <v>145</v>
      </c>
      <c r="G80" s="0" t="n">
        <v>1</v>
      </c>
      <c r="H80" s="0" t="s">
        <v>495</v>
      </c>
      <c r="J80" s="0" t="n">
        <v>1</v>
      </c>
      <c r="K80" s="0" t="s">
        <v>496</v>
      </c>
      <c r="L80" s="0" t="s">
        <v>497</v>
      </c>
      <c r="M80" s="0" t="n">
        <v>0</v>
      </c>
      <c r="P80" s="0" t="n">
        <v>1</v>
      </c>
      <c r="Q80" s="0" t="s">
        <v>498</v>
      </c>
      <c r="R80" s="0" t="s">
        <v>145</v>
      </c>
      <c r="S80" s="0" t="str">
        <f aca="false">("Fetal heartbeat detected, 20 weeks postfertilization (22 weeks LMP), Viability")</f>
        <v>Fetal heartbeat detected, 20 weeks postfertilization (22 weeks LMP), Viability</v>
      </c>
      <c r="T80" s="0" t="s">
        <v>498</v>
      </c>
      <c r="U80" s="0" t="s">
        <v>145</v>
      </c>
      <c r="V80" s="0" t="str">
        <f aca="false">("Life endangerment, Serious health risk")</f>
        <v>Life endangerment, Serious health risk</v>
      </c>
      <c r="W80" s="0" t="s">
        <v>499</v>
      </c>
      <c r="X80" s="0" t="s">
        <v>145</v>
      </c>
      <c r="Y80"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0" s="0" t="s">
        <v>487</v>
      </c>
      <c r="AA80" s="0" t="s">
        <v>488</v>
      </c>
      <c r="AB80" s="0" t="n">
        <v>0</v>
      </c>
      <c r="AH80" s="0" t="n">
        <v>1</v>
      </c>
      <c r="AI80" s="0" t="s">
        <v>489</v>
      </c>
      <c r="AJ80" s="0" t="s">
        <v>145</v>
      </c>
      <c r="AK80" s="0" t="str">
        <f aca="false">("Partial-birth abortions, Dismemberment abortions, Saline method abortions")</f>
        <v>Partial-birth abortions, Dismemberment abortions, Saline method abortions</v>
      </c>
      <c r="AL80" s="0" t="s">
        <v>490</v>
      </c>
      <c r="AM80" s="0" t="s">
        <v>500</v>
      </c>
      <c r="AN80" s="0" t="str">
        <f aca="false">("Life endangerment, Serious health risk")</f>
        <v>Life endangerment, Serious health risk</v>
      </c>
      <c r="AO80" s="0" t="s">
        <v>492</v>
      </c>
      <c r="AP80" s="0" t="s">
        <v>493</v>
      </c>
      <c r="AQ80" s="0" t="n">
        <v>0</v>
      </c>
      <c r="AT80" s="0" t="n">
        <v>0</v>
      </c>
    </row>
    <row r="81" customFormat="false" ht="14.25" hidden="false" customHeight="false" outlineLevel="0" collapsed="false">
      <c r="A81" s="0" t="s">
        <v>74</v>
      </c>
      <c r="B81" s="2" t="n">
        <v>43543</v>
      </c>
      <c r="C81" s="2" t="n">
        <v>43543</v>
      </c>
      <c r="D81" s="0" t="n">
        <v>1</v>
      </c>
      <c r="E81" s="0" t="s">
        <v>501</v>
      </c>
      <c r="F81" s="0" t="s">
        <v>145</v>
      </c>
      <c r="G81" s="0" t="n">
        <v>1</v>
      </c>
      <c r="H81" s="0" t="s">
        <v>502</v>
      </c>
      <c r="J81" s="0" t="n">
        <v>1</v>
      </c>
      <c r="K81" s="0" t="s">
        <v>503</v>
      </c>
      <c r="L81" s="0" t="s">
        <v>504</v>
      </c>
      <c r="M81" s="0" t="n">
        <v>0</v>
      </c>
      <c r="P81" s="0" t="n">
        <v>1</v>
      </c>
      <c r="Q81" s="0" t="s">
        <v>498</v>
      </c>
      <c r="R81" s="0" t="s">
        <v>145</v>
      </c>
      <c r="S81" s="0" t="str">
        <f aca="false">("Fetal heartbeat detected, 20 weeks postfertilization (22 weeks LMP), Viability")</f>
        <v>Fetal heartbeat detected, 20 weeks postfertilization (22 weeks LMP), Viability</v>
      </c>
      <c r="T81" s="0" t="s">
        <v>498</v>
      </c>
      <c r="U81" s="0" t="s">
        <v>459</v>
      </c>
      <c r="V81" s="0" t="str">
        <f aca="false">("Life endangerment, Serious health risk")</f>
        <v>Life endangerment, Serious health risk</v>
      </c>
      <c r="W81" s="0" t="s">
        <v>505</v>
      </c>
      <c r="X81" s="0" t="s">
        <v>145</v>
      </c>
      <c r="Y81"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1" s="0" t="s">
        <v>487</v>
      </c>
      <c r="AA81" s="0" t="s">
        <v>488</v>
      </c>
      <c r="AB81" s="0" t="n">
        <v>1</v>
      </c>
      <c r="AC81" s="0" t="s">
        <v>506</v>
      </c>
      <c r="AD81" s="0" t="s">
        <v>507</v>
      </c>
      <c r="AE81" s="0" t="str">
        <f aca="false">("Race, Sex, Down syndrome, Fetal disability")</f>
        <v>Race, Sex, Down syndrome, Fetal disability</v>
      </c>
      <c r="AF81" s="0" t="s">
        <v>506</v>
      </c>
      <c r="AG81" s="0" t="s">
        <v>507</v>
      </c>
      <c r="AH81" s="0" t="n">
        <v>1</v>
      </c>
      <c r="AI81" s="0" t="s">
        <v>489</v>
      </c>
      <c r="AJ81" s="0" t="s">
        <v>185</v>
      </c>
      <c r="AK81" s="0" t="str">
        <f aca="false">("Partial-birth abortions, Dismemberment abortions, Saline method abortions")</f>
        <v>Partial-birth abortions, Dismemberment abortions, Saline method abortions</v>
      </c>
      <c r="AL81" s="0" t="s">
        <v>490</v>
      </c>
      <c r="AM81" s="0" t="s">
        <v>508</v>
      </c>
      <c r="AN81" s="0" t="str">
        <f aca="false">("Life endangerment, Serious health risk")</f>
        <v>Life endangerment, Serious health risk</v>
      </c>
      <c r="AO81" s="0" t="s">
        <v>492</v>
      </c>
      <c r="AP81" s="0" t="s">
        <v>493</v>
      </c>
      <c r="AQ81" s="0" t="n">
        <v>0</v>
      </c>
      <c r="AT81" s="0" t="n">
        <v>0</v>
      </c>
    </row>
    <row r="82" customFormat="false" ht="14.25" hidden="false" customHeight="false" outlineLevel="0" collapsed="false">
      <c r="A82" s="0" t="s">
        <v>74</v>
      </c>
      <c r="B82" s="2" t="n">
        <v>43544</v>
      </c>
      <c r="C82" s="2" t="n">
        <v>43594</v>
      </c>
      <c r="D82" s="0" t="n">
        <v>1</v>
      </c>
      <c r="E82" s="0" t="s">
        <v>494</v>
      </c>
      <c r="F82" s="0" t="s">
        <v>145</v>
      </c>
      <c r="G82" s="0" t="n">
        <v>1</v>
      </c>
      <c r="H82" s="0" t="s">
        <v>509</v>
      </c>
      <c r="J82" s="0" t="n">
        <v>1</v>
      </c>
      <c r="K82" s="0" t="s">
        <v>510</v>
      </c>
      <c r="L82" s="0" t="s">
        <v>511</v>
      </c>
      <c r="M82" s="0" t="n">
        <v>0</v>
      </c>
      <c r="P82" s="0" t="n">
        <v>1</v>
      </c>
      <c r="Q82" s="0" t="s">
        <v>498</v>
      </c>
      <c r="R82" s="0" t="s">
        <v>145</v>
      </c>
      <c r="S82" s="0" t="str">
        <f aca="false">("Fetal heartbeat detected, 20 weeks postfertilization (22 weeks LMP), Viability")</f>
        <v>Fetal heartbeat detected, 20 weeks postfertilization (22 weeks LMP), Viability</v>
      </c>
      <c r="T82" s="0" t="s">
        <v>498</v>
      </c>
      <c r="U82" s="0" t="s">
        <v>512</v>
      </c>
      <c r="V82" s="0" t="str">
        <f aca="false">("Life endangerment, Serious health risk")</f>
        <v>Life endangerment, Serious health risk</v>
      </c>
      <c r="W82" s="0" t="s">
        <v>513</v>
      </c>
      <c r="X82" s="0" t="s">
        <v>145</v>
      </c>
      <c r="Y82"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2" s="0" t="s">
        <v>487</v>
      </c>
      <c r="AA82" s="0" t="s">
        <v>488</v>
      </c>
      <c r="AB82" s="0" t="n">
        <v>1</v>
      </c>
      <c r="AC82" s="0" t="s">
        <v>506</v>
      </c>
      <c r="AD82" s="0" t="s">
        <v>185</v>
      </c>
      <c r="AE82" s="0" t="str">
        <f aca="false">("Race, Sex, Down syndrome, Fetal disability")</f>
        <v>Race, Sex, Down syndrome, Fetal disability</v>
      </c>
      <c r="AF82" s="0" t="s">
        <v>506</v>
      </c>
      <c r="AG82" s="0" t="s">
        <v>185</v>
      </c>
      <c r="AH82" s="0" t="n">
        <v>1</v>
      </c>
      <c r="AI82" s="0" t="s">
        <v>489</v>
      </c>
      <c r="AJ82" s="0" t="s">
        <v>185</v>
      </c>
      <c r="AK82" s="0" t="str">
        <f aca="false">("Partial-birth abortions, Dismemberment abortions, Saline method abortions")</f>
        <v>Partial-birth abortions, Dismemberment abortions, Saline method abortions</v>
      </c>
      <c r="AL82" s="0" t="s">
        <v>490</v>
      </c>
      <c r="AM82" s="0" t="s">
        <v>508</v>
      </c>
      <c r="AN82" s="0" t="str">
        <f aca="false">("Life endangerment, Serious health risk")</f>
        <v>Life endangerment, Serious health risk</v>
      </c>
      <c r="AO82" s="0" t="s">
        <v>492</v>
      </c>
      <c r="AP82" s="0" t="s">
        <v>493</v>
      </c>
      <c r="AQ82" s="0" t="n">
        <v>0</v>
      </c>
      <c r="AT82" s="0" t="n">
        <v>0</v>
      </c>
    </row>
    <row r="83" customFormat="false" ht="14.25" hidden="false" customHeight="false" outlineLevel="0" collapsed="false">
      <c r="A83" s="0" t="s">
        <v>74</v>
      </c>
      <c r="B83" s="2" t="n">
        <v>43595</v>
      </c>
      <c r="C83" s="2" t="n">
        <v>43642</v>
      </c>
      <c r="D83" s="0" t="n">
        <v>1</v>
      </c>
      <c r="E83" s="0" t="s">
        <v>501</v>
      </c>
      <c r="F83" s="0" t="s">
        <v>145</v>
      </c>
      <c r="G83" s="0" t="n">
        <v>1</v>
      </c>
      <c r="H83" s="0" t="s">
        <v>514</v>
      </c>
      <c r="J83" s="0" t="n">
        <v>1</v>
      </c>
      <c r="K83" s="0" t="s">
        <v>515</v>
      </c>
      <c r="L83" s="0" t="s">
        <v>516</v>
      </c>
      <c r="M83" s="0" t="n">
        <v>0</v>
      </c>
      <c r="P83" s="0" t="n">
        <v>1</v>
      </c>
      <c r="Q83" s="0" t="s">
        <v>498</v>
      </c>
      <c r="R83" s="0" t="s">
        <v>145</v>
      </c>
      <c r="S83" s="0" t="str">
        <f aca="false">("Fetal heartbeat detected, 20 weeks postfertilization (22 weeks LMP), Viability")</f>
        <v>Fetal heartbeat detected, 20 weeks postfertilization (22 weeks LMP), Viability</v>
      </c>
      <c r="T83" s="0" t="s">
        <v>498</v>
      </c>
      <c r="U83" s="0" t="s">
        <v>459</v>
      </c>
      <c r="V83" s="0" t="str">
        <f aca="false">("Life endangerment, Serious health risk")</f>
        <v>Life endangerment, Serious health risk</v>
      </c>
      <c r="W83" s="0" t="s">
        <v>517</v>
      </c>
      <c r="X83" s="0" t="s">
        <v>145</v>
      </c>
      <c r="Y83"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3" s="0" t="s">
        <v>487</v>
      </c>
      <c r="AA83" s="0" t="s">
        <v>488</v>
      </c>
      <c r="AB83" s="0" t="n">
        <v>1</v>
      </c>
      <c r="AC83" s="0" t="s">
        <v>506</v>
      </c>
      <c r="AD83" s="0" t="s">
        <v>185</v>
      </c>
      <c r="AE83" s="0" t="str">
        <f aca="false">("Race, Sex, Down syndrome, Fetal disability")</f>
        <v>Race, Sex, Down syndrome, Fetal disability</v>
      </c>
      <c r="AF83" s="0" t="s">
        <v>506</v>
      </c>
      <c r="AG83" s="0" t="s">
        <v>185</v>
      </c>
      <c r="AH83" s="0" t="n">
        <v>1</v>
      </c>
      <c r="AI83" s="0" t="s">
        <v>489</v>
      </c>
      <c r="AJ83" s="0" t="s">
        <v>185</v>
      </c>
      <c r="AK83" s="0" t="str">
        <f aca="false">("Partial-birth abortions, Dismemberment abortions, Saline method abortions")</f>
        <v>Partial-birth abortions, Dismemberment abortions, Saline method abortions</v>
      </c>
      <c r="AL83" s="0" t="s">
        <v>490</v>
      </c>
      <c r="AM83" s="0" t="s">
        <v>518</v>
      </c>
      <c r="AN83" s="0" t="str">
        <f aca="false">("Life endangerment, Serious health risk")</f>
        <v>Life endangerment, Serious health risk</v>
      </c>
      <c r="AO83" s="0" t="s">
        <v>492</v>
      </c>
      <c r="AP83" s="0" t="s">
        <v>493</v>
      </c>
      <c r="AQ83" s="0" t="n">
        <v>0</v>
      </c>
      <c r="AT83" s="0" t="n">
        <v>0</v>
      </c>
    </row>
    <row r="84" customFormat="false" ht="14.25" hidden="false" customHeight="false" outlineLevel="0" collapsed="false">
      <c r="A84" s="0" t="s">
        <v>74</v>
      </c>
      <c r="B84" s="2" t="n">
        <v>43643</v>
      </c>
      <c r="C84" s="2" t="n">
        <v>43983</v>
      </c>
      <c r="D84" s="0" t="n">
        <v>1</v>
      </c>
      <c r="E84" s="0" t="s">
        <v>519</v>
      </c>
      <c r="F84" s="0" t="s">
        <v>145</v>
      </c>
      <c r="G84" s="0" t="n">
        <v>1</v>
      </c>
      <c r="H84" s="0" t="s">
        <v>520</v>
      </c>
      <c r="J84" s="0" t="n">
        <v>1</v>
      </c>
      <c r="K84" s="0" t="s">
        <v>515</v>
      </c>
      <c r="L84" s="0" t="s">
        <v>521</v>
      </c>
      <c r="M84" s="0" t="n">
        <v>0</v>
      </c>
      <c r="P84" s="0" t="n">
        <v>1</v>
      </c>
      <c r="Q84" s="0" t="s">
        <v>522</v>
      </c>
      <c r="R84" s="0" t="s">
        <v>145</v>
      </c>
      <c r="S84" s="0" t="str">
        <f aca="false">("Fetal heartbeat detected, 20 weeks postfertilization (22 weeks LMP), Viability")</f>
        <v>Fetal heartbeat detected, 20 weeks postfertilization (22 weeks LMP), Viability</v>
      </c>
      <c r="T84" s="0" t="s">
        <v>522</v>
      </c>
      <c r="U84" s="0" t="s">
        <v>459</v>
      </c>
      <c r="V84" s="0" t="str">
        <f aca="false">("Life endangerment, Serious health risk")</f>
        <v>Life endangerment, Serious health risk</v>
      </c>
      <c r="W84" s="0" t="s">
        <v>505</v>
      </c>
      <c r="X84" s="0" t="s">
        <v>145</v>
      </c>
      <c r="Y84"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4" s="0" t="s">
        <v>487</v>
      </c>
      <c r="AB84" s="0" t="n">
        <v>1</v>
      </c>
      <c r="AC84" s="0" t="s">
        <v>506</v>
      </c>
      <c r="AD84" s="0" t="s">
        <v>185</v>
      </c>
      <c r="AE84" s="0" t="str">
        <f aca="false">("Race, Sex, Down syndrome, Fetal disability")</f>
        <v>Race, Sex, Down syndrome, Fetal disability</v>
      </c>
      <c r="AF84" s="0" t="s">
        <v>506</v>
      </c>
      <c r="AG84" s="0" t="s">
        <v>185</v>
      </c>
      <c r="AH84" s="0" t="n">
        <v>1</v>
      </c>
      <c r="AI84" s="0" t="s">
        <v>489</v>
      </c>
      <c r="AJ84" s="0" t="s">
        <v>185</v>
      </c>
      <c r="AK84" s="0" t="str">
        <f aca="false">("Partial-birth abortions, Dismemberment abortions, Saline method abortions")</f>
        <v>Partial-birth abortions, Dismemberment abortions, Saline method abortions</v>
      </c>
      <c r="AL84" s="0" t="s">
        <v>490</v>
      </c>
      <c r="AM84" s="0" t="s">
        <v>518</v>
      </c>
      <c r="AN84" s="0" t="str">
        <f aca="false">("Life endangerment, Serious health risk")</f>
        <v>Life endangerment, Serious health risk</v>
      </c>
      <c r="AO84" s="0" t="s">
        <v>492</v>
      </c>
      <c r="AP84" s="0" t="s">
        <v>493</v>
      </c>
      <c r="AQ84" s="0" t="n">
        <v>1</v>
      </c>
      <c r="AR84" s="0" t="s">
        <v>523</v>
      </c>
      <c r="AT84" s="0" t="n">
        <v>0</v>
      </c>
    </row>
    <row r="85" customFormat="false" ht="14.25" hidden="false" customHeight="false" outlineLevel="0" collapsed="false">
      <c r="A85" s="0" t="s">
        <v>74</v>
      </c>
      <c r="B85" s="2" t="n">
        <v>43984</v>
      </c>
      <c r="C85" s="2" t="n">
        <v>44664</v>
      </c>
      <c r="D85" s="0" t="n">
        <v>1</v>
      </c>
      <c r="E85" s="0" t="s">
        <v>524</v>
      </c>
      <c r="F85" s="0" t="s">
        <v>145</v>
      </c>
      <c r="G85" s="0" t="n">
        <v>1</v>
      </c>
      <c r="H85" s="0" t="s">
        <v>525</v>
      </c>
      <c r="J85" s="0" t="n">
        <v>1</v>
      </c>
      <c r="K85" s="0" t="s">
        <v>526</v>
      </c>
      <c r="L85" s="0" t="s">
        <v>527</v>
      </c>
      <c r="M85" s="0" t="n">
        <v>0</v>
      </c>
      <c r="P85" s="0" t="n">
        <v>1</v>
      </c>
      <c r="Q85" s="0" t="s">
        <v>498</v>
      </c>
      <c r="R85" s="0" t="s">
        <v>145</v>
      </c>
      <c r="S85" s="0" t="str">
        <f aca="false">("Fetal heartbeat detected, 20 weeks postfertilization (22 weeks LMP), Viability")</f>
        <v>Fetal heartbeat detected, 20 weeks postfertilization (22 weeks LMP), Viability</v>
      </c>
      <c r="T85" s="0" t="s">
        <v>528</v>
      </c>
      <c r="U85" s="0" t="s">
        <v>459</v>
      </c>
      <c r="V85" s="0" t="str">
        <f aca="false">("Life endangerment, Serious health risk")</f>
        <v>Life endangerment, Serious health risk</v>
      </c>
      <c r="W85" s="0" t="s">
        <v>529</v>
      </c>
      <c r="X85" s="0" t="s">
        <v>145</v>
      </c>
      <c r="Y85"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5" s="0" t="s">
        <v>530</v>
      </c>
      <c r="AA85" s="0" t="s">
        <v>488</v>
      </c>
      <c r="AB85" s="0" t="n">
        <v>1</v>
      </c>
      <c r="AC85" s="0" t="s">
        <v>506</v>
      </c>
      <c r="AD85" s="0" t="s">
        <v>185</v>
      </c>
      <c r="AE85" s="0" t="str">
        <f aca="false">("Race, Sex, Down syndrome, Fetal disability")</f>
        <v>Race, Sex, Down syndrome, Fetal disability</v>
      </c>
      <c r="AF85" s="0" t="s">
        <v>506</v>
      </c>
      <c r="AG85" s="0" t="s">
        <v>185</v>
      </c>
      <c r="AH85" s="0" t="n">
        <v>1</v>
      </c>
      <c r="AI85" s="0" t="s">
        <v>489</v>
      </c>
      <c r="AJ85" s="0" t="s">
        <v>185</v>
      </c>
      <c r="AK85" s="0" t="str">
        <f aca="false">("Partial-birth abortions, Dismemberment abortions, Saline method abortions")</f>
        <v>Partial-birth abortions, Dismemberment abortions, Saline method abortions</v>
      </c>
      <c r="AL85" s="0" t="s">
        <v>490</v>
      </c>
      <c r="AM85" s="0" t="s">
        <v>518</v>
      </c>
      <c r="AN85" s="0" t="str">
        <f aca="false">("Life endangerment, Serious health risk")</f>
        <v>Life endangerment, Serious health risk</v>
      </c>
      <c r="AO85" s="0" t="s">
        <v>492</v>
      </c>
      <c r="AP85" s="0" t="s">
        <v>493</v>
      </c>
      <c r="AQ85" s="0" t="n">
        <v>1</v>
      </c>
      <c r="AR85" s="0" t="s">
        <v>523</v>
      </c>
      <c r="AT85" s="0" t="n">
        <v>0</v>
      </c>
    </row>
    <row r="86" customFormat="false" ht="14.25" hidden="false" customHeight="false" outlineLevel="0" collapsed="false">
      <c r="A86" s="0" t="s">
        <v>74</v>
      </c>
      <c r="B86" s="2" t="n">
        <v>44665</v>
      </c>
      <c r="C86" s="2" t="n">
        <v>44699</v>
      </c>
      <c r="D86" s="0" t="n">
        <v>1</v>
      </c>
      <c r="E86" s="0" t="s">
        <v>531</v>
      </c>
      <c r="F86" s="0" t="s">
        <v>145</v>
      </c>
      <c r="G86" s="0" t="n">
        <v>1</v>
      </c>
      <c r="H86" s="0" t="s">
        <v>532</v>
      </c>
      <c r="J86" s="0" t="n">
        <v>1</v>
      </c>
      <c r="K86" s="0" t="s">
        <v>533</v>
      </c>
      <c r="L86" s="0" t="s">
        <v>534</v>
      </c>
      <c r="M86" s="0" t="n">
        <v>0</v>
      </c>
      <c r="P86" s="0" t="n">
        <v>1</v>
      </c>
      <c r="Q86" s="0" t="s">
        <v>535</v>
      </c>
      <c r="R86" s="0" t="s">
        <v>145</v>
      </c>
      <c r="S86" s="0" t="str">
        <f aca="false">("Fetal heartbeat detected, 13 weeks postfertilization (15 weeks LMP), 20 weeks postfertilization (22 weeks LMP), Viability")</f>
        <v>Fetal heartbeat detected, 13 weeks postfertilization (15 weeks LMP), 20 weeks postfertilization (22 weeks LMP), Viability</v>
      </c>
      <c r="T86" s="0" t="s">
        <v>536</v>
      </c>
      <c r="U86" s="0" t="s">
        <v>459</v>
      </c>
      <c r="V86" s="0" t="str">
        <f aca="false">("Life endangerment, Serious health risk")</f>
        <v>Life endangerment, Serious health risk</v>
      </c>
      <c r="W86" s="0" t="s">
        <v>537</v>
      </c>
      <c r="X86" s="0" t="s">
        <v>145</v>
      </c>
      <c r="Y86"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6" s="0" t="s">
        <v>538</v>
      </c>
      <c r="AA86" s="0" t="s">
        <v>488</v>
      </c>
      <c r="AB86" s="0" t="n">
        <v>1</v>
      </c>
      <c r="AC86" s="0" t="s">
        <v>506</v>
      </c>
      <c r="AD86" s="0" t="s">
        <v>185</v>
      </c>
      <c r="AE86" s="0" t="str">
        <f aca="false">("Race, Sex, Down syndrome, Fetal disability")</f>
        <v>Race, Sex, Down syndrome, Fetal disability</v>
      </c>
      <c r="AF86" s="0" t="s">
        <v>506</v>
      </c>
      <c r="AG86" s="0" t="s">
        <v>185</v>
      </c>
      <c r="AH86" s="0" t="n">
        <v>1</v>
      </c>
      <c r="AI86" s="0" t="s">
        <v>539</v>
      </c>
      <c r="AJ86" s="0" t="s">
        <v>185</v>
      </c>
      <c r="AK86" s="0" t="str">
        <f aca="false">("Partial-birth abortions, Dismemberment abortions, Saline method abortions")</f>
        <v>Partial-birth abortions, Dismemberment abortions, Saline method abortions</v>
      </c>
      <c r="AL86" s="0" t="s">
        <v>540</v>
      </c>
      <c r="AM86" s="0" t="s">
        <v>541</v>
      </c>
      <c r="AN86" s="0" t="str">
        <f aca="false">("Life endangerment, Serious health risk")</f>
        <v>Life endangerment, Serious health risk</v>
      </c>
      <c r="AO86" s="0" t="s">
        <v>542</v>
      </c>
      <c r="AP86" s="0" t="s">
        <v>493</v>
      </c>
      <c r="AQ86" s="0" t="n">
        <v>1</v>
      </c>
      <c r="AR86" s="0" t="s">
        <v>523</v>
      </c>
      <c r="AT86" s="0" t="n">
        <v>0</v>
      </c>
    </row>
    <row r="87" customFormat="false" ht="14.25" hidden="false" customHeight="false" outlineLevel="0" collapsed="false">
      <c r="A87" s="0" t="s">
        <v>74</v>
      </c>
      <c r="B87" s="2" t="n">
        <v>44700</v>
      </c>
      <c r="C87" s="2" t="n">
        <v>44735</v>
      </c>
      <c r="D87" s="0" t="n">
        <v>1</v>
      </c>
      <c r="E87" s="0" t="s">
        <v>531</v>
      </c>
      <c r="F87" s="0" t="s">
        <v>145</v>
      </c>
      <c r="G87" s="0" t="n">
        <v>1</v>
      </c>
      <c r="H87" s="0" t="s">
        <v>543</v>
      </c>
      <c r="J87" s="0" t="n">
        <v>1</v>
      </c>
      <c r="K87" s="0" t="s">
        <v>544</v>
      </c>
      <c r="L87" s="0" t="s">
        <v>545</v>
      </c>
      <c r="M87" s="0" t="n">
        <v>0</v>
      </c>
      <c r="P87" s="0" t="n">
        <v>1</v>
      </c>
      <c r="Q87" s="0" t="s">
        <v>546</v>
      </c>
      <c r="R87" s="0" t="s">
        <v>145</v>
      </c>
      <c r="S87" s="0" t="str">
        <f aca="false">("Fetal heartbeat detected, 13 weeks postfertilization (15 weeks LMP), 20 weeks postfertilization (22 weeks LMP), Viability")</f>
        <v>Fetal heartbeat detected, 13 weeks postfertilization (15 weeks LMP), 20 weeks postfertilization (22 weeks LMP), Viability</v>
      </c>
      <c r="T87" s="0" t="s">
        <v>536</v>
      </c>
      <c r="U87" s="0" t="s">
        <v>547</v>
      </c>
      <c r="V87" s="0" t="str">
        <f aca="false">("Life endangerment, Serious health risk")</f>
        <v>Life endangerment, Serious health risk</v>
      </c>
      <c r="W87" s="0" t="s">
        <v>548</v>
      </c>
      <c r="X87" s="0" t="s">
        <v>145</v>
      </c>
      <c r="Y87"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7" s="0" t="s">
        <v>549</v>
      </c>
      <c r="AA87" s="0" t="s">
        <v>488</v>
      </c>
      <c r="AB87" s="0" t="n">
        <v>1</v>
      </c>
      <c r="AC87" s="0" t="s">
        <v>506</v>
      </c>
      <c r="AD87" s="0" t="s">
        <v>185</v>
      </c>
      <c r="AE87" s="0" t="str">
        <f aca="false">("Race, Sex, Down syndrome, Fetal disability")</f>
        <v>Race, Sex, Down syndrome, Fetal disability</v>
      </c>
      <c r="AF87" s="0" t="s">
        <v>506</v>
      </c>
      <c r="AG87" s="0" t="s">
        <v>185</v>
      </c>
      <c r="AH87" s="0" t="n">
        <v>1</v>
      </c>
      <c r="AI87" s="0" t="s">
        <v>539</v>
      </c>
      <c r="AJ87" s="0" t="s">
        <v>185</v>
      </c>
      <c r="AK87" s="0" t="str">
        <f aca="false">("Partial-birth abortions, Dismemberment abortions, Saline method abortions")</f>
        <v>Partial-birth abortions, Dismemberment abortions, Saline method abortions</v>
      </c>
      <c r="AL87" s="0" t="s">
        <v>540</v>
      </c>
      <c r="AM87" s="0" t="s">
        <v>541</v>
      </c>
      <c r="AN87" s="0" t="str">
        <f aca="false">("Life endangerment, Serious health risk")</f>
        <v>Life endangerment, Serious health risk</v>
      </c>
      <c r="AO87" s="0" t="s">
        <v>542</v>
      </c>
      <c r="AP87" s="0" t="s">
        <v>493</v>
      </c>
      <c r="AQ87" s="0" t="n">
        <v>1</v>
      </c>
      <c r="AR87" s="0" t="s">
        <v>523</v>
      </c>
      <c r="AT87" s="0" t="n">
        <v>0</v>
      </c>
    </row>
    <row r="88" customFormat="false" ht="14.25" hidden="false" customHeight="false" outlineLevel="0" collapsed="false">
      <c r="A88" s="0" t="s">
        <v>74</v>
      </c>
      <c r="B88" s="2" t="n">
        <v>44736</v>
      </c>
      <c r="C88" s="2" t="n">
        <v>44740</v>
      </c>
      <c r="D88" s="0" t="n">
        <v>1</v>
      </c>
      <c r="E88" s="0" t="s">
        <v>531</v>
      </c>
      <c r="F88" s="0" t="s">
        <v>145</v>
      </c>
      <c r="G88" s="0" t="n">
        <v>1</v>
      </c>
      <c r="H88" s="0" t="s">
        <v>532</v>
      </c>
      <c r="J88" s="0" t="n">
        <v>1</v>
      </c>
      <c r="K88" s="0" t="s">
        <v>533</v>
      </c>
      <c r="L88" s="0" t="s">
        <v>545</v>
      </c>
      <c r="M88" s="0" t="n">
        <v>0</v>
      </c>
      <c r="P88" s="0" t="n">
        <v>1</v>
      </c>
      <c r="Q88" s="0" t="s">
        <v>546</v>
      </c>
      <c r="R88" s="0" t="s">
        <v>145</v>
      </c>
      <c r="S88"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88" s="0" t="s">
        <v>550</v>
      </c>
      <c r="U88" s="0" t="s">
        <v>551</v>
      </c>
      <c r="V88" s="0" t="str">
        <f aca="false">("Life endangerment, Serious health risk")</f>
        <v>Life endangerment, Serious health risk</v>
      </c>
      <c r="W88" s="0" t="s">
        <v>548</v>
      </c>
      <c r="X88" s="0" t="s">
        <v>145</v>
      </c>
      <c r="Y88"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8" s="0" t="s">
        <v>549</v>
      </c>
      <c r="AA88" s="0" t="s">
        <v>488</v>
      </c>
      <c r="AB88" s="0" t="n">
        <v>1</v>
      </c>
      <c r="AC88" s="0" t="s">
        <v>506</v>
      </c>
      <c r="AD88" s="0" t="s">
        <v>185</v>
      </c>
      <c r="AE88" s="0" t="str">
        <f aca="false">("Race, Sex, Down syndrome, Fetal disability")</f>
        <v>Race, Sex, Down syndrome, Fetal disability</v>
      </c>
      <c r="AF88" s="0" t="s">
        <v>506</v>
      </c>
      <c r="AG88" s="0" t="s">
        <v>185</v>
      </c>
      <c r="AH88" s="0" t="n">
        <v>1</v>
      </c>
      <c r="AI88" s="0" t="s">
        <v>539</v>
      </c>
      <c r="AJ88" s="0" t="s">
        <v>185</v>
      </c>
      <c r="AK88" s="0" t="str">
        <f aca="false">("Partial-birth abortions, Dismemberment abortions, Saline method abortions")</f>
        <v>Partial-birth abortions, Dismemberment abortions, Saline method abortions</v>
      </c>
      <c r="AL88" s="0" t="s">
        <v>540</v>
      </c>
      <c r="AM88" s="0" t="s">
        <v>552</v>
      </c>
      <c r="AN88" s="0" t="str">
        <f aca="false">("Life endangerment, Serious health risk")</f>
        <v>Life endangerment, Serious health risk</v>
      </c>
      <c r="AO88" s="0" t="s">
        <v>542</v>
      </c>
      <c r="AP88" s="0" t="s">
        <v>493</v>
      </c>
      <c r="AQ88" s="0" t="n">
        <v>1</v>
      </c>
      <c r="AR88" s="0" t="s">
        <v>523</v>
      </c>
      <c r="AT88" s="0" t="n">
        <v>0</v>
      </c>
    </row>
    <row r="89" customFormat="false" ht="14.25" hidden="false" customHeight="false" outlineLevel="0" collapsed="false">
      <c r="A89" s="0" t="s">
        <v>74</v>
      </c>
      <c r="B89" s="2" t="n">
        <v>44741</v>
      </c>
      <c r="C89" s="2" t="n">
        <v>44741</v>
      </c>
      <c r="D89" s="0" t="n">
        <v>1</v>
      </c>
      <c r="E89" s="0" t="s">
        <v>531</v>
      </c>
      <c r="F89" s="0" t="s">
        <v>145</v>
      </c>
      <c r="G89" s="0" t="n">
        <v>1</v>
      </c>
      <c r="H89" s="0" t="s">
        <v>553</v>
      </c>
      <c r="J89" s="0" t="n">
        <v>1</v>
      </c>
      <c r="K89" s="0" t="s">
        <v>554</v>
      </c>
      <c r="L89" s="0" t="s">
        <v>555</v>
      </c>
      <c r="M89" s="0" t="n">
        <v>0</v>
      </c>
      <c r="P89" s="0" t="n">
        <v>1</v>
      </c>
      <c r="Q89" s="0" t="s">
        <v>546</v>
      </c>
      <c r="R89" s="0" t="s">
        <v>145</v>
      </c>
      <c r="S89"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89" s="0" t="s">
        <v>550</v>
      </c>
      <c r="U89" s="0" t="s">
        <v>145</v>
      </c>
      <c r="V89" s="0" t="str">
        <f aca="false">("Life endangerment, Serious health risk")</f>
        <v>Life endangerment, Serious health risk</v>
      </c>
      <c r="W89" s="0" t="s">
        <v>548</v>
      </c>
      <c r="X89" s="0" t="s">
        <v>145</v>
      </c>
      <c r="Y89"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89" s="0" t="s">
        <v>549</v>
      </c>
      <c r="AA89" s="0" t="s">
        <v>488</v>
      </c>
      <c r="AB89" s="0" t="n">
        <v>1</v>
      </c>
      <c r="AC89" s="0" t="s">
        <v>506</v>
      </c>
      <c r="AD89" s="0" t="s">
        <v>185</v>
      </c>
      <c r="AE89" s="0" t="str">
        <f aca="false">("Race, Sex, Down syndrome, Fetal disability")</f>
        <v>Race, Sex, Down syndrome, Fetal disability</v>
      </c>
      <c r="AF89" s="0" t="s">
        <v>506</v>
      </c>
      <c r="AG89" s="0" t="s">
        <v>185</v>
      </c>
      <c r="AH89" s="0" t="n">
        <v>1</v>
      </c>
      <c r="AI89" s="0" t="s">
        <v>539</v>
      </c>
      <c r="AJ89" s="0" t="s">
        <v>185</v>
      </c>
      <c r="AK89" s="0" t="str">
        <f aca="false">("Partial-birth abortions, Dismemberment abortions, Saline method abortions")</f>
        <v>Partial-birth abortions, Dismemberment abortions, Saline method abortions</v>
      </c>
      <c r="AL89" s="0" t="s">
        <v>540</v>
      </c>
      <c r="AM89" s="0" t="s">
        <v>500</v>
      </c>
      <c r="AN89" s="0" t="str">
        <f aca="false">("Life endangerment, Serious health risk")</f>
        <v>Life endangerment, Serious health risk</v>
      </c>
      <c r="AO89" s="0" t="s">
        <v>542</v>
      </c>
      <c r="AP89" s="0" t="s">
        <v>493</v>
      </c>
      <c r="AQ89" s="0" t="n">
        <v>1</v>
      </c>
      <c r="AR89" s="0" t="s">
        <v>523</v>
      </c>
      <c r="AS89" s="0" t="s">
        <v>185</v>
      </c>
      <c r="AT89" s="0" t="n">
        <v>0</v>
      </c>
    </row>
    <row r="90" customFormat="false" ht="14.25" hidden="false" customHeight="false" outlineLevel="0" collapsed="false">
      <c r="A90" s="0" t="s">
        <v>74</v>
      </c>
      <c r="B90" s="2" t="n">
        <v>44742</v>
      </c>
      <c r="C90" s="2" t="n">
        <v>44755</v>
      </c>
      <c r="D90" s="0" t="n">
        <v>1</v>
      </c>
      <c r="E90" s="0" t="s">
        <v>531</v>
      </c>
      <c r="F90" s="0" t="s">
        <v>145</v>
      </c>
      <c r="G90" s="0" t="n">
        <v>1</v>
      </c>
      <c r="H90" s="0" t="s">
        <v>556</v>
      </c>
      <c r="J90" s="0" t="n">
        <v>1</v>
      </c>
      <c r="K90" s="0" t="s">
        <v>556</v>
      </c>
      <c r="L90" s="0" t="s">
        <v>557</v>
      </c>
      <c r="M90" s="0" t="n">
        <v>0</v>
      </c>
      <c r="P90" s="0" t="n">
        <v>1</v>
      </c>
      <c r="Q90" s="0" t="s">
        <v>546</v>
      </c>
      <c r="R90" s="0" t="s">
        <v>145</v>
      </c>
      <c r="S90"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90" s="0" t="s">
        <v>550</v>
      </c>
      <c r="U90" s="0" t="s">
        <v>145</v>
      </c>
      <c r="V90" s="0" t="str">
        <f aca="false">("Life endangerment, Serious health risk")</f>
        <v>Life endangerment, Serious health risk</v>
      </c>
      <c r="W90" s="0" t="s">
        <v>548</v>
      </c>
      <c r="X90" s="0" t="s">
        <v>145</v>
      </c>
      <c r="Y90"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90" s="0" t="s">
        <v>549</v>
      </c>
      <c r="AA90" s="0" t="s">
        <v>488</v>
      </c>
      <c r="AB90" s="0" t="n">
        <v>1</v>
      </c>
      <c r="AC90" s="0" t="s">
        <v>506</v>
      </c>
      <c r="AE90" s="0" t="str">
        <f aca="false">("Race, Sex, Down syndrome, Fetal disability")</f>
        <v>Race, Sex, Down syndrome, Fetal disability</v>
      </c>
      <c r="AF90" s="0" t="s">
        <v>506</v>
      </c>
      <c r="AH90" s="0" t="n">
        <v>1</v>
      </c>
      <c r="AI90" s="0" t="s">
        <v>539</v>
      </c>
      <c r="AJ90" s="0" t="s">
        <v>145</v>
      </c>
      <c r="AK90" s="0" t="str">
        <f aca="false">("Partial-birth abortions, Dismemberment abortions, Saline method abortions")</f>
        <v>Partial-birth abortions, Dismemberment abortions, Saline method abortions</v>
      </c>
      <c r="AL90" s="0" t="s">
        <v>540</v>
      </c>
      <c r="AM90" s="0" t="s">
        <v>500</v>
      </c>
      <c r="AN90" s="0" t="str">
        <f aca="false">("Life endangerment, Serious health risk")</f>
        <v>Life endangerment, Serious health risk</v>
      </c>
      <c r="AO90" s="0" t="s">
        <v>542</v>
      </c>
      <c r="AP90" s="0" t="s">
        <v>493</v>
      </c>
      <c r="AQ90" s="0" t="n">
        <v>1</v>
      </c>
      <c r="AR90" s="0" t="s">
        <v>523</v>
      </c>
      <c r="AS90" s="0" t="s">
        <v>185</v>
      </c>
      <c r="AT90" s="0" t="n">
        <v>0</v>
      </c>
    </row>
    <row r="91" customFormat="false" ht="14.25" hidden="false" customHeight="false" outlineLevel="0" collapsed="false">
      <c r="A91" s="0" t="s">
        <v>74</v>
      </c>
      <c r="B91" s="2" t="n">
        <v>44756</v>
      </c>
      <c r="C91" s="2" t="n">
        <v>44763</v>
      </c>
      <c r="D91" s="0" t="n">
        <v>1</v>
      </c>
      <c r="E91" s="0" t="s">
        <v>531</v>
      </c>
      <c r="F91" s="0" t="s">
        <v>145</v>
      </c>
      <c r="G91" s="0" t="n">
        <v>1</v>
      </c>
      <c r="H91" s="0" t="s">
        <v>556</v>
      </c>
      <c r="J91" s="0" t="n">
        <v>1</v>
      </c>
      <c r="K91" s="0" t="s">
        <v>556</v>
      </c>
      <c r="L91" s="0" t="s">
        <v>558</v>
      </c>
      <c r="M91" s="0" t="n">
        <v>0</v>
      </c>
      <c r="P91" s="0" t="n">
        <v>1</v>
      </c>
      <c r="Q91" s="0" t="s">
        <v>546</v>
      </c>
      <c r="R91" s="0" t="s">
        <v>145</v>
      </c>
      <c r="S91"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91" s="0" t="s">
        <v>550</v>
      </c>
      <c r="U91" s="0" t="s">
        <v>185</v>
      </c>
      <c r="V91" s="0" t="str">
        <f aca="false">("Life endangerment, Serious health risk")</f>
        <v>Life endangerment, Serious health risk</v>
      </c>
      <c r="W91" s="0" t="s">
        <v>548</v>
      </c>
      <c r="X91" s="0" t="s">
        <v>145</v>
      </c>
      <c r="Y91"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91" s="0" t="s">
        <v>549</v>
      </c>
      <c r="AA91" s="0" t="s">
        <v>488</v>
      </c>
      <c r="AB91" s="0" t="n">
        <v>1</v>
      </c>
      <c r="AC91" s="0" t="s">
        <v>506</v>
      </c>
      <c r="AE91" s="0" t="str">
        <f aca="false">("Race, Sex, Down syndrome, Fetal disability")</f>
        <v>Race, Sex, Down syndrome, Fetal disability</v>
      </c>
      <c r="AF91" s="0" t="s">
        <v>506</v>
      </c>
      <c r="AH91" s="0" t="n">
        <v>1</v>
      </c>
      <c r="AI91" s="0" t="s">
        <v>539</v>
      </c>
      <c r="AJ91" s="0" t="s">
        <v>185</v>
      </c>
      <c r="AK91" s="0" t="str">
        <f aca="false">("Partial-birth abortions, Dismemberment abortions, Saline method abortions")</f>
        <v>Partial-birth abortions, Dismemberment abortions, Saline method abortions</v>
      </c>
      <c r="AL91" s="0" t="s">
        <v>540</v>
      </c>
      <c r="AM91" s="0" t="s">
        <v>500</v>
      </c>
      <c r="AN91" s="0" t="str">
        <f aca="false">("Life endangerment, Serious health risk")</f>
        <v>Life endangerment, Serious health risk</v>
      </c>
      <c r="AO91" s="0" t="s">
        <v>542</v>
      </c>
      <c r="AP91" s="0" t="s">
        <v>493</v>
      </c>
      <c r="AQ91" s="0" t="n">
        <v>1</v>
      </c>
      <c r="AR91" s="0" t="s">
        <v>523</v>
      </c>
      <c r="AS91" s="0" t="s">
        <v>185</v>
      </c>
      <c r="AT91" s="0" t="n">
        <v>0</v>
      </c>
    </row>
    <row r="92" customFormat="false" ht="14.25" hidden="false" customHeight="false" outlineLevel="0" collapsed="false">
      <c r="A92" s="0" t="s">
        <v>74</v>
      </c>
      <c r="B92" s="2" t="n">
        <v>44764</v>
      </c>
      <c r="C92" s="2" t="n">
        <v>44773</v>
      </c>
      <c r="D92" s="0" t="n">
        <v>1</v>
      </c>
      <c r="E92" s="0" t="s">
        <v>531</v>
      </c>
      <c r="F92" s="0" t="s">
        <v>145</v>
      </c>
      <c r="G92" s="0" t="n">
        <v>1</v>
      </c>
      <c r="H92" s="0" t="s">
        <v>556</v>
      </c>
      <c r="J92" s="0" t="n">
        <v>1</v>
      </c>
      <c r="K92" s="0" t="s">
        <v>556</v>
      </c>
      <c r="L92" s="0" t="s">
        <v>558</v>
      </c>
      <c r="M92" s="0" t="n">
        <v>0</v>
      </c>
      <c r="P92" s="0" t="n">
        <v>1</v>
      </c>
      <c r="Q92" s="0" t="s">
        <v>546</v>
      </c>
      <c r="R92" s="0" t="s">
        <v>145</v>
      </c>
      <c r="S92"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92" s="0" t="s">
        <v>550</v>
      </c>
      <c r="U92" s="0" t="s">
        <v>145</v>
      </c>
      <c r="V92" s="0" t="str">
        <f aca="false">("Life endangerment, Serious health risk")</f>
        <v>Life endangerment, Serious health risk</v>
      </c>
      <c r="W92" s="0" t="s">
        <v>548</v>
      </c>
      <c r="X92" s="0" t="s">
        <v>145</v>
      </c>
      <c r="Y92"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92" s="0" t="s">
        <v>549</v>
      </c>
      <c r="AA92" s="0" t="s">
        <v>488</v>
      </c>
      <c r="AB92" s="0" t="n">
        <v>1</v>
      </c>
      <c r="AC92" s="0" t="s">
        <v>506</v>
      </c>
      <c r="AE92" s="0" t="str">
        <f aca="false">("Race, Sex, Down syndrome, Fetal disability")</f>
        <v>Race, Sex, Down syndrome, Fetal disability</v>
      </c>
      <c r="AF92" s="0" t="s">
        <v>506</v>
      </c>
      <c r="AH92" s="0" t="n">
        <v>1</v>
      </c>
      <c r="AI92" s="0" t="s">
        <v>539</v>
      </c>
      <c r="AJ92" s="0" t="s">
        <v>559</v>
      </c>
      <c r="AK92" s="0" t="str">
        <f aca="false">("Partial-birth abortions, Dismemberment abortions, Saline method abortions")</f>
        <v>Partial-birth abortions, Dismemberment abortions, Saline method abortions</v>
      </c>
      <c r="AL92" s="0" t="s">
        <v>540</v>
      </c>
      <c r="AM92" s="0" t="s">
        <v>500</v>
      </c>
      <c r="AN92" s="0" t="str">
        <f aca="false">("Life endangerment, Serious health risk")</f>
        <v>Life endangerment, Serious health risk</v>
      </c>
      <c r="AO92" s="0" t="s">
        <v>542</v>
      </c>
      <c r="AP92" s="0" t="s">
        <v>493</v>
      </c>
      <c r="AQ92" s="0" t="n">
        <v>1</v>
      </c>
      <c r="AR92" s="0" t="s">
        <v>523</v>
      </c>
      <c r="AS92" s="0" t="s">
        <v>185</v>
      </c>
      <c r="AT92" s="0" t="n">
        <v>0</v>
      </c>
    </row>
    <row r="93" customFormat="false" ht="14.25" hidden="false" customHeight="false" outlineLevel="0" collapsed="false">
      <c r="A93" s="0" t="s">
        <v>74</v>
      </c>
      <c r="B93" s="2" t="n">
        <v>44774</v>
      </c>
      <c r="C93" s="2" t="n">
        <v>44789</v>
      </c>
      <c r="D93" s="0" t="n">
        <v>1</v>
      </c>
      <c r="E93" s="0" t="s">
        <v>531</v>
      </c>
      <c r="F93" s="0" t="s">
        <v>145</v>
      </c>
      <c r="G93" s="0" t="n">
        <v>1</v>
      </c>
      <c r="H93" s="0" t="s">
        <v>560</v>
      </c>
      <c r="J93" s="0" t="n">
        <v>1</v>
      </c>
      <c r="K93" s="0" t="s">
        <v>560</v>
      </c>
      <c r="L93" s="0" t="s">
        <v>561</v>
      </c>
      <c r="M93" s="0" t="n">
        <v>0</v>
      </c>
      <c r="P93" s="0" t="n">
        <v>1</v>
      </c>
      <c r="Q93" s="0" t="s">
        <v>546</v>
      </c>
      <c r="S93"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93" s="0" t="s">
        <v>550</v>
      </c>
      <c r="V93" s="0" t="str">
        <f aca="false">("Life endangerment, Serious health risk")</f>
        <v>Life endangerment, Serious health risk</v>
      </c>
      <c r="W93" s="0" t="s">
        <v>548</v>
      </c>
      <c r="Y93"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93" s="0" t="s">
        <v>549</v>
      </c>
      <c r="AA93" s="0" t="s">
        <v>488</v>
      </c>
      <c r="AB93" s="0" t="n">
        <v>1</v>
      </c>
      <c r="AC93" s="0" t="s">
        <v>506</v>
      </c>
      <c r="AE93" s="0" t="str">
        <f aca="false">("Race, Sex, Down syndrome, Fetal disability")</f>
        <v>Race, Sex, Down syndrome, Fetal disability</v>
      </c>
      <c r="AF93" s="0" t="s">
        <v>506</v>
      </c>
      <c r="AH93" s="0" t="n">
        <v>1</v>
      </c>
      <c r="AI93" s="0" t="s">
        <v>539</v>
      </c>
      <c r="AJ93" s="0" t="s">
        <v>145</v>
      </c>
      <c r="AK93" s="0" t="str">
        <f aca="false">("Partial-birth abortions, Dismemberment abortions, Saline method abortions")</f>
        <v>Partial-birth abortions, Dismemberment abortions, Saline method abortions</v>
      </c>
      <c r="AL93" s="0" t="s">
        <v>540</v>
      </c>
      <c r="AM93" s="0" t="s">
        <v>500</v>
      </c>
      <c r="AN93" s="0" t="str">
        <f aca="false">("Life endangerment, Serious health risk")</f>
        <v>Life endangerment, Serious health risk</v>
      </c>
      <c r="AO93" s="0" t="s">
        <v>542</v>
      </c>
      <c r="AP93" s="0" t="s">
        <v>493</v>
      </c>
      <c r="AQ93" s="0" t="n">
        <v>1</v>
      </c>
      <c r="AR93" s="0" t="s">
        <v>523</v>
      </c>
      <c r="AT93" s="0" t="n">
        <v>0</v>
      </c>
    </row>
    <row r="94" customFormat="false" ht="14.25" hidden="false" customHeight="false" outlineLevel="0" collapsed="false">
      <c r="A94" s="0" t="s">
        <v>74</v>
      </c>
      <c r="B94" s="2" t="n">
        <v>44790</v>
      </c>
      <c r="C94" s="2" t="n">
        <v>44866</v>
      </c>
      <c r="D94" s="0" t="n">
        <v>1</v>
      </c>
      <c r="E94" s="0" t="s">
        <v>531</v>
      </c>
      <c r="F94" s="0" t="s">
        <v>145</v>
      </c>
      <c r="G94" s="0" t="n">
        <v>1</v>
      </c>
      <c r="H94" s="0" t="s">
        <v>562</v>
      </c>
      <c r="J94" s="0" t="n">
        <v>1</v>
      </c>
      <c r="K94" s="0" t="s">
        <v>562</v>
      </c>
      <c r="L94" s="0" t="s">
        <v>563</v>
      </c>
      <c r="M94" s="0" t="n">
        <v>0</v>
      </c>
      <c r="P94" s="0" t="n">
        <v>1</v>
      </c>
      <c r="Q94" s="0" t="s">
        <v>546</v>
      </c>
      <c r="S94" s="0" t="str">
        <f aca="false">("Any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94" s="0" t="s">
        <v>550</v>
      </c>
      <c r="V94" s="0" t="str">
        <f aca="false">("Life endangerment, Serious health risk")</f>
        <v>Life endangerment, Serious health risk</v>
      </c>
      <c r="W94" s="0" t="s">
        <v>548</v>
      </c>
      <c r="Y94"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94" s="0" t="s">
        <v>549</v>
      </c>
      <c r="AA94" s="0" t="s">
        <v>488</v>
      </c>
      <c r="AB94" s="0" t="n">
        <v>1</v>
      </c>
      <c r="AC94" s="0" t="s">
        <v>506</v>
      </c>
      <c r="AE94" s="0" t="str">
        <f aca="false">("Race, Sex, Down syndrome, Fetal disability")</f>
        <v>Race, Sex, Down syndrome, Fetal disability</v>
      </c>
      <c r="AF94" s="0" t="s">
        <v>506</v>
      </c>
      <c r="AH94" s="0" t="n">
        <v>1</v>
      </c>
      <c r="AI94" s="0" t="s">
        <v>539</v>
      </c>
      <c r="AJ94" s="0" t="s">
        <v>145</v>
      </c>
      <c r="AK94" s="0" t="str">
        <f aca="false">("Partial-birth abortions, Dismemberment abortions, Saline method abortions")</f>
        <v>Partial-birth abortions, Dismemberment abortions, Saline method abortions</v>
      </c>
      <c r="AL94" s="0" t="s">
        <v>540</v>
      </c>
      <c r="AM94" s="0" t="s">
        <v>500</v>
      </c>
      <c r="AN94" s="0" t="str">
        <f aca="false">("Life endangerment, Serious health risk")</f>
        <v>Life endangerment, Serious health risk</v>
      </c>
      <c r="AO94" s="0" t="s">
        <v>542</v>
      </c>
      <c r="AP94" s="0" t="s">
        <v>493</v>
      </c>
      <c r="AQ94" s="0" t="n">
        <v>1</v>
      </c>
      <c r="AR94" s="0" t="s">
        <v>523</v>
      </c>
      <c r="AT94" s="0" t="n">
        <v>0</v>
      </c>
    </row>
    <row r="95" customFormat="false" ht="14.25" hidden="false" customHeight="false" outlineLevel="0" collapsed="false">
      <c r="A95" s="0" t="s">
        <v>75</v>
      </c>
      <c r="B95" s="2" t="n">
        <v>43435</v>
      </c>
      <c r="C95" s="2" t="n">
        <v>43677</v>
      </c>
      <c r="D95" s="0" t="n">
        <v>1</v>
      </c>
      <c r="E95" s="0" t="s">
        <v>564</v>
      </c>
      <c r="F95" s="0" t="s">
        <v>145</v>
      </c>
      <c r="G95" s="0" t="n">
        <v>1</v>
      </c>
      <c r="H95" s="0" t="s">
        <v>565</v>
      </c>
      <c r="J95" s="0" t="n">
        <v>1</v>
      </c>
      <c r="K95" s="0" t="s">
        <v>566</v>
      </c>
      <c r="L95" s="0" t="s">
        <v>567</v>
      </c>
      <c r="M95" s="0" t="n">
        <v>0</v>
      </c>
      <c r="P95" s="0" t="n">
        <v>1</v>
      </c>
      <c r="Q95" s="0" t="s">
        <v>568</v>
      </c>
      <c r="S95" s="0" t="str">
        <f aca="false">("20 weeks postfertilization (22 weeks LMP), Viability")</f>
        <v>20 weeks postfertilization (22 weeks LMP), Viability</v>
      </c>
      <c r="T95" s="0" t="s">
        <v>568</v>
      </c>
      <c r="V95" s="0" t="str">
        <f aca="false">("Life endangerment, Serious health risk, Fetal anomaly")</f>
        <v>Life endangerment, Serious health risk, Fetal anomaly</v>
      </c>
      <c r="W95" s="0" t="s">
        <v>569</v>
      </c>
      <c r="X95" s="0" t="s">
        <v>570</v>
      </c>
      <c r="Y95" s="0" t="str">
        <f aca="false">("Must use a method most likely to result in fetal survival, Second physician must attend the abortion")</f>
        <v>Must use a method most likely to result in fetal survival, Second physician must attend the abortion</v>
      </c>
      <c r="Z95" s="0" t="s">
        <v>568</v>
      </c>
      <c r="AB95" s="0" t="n">
        <v>1</v>
      </c>
      <c r="AC95" s="0" t="s">
        <v>571</v>
      </c>
      <c r="AE95" s="0" t="str">
        <f aca="false">("Down syndrome, Fetal anomaly, Fetal disability")</f>
        <v>Down syndrome, Fetal anomaly, Fetal disability</v>
      </c>
      <c r="AF95" s="0" t="s">
        <v>572</v>
      </c>
      <c r="AH95" s="0" t="n">
        <v>1</v>
      </c>
      <c r="AI95" s="0" t="s">
        <v>573</v>
      </c>
      <c r="AJ95" s="0" t="s">
        <v>185</v>
      </c>
      <c r="AK95" s="0" t="str">
        <f aca="false">("Partial-birth abortions, Dismemberment abortions")</f>
        <v>Partial-birth abortions, Dismemberment abortions</v>
      </c>
      <c r="AL95" s="0" t="s">
        <v>574</v>
      </c>
      <c r="AM95" s="0" t="s">
        <v>575</v>
      </c>
      <c r="AN95" s="0" t="str">
        <f aca="false">("Life endangerment, Serious health risk")</f>
        <v>Life endangerment, Serious health risk</v>
      </c>
      <c r="AO95" s="0" t="s">
        <v>574</v>
      </c>
      <c r="AP95" s="0" t="s">
        <v>576</v>
      </c>
      <c r="AQ95" s="0" t="n">
        <v>1</v>
      </c>
      <c r="AR95" s="0" t="s">
        <v>577</v>
      </c>
      <c r="AT95" s="0" t="n">
        <v>0</v>
      </c>
    </row>
    <row r="96" customFormat="false" ht="14.25" hidden="false" customHeight="false" outlineLevel="0" collapsed="false">
      <c r="A96" s="0" t="s">
        <v>75</v>
      </c>
      <c r="B96" s="2" t="n">
        <v>43678</v>
      </c>
      <c r="C96" s="2" t="n">
        <v>44735</v>
      </c>
      <c r="D96" s="0" t="n">
        <v>1</v>
      </c>
      <c r="E96" s="0" t="s">
        <v>578</v>
      </c>
      <c r="F96" s="0" t="s">
        <v>145</v>
      </c>
      <c r="G96" s="0" t="n">
        <v>1</v>
      </c>
      <c r="H96" s="0" t="s">
        <v>565</v>
      </c>
      <c r="J96" s="0" t="n">
        <v>1</v>
      </c>
      <c r="K96" s="0" t="s">
        <v>565</v>
      </c>
      <c r="L96" s="0" t="s">
        <v>567</v>
      </c>
      <c r="M96" s="0" t="n">
        <v>0</v>
      </c>
      <c r="P96" s="0" t="n">
        <v>1</v>
      </c>
      <c r="Q96" s="0" t="s">
        <v>568</v>
      </c>
      <c r="S96" s="0" t="str">
        <f aca="false">("20 weeks postfertilization (22 weeks LMP), Viability")</f>
        <v>20 weeks postfertilization (22 weeks LMP), Viability</v>
      </c>
      <c r="T96" s="0" t="s">
        <v>568</v>
      </c>
      <c r="U96" s="0" t="s">
        <v>579</v>
      </c>
      <c r="V96" s="0" t="str">
        <f aca="false">("Life endangerment, Serious health risk, Fetal anomaly")</f>
        <v>Life endangerment, Serious health risk, Fetal anomaly</v>
      </c>
      <c r="W96" s="0" t="s">
        <v>568</v>
      </c>
      <c r="X96" s="0" t="s">
        <v>580</v>
      </c>
      <c r="Y96" s="0" t="str">
        <f aca="false">("Must use a method most likely to result in fetal survival, Second physician must attend the abortion")</f>
        <v>Must use a method most likely to result in fetal survival, Second physician must attend the abortion</v>
      </c>
      <c r="Z96" s="0" t="s">
        <v>568</v>
      </c>
      <c r="AB96" s="0" t="n">
        <v>1</v>
      </c>
      <c r="AC96" s="0" t="s">
        <v>571</v>
      </c>
      <c r="AE96" s="0" t="str">
        <f aca="false">("Down syndrome, Fetal anomaly, Fetal disability")</f>
        <v>Down syndrome, Fetal anomaly, Fetal disability</v>
      </c>
      <c r="AF96" s="0" t="s">
        <v>571</v>
      </c>
      <c r="AH96" s="0" t="n">
        <v>1</v>
      </c>
      <c r="AI96" s="0" t="s">
        <v>573</v>
      </c>
      <c r="AJ96" s="0" t="s">
        <v>185</v>
      </c>
      <c r="AK96" s="0" t="str">
        <f aca="false">("Partial-birth abortions, Dismemberment abortions")</f>
        <v>Partial-birth abortions, Dismemberment abortions</v>
      </c>
      <c r="AL96" s="0" t="s">
        <v>574</v>
      </c>
      <c r="AM96" s="0" t="s">
        <v>575</v>
      </c>
      <c r="AN96" s="0" t="str">
        <f aca="false">("Life endangerment, Serious health risk")</f>
        <v>Life endangerment, Serious health risk</v>
      </c>
      <c r="AO96" s="0" t="s">
        <v>574</v>
      </c>
      <c r="AP96" s="0" t="s">
        <v>576</v>
      </c>
      <c r="AQ96" s="0" t="n">
        <v>1</v>
      </c>
      <c r="AR96" s="0" t="s">
        <v>581</v>
      </c>
      <c r="AS96" s="0" t="s">
        <v>582</v>
      </c>
      <c r="AT96" s="0" t="n">
        <v>0</v>
      </c>
    </row>
    <row r="97" customFormat="false" ht="14.25" hidden="false" customHeight="false" outlineLevel="0" collapsed="false">
      <c r="A97" s="0" t="s">
        <v>75</v>
      </c>
      <c r="B97" s="2" t="n">
        <v>44736</v>
      </c>
      <c r="C97" s="2" t="n">
        <v>44738</v>
      </c>
      <c r="D97" s="0" t="n">
        <v>1</v>
      </c>
      <c r="E97" s="0" t="s">
        <v>564</v>
      </c>
      <c r="F97" s="0" t="s">
        <v>145</v>
      </c>
      <c r="G97" s="0" t="n">
        <v>1</v>
      </c>
      <c r="H97" s="0" t="s">
        <v>565</v>
      </c>
      <c r="J97" s="0" t="n">
        <v>1</v>
      </c>
      <c r="K97" s="0" t="s">
        <v>565</v>
      </c>
      <c r="L97" s="0" t="s">
        <v>567</v>
      </c>
      <c r="M97" s="0" t="n">
        <v>0</v>
      </c>
      <c r="P97" s="0" t="n">
        <v>1</v>
      </c>
      <c r="Q97" s="0" t="s">
        <v>583</v>
      </c>
      <c r="S97" s="0" t="str">
        <f aca="false">("Any point in pregnancy, Fetal heartbeat detected, 20 weeks postfertilization (22 weeks LMP), Viability")</f>
        <v>Any point in pregnancy, Fetal heartbeat detected, 20 weeks postfertilization (22 weeks LMP), Viability</v>
      </c>
      <c r="T97" s="0" t="s">
        <v>584</v>
      </c>
      <c r="V97" s="0" t="str">
        <f aca="false">("Life endangerment, Serious health risk, Fetal anomaly")</f>
        <v>Life endangerment, Serious health risk, Fetal anomaly</v>
      </c>
      <c r="W97" s="0" t="s">
        <v>585</v>
      </c>
      <c r="X97" s="0" t="s">
        <v>570</v>
      </c>
      <c r="Y97" s="0" t="str">
        <f aca="false">("Must use a method most likely to result in fetal survival")</f>
        <v>Must use a method most likely to result in fetal survival</v>
      </c>
      <c r="Z97" s="0" t="s">
        <v>586</v>
      </c>
      <c r="AB97" s="0" t="n">
        <v>1</v>
      </c>
      <c r="AC97" s="0" t="s">
        <v>571</v>
      </c>
      <c r="AE97" s="0" t="str">
        <f aca="false">("Down syndrome, Fetal anomaly, Fetal disability")</f>
        <v>Down syndrome, Fetal anomaly, Fetal disability</v>
      </c>
      <c r="AF97" s="0" t="s">
        <v>572</v>
      </c>
      <c r="AH97" s="0" t="n">
        <v>1</v>
      </c>
      <c r="AI97" s="0" t="s">
        <v>573</v>
      </c>
      <c r="AJ97" s="0" t="s">
        <v>185</v>
      </c>
      <c r="AK97" s="0" t="str">
        <f aca="false">("Partial-birth abortions, Dismemberment abortions")</f>
        <v>Partial-birth abortions, Dismemberment abortions</v>
      </c>
      <c r="AL97" s="0" t="s">
        <v>574</v>
      </c>
      <c r="AM97" s="0" t="s">
        <v>575</v>
      </c>
      <c r="AN97" s="0" t="str">
        <f aca="false">("Life endangerment, Serious health risk")</f>
        <v>Life endangerment, Serious health risk</v>
      </c>
      <c r="AO97" s="0" t="s">
        <v>574</v>
      </c>
      <c r="AP97" s="0" t="s">
        <v>576</v>
      </c>
      <c r="AQ97" s="0" t="n">
        <v>1</v>
      </c>
      <c r="AR97" s="0" t="s">
        <v>587</v>
      </c>
      <c r="AT97" s="0" t="n">
        <v>0</v>
      </c>
    </row>
    <row r="98" customFormat="false" ht="14.25" hidden="false" customHeight="false" outlineLevel="0" collapsed="false">
      <c r="A98" s="0" t="s">
        <v>75</v>
      </c>
      <c r="B98" s="2" t="n">
        <v>44739</v>
      </c>
      <c r="C98" s="2" t="n">
        <v>44773</v>
      </c>
      <c r="D98" s="0" t="n">
        <v>1</v>
      </c>
      <c r="E98" s="0" t="s">
        <v>564</v>
      </c>
      <c r="F98" s="0" t="s">
        <v>145</v>
      </c>
      <c r="G98" s="0" t="n">
        <v>1</v>
      </c>
      <c r="H98" s="0" t="s">
        <v>588</v>
      </c>
      <c r="J98" s="0" t="n">
        <v>1</v>
      </c>
      <c r="K98" s="0" t="s">
        <v>588</v>
      </c>
      <c r="L98" s="0" t="s">
        <v>589</v>
      </c>
      <c r="M98" s="0" t="n">
        <v>0</v>
      </c>
      <c r="P98" s="0" t="n">
        <v>1</v>
      </c>
      <c r="Q98" s="0" t="s">
        <v>583</v>
      </c>
      <c r="S98" s="0" t="str">
        <f aca="false">("Any point in pregnancy, Fetal heartbeat detected, 20 weeks postfertilization (22 weeks LMP), Viability")</f>
        <v>Any point in pregnancy, Fetal heartbeat detected, 20 weeks postfertilization (22 weeks LMP), Viability</v>
      </c>
      <c r="T98" s="0" t="s">
        <v>584</v>
      </c>
      <c r="U98" s="0" t="s">
        <v>145</v>
      </c>
      <c r="V98" s="0" t="str">
        <f aca="false">("Life endangerment, Serious health risk, Fetal anomaly")</f>
        <v>Life endangerment, Serious health risk, Fetal anomaly</v>
      </c>
      <c r="W98" s="0" t="s">
        <v>585</v>
      </c>
      <c r="X98" s="0" t="s">
        <v>570</v>
      </c>
      <c r="Y98" s="0" t="str">
        <f aca="false">("Must use a method most likely to result in fetal survival, Second physician must attend the abortion")</f>
        <v>Must use a method most likely to result in fetal survival, Second physician must attend the abortion</v>
      </c>
      <c r="Z98" s="0" t="s">
        <v>590</v>
      </c>
      <c r="AB98" s="0" t="n">
        <v>1</v>
      </c>
      <c r="AC98" s="0" t="s">
        <v>571</v>
      </c>
      <c r="AE98" s="0" t="str">
        <f aca="false">("Down syndrome, Fetal anomaly, Fetal disability")</f>
        <v>Down syndrome, Fetal anomaly, Fetal disability</v>
      </c>
      <c r="AF98" s="0" t="s">
        <v>572</v>
      </c>
      <c r="AH98" s="0" t="n">
        <v>1</v>
      </c>
      <c r="AI98" s="0" t="s">
        <v>573</v>
      </c>
      <c r="AJ98" s="0" t="s">
        <v>185</v>
      </c>
      <c r="AK98" s="0" t="str">
        <f aca="false">("Partial-birth abortions, Dismemberment abortions")</f>
        <v>Partial-birth abortions, Dismemberment abortions</v>
      </c>
      <c r="AL98" s="0" t="s">
        <v>574</v>
      </c>
      <c r="AM98" s="0" t="s">
        <v>575</v>
      </c>
      <c r="AN98" s="0" t="str">
        <f aca="false">("Life endangerment, Serious health risk")</f>
        <v>Life endangerment, Serious health risk</v>
      </c>
      <c r="AO98" s="0" t="s">
        <v>574</v>
      </c>
      <c r="AP98" s="0" t="s">
        <v>576</v>
      </c>
      <c r="AQ98" s="0" t="n">
        <v>1</v>
      </c>
      <c r="AR98" s="0" t="s">
        <v>587</v>
      </c>
      <c r="AS98" s="0" t="s">
        <v>145</v>
      </c>
      <c r="AT98" s="0" t="n">
        <v>0</v>
      </c>
    </row>
    <row r="99" customFormat="false" ht="14.25" hidden="false" customHeight="false" outlineLevel="0" collapsed="false">
      <c r="A99" s="0" t="s">
        <v>75</v>
      </c>
      <c r="B99" s="2" t="n">
        <v>44774</v>
      </c>
      <c r="C99" s="2" t="n">
        <v>44866</v>
      </c>
      <c r="D99" s="0" t="n">
        <v>1</v>
      </c>
      <c r="E99" s="0" t="s">
        <v>591</v>
      </c>
      <c r="F99" s="0" t="s">
        <v>145</v>
      </c>
      <c r="G99" s="0" t="n">
        <v>0</v>
      </c>
      <c r="P99" s="0" t="n">
        <v>1</v>
      </c>
      <c r="Q99" s="0" t="s">
        <v>592</v>
      </c>
      <c r="S99" s="0" t="str">
        <f aca="false">("Any point in pregnancy, Fetal heartbeat detected, 20 weeks postfertilization (22 weeks LMP), Viability")</f>
        <v>Any point in pregnancy, Fetal heartbeat detected, 20 weeks postfertilization (22 weeks LMP), Viability</v>
      </c>
      <c r="T99" s="0" t="s">
        <v>593</v>
      </c>
      <c r="V99" s="0" t="str">
        <f aca="false">("Life endangerment, Serious health risk, Fetal anomaly")</f>
        <v>Life endangerment, Serious health risk, Fetal anomaly</v>
      </c>
      <c r="W99" s="0" t="s">
        <v>594</v>
      </c>
      <c r="X99" s="0" t="s">
        <v>595</v>
      </c>
      <c r="Y99" s="0" t="str">
        <f aca="false">("Must use a method most likely to result in fetal survival, Second physician must attend the abortion")</f>
        <v>Must use a method most likely to result in fetal survival, Second physician must attend the abortion</v>
      </c>
      <c r="Z99" s="0" t="s">
        <v>596</v>
      </c>
      <c r="AB99" s="0" t="n">
        <v>1</v>
      </c>
      <c r="AC99" s="0" t="s">
        <v>597</v>
      </c>
      <c r="AE99" s="0" t="str">
        <f aca="false">("Down syndrome, Fetal anomaly, Fetal disability")</f>
        <v>Down syndrome, Fetal anomaly, Fetal disability</v>
      </c>
      <c r="AF99" s="0" t="s">
        <v>597</v>
      </c>
      <c r="AH99" s="0" t="n">
        <v>1</v>
      </c>
      <c r="AI99" s="0" t="s">
        <v>598</v>
      </c>
      <c r="AK99" s="0" t="str">
        <f aca="false">("Partial-birth abortions, Dismemberment abortions")</f>
        <v>Partial-birth abortions, Dismemberment abortions</v>
      </c>
      <c r="AL99" s="0" t="s">
        <v>598</v>
      </c>
      <c r="AN99" s="0" t="str">
        <f aca="false">("Life endangerment, Serious health risk")</f>
        <v>Life endangerment, Serious health risk</v>
      </c>
      <c r="AO99" s="0" t="s">
        <v>599</v>
      </c>
      <c r="AP99" s="0" t="s">
        <v>576</v>
      </c>
      <c r="AQ99" s="0" t="n">
        <v>1</v>
      </c>
      <c r="AR99" s="0" t="s">
        <v>600</v>
      </c>
      <c r="AT99" s="0" t="n">
        <v>0</v>
      </c>
    </row>
    <row r="100" customFormat="false" ht="14.25" hidden="false" customHeight="false" outlineLevel="0" collapsed="false">
      <c r="A100" s="0" t="s">
        <v>76</v>
      </c>
      <c r="B100" s="2" t="n">
        <v>43435</v>
      </c>
      <c r="C100" s="2" t="n">
        <v>43726</v>
      </c>
      <c r="D100" s="0" t="n">
        <v>1</v>
      </c>
      <c r="E100" s="0" t="s">
        <v>601</v>
      </c>
      <c r="G100" s="0" t="n">
        <v>0</v>
      </c>
      <c r="P100" s="0" t="n">
        <v>1</v>
      </c>
      <c r="Q100" s="0" t="s">
        <v>601</v>
      </c>
      <c r="S100" s="0" t="str">
        <f aca="false">("Viability")</f>
        <v>Viability</v>
      </c>
      <c r="T100" s="0" t="s">
        <v>601</v>
      </c>
      <c r="V100" s="0" t="str">
        <f aca="false">("Life endangerment, Health")</f>
        <v>Life endangerment, Health</v>
      </c>
      <c r="W100" s="0" t="s">
        <v>601</v>
      </c>
      <c r="Y100" s="0" t="str">
        <f aca="false">("No requirements")</f>
        <v>No requirements</v>
      </c>
      <c r="AB100" s="0" t="n">
        <v>0</v>
      </c>
      <c r="AH100" s="0" t="n">
        <v>0</v>
      </c>
      <c r="AQ100" s="0" t="n">
        <v>0</v>
      </c>
    </row>
    <row r="101" customFormat="false" ht="14.25" hidden="false" customHeight="false" outlineLevel="0" collapsed="false">
      <c r="A101" s="0" t="s">
        <v>76</v>
      </c>
      <c r="B101" s="2" t="n">
        <v>43727</v>
      </c>
      <c r="C101" s="2" t="n">
        <v>44834</v>
      </c>
      <c r="D101" s="0" t="n">
        <v>1</v>
      </c>
      <c r="E101" s="0" t="s">
        <v>601</v>
      </c>
      <c r="G101" s="0" t="n">
        <v>0</v>
      </c>
      <c r="P101" s="0" t="n">
        <v>1</v>
      </c>
      <c r="Q101" s="0" t="s">
        <v>601</v>
      </c>
      <c r="S101" s="0" t="str">
        <f aca="false">("Viability")</f>
        <v>Viability</v>
      </c>
      <c r="T101" s="0" t="s">
        <v>601</v>
      </c>
      <c r="V101" s="0" t="str">
        <f aca="false">("Life endangerment, Health")</f>
        <v>Life endangerment, Health</v>
      </c>
      <c r="W101" s="0" t="s">
        <v>601</v>
      </c>
      <c r="Y101" s="0" t="str">
        <f aca="false">("No requirements")</f>
        <v>No requirements</v>
      </c>
      <c r="AB101" s="0" t="n">
        <v>0</v>
      </c>
      <c r="AH101" s="0" t="n">
        <v>0</v>
      </c>
      <c r="AQ101" s="0" t="n">
        <v>0</v>
      </c>
      <c r="AT101" s="0" t="n">
        <v>0</v>
      </c>
    </row>
    <row r="102" customFormat="false" ht="14.25" hidden="false" customHeight="false" outlineLevel="0" collapsed="false">
      <c r="A102" s="0" t="s">
        <v>76</v>
      </c>
      <c r="B102" s="2" t="n">
        <v>44835</v>
      </c>
      <c r="C102" s="2" t="n">
        <v>44866</v>
      </c>
      <c r="D102" s="0" t="n">
        <v>1</v>
      </c>
      <c r="E102" s="0" t="s">
        <v>601</v>
      </c>
      <c r="G102" s="0" t="n">
        <v>0</v>
      </c>
      <c r="P102" s="0" t="n">
        <v>1</v>
      </c>
      <c r="Q102" s="0" t="s">
        <v>601</v>
      </c>
      <c r="S102" s="0" t="str">
        <f aca="false">("Viability")</f>
        <v>Viability</v>
      </c>
      <c r="T102" s="0" t="s">
        <v>601</v>
      </c>
      <c r="V102" s="0" t="str">
        <f aca="false">("Life endangerment, Health")</f>
        <v>Life endangerment, Health</v>
      </c>
      <c r="W102" s="0" t="s">
        <v>601</v>
      </c>
      <c r="Y102" s="0" t="str">
        <f aca="false">("No requirements")</f>
        <v>No requirements</v>
      </c>
      <c r="AB102" s="0" t="n">
        <v>0</v>
      </c>
      <c r="AH102" s="0" t="n">
        <v>0</v>
      </c>
      <c r="AQ102" s="0" t="n">
        <v>0</v>
      </c>
      <c r="AT102" s="0" t="n">
        <v>0</v>
      </c>
    </row>
    <row r="103" customFormat="false" ht="14.25" hidden="false" customHeight="false" outlineLevel="0" collapsed="false">
      <c r="A103" s="0" t="s">
        <v>77</v>
      </c>
      <c r="B103" s="2" t="n">
        <v>43435</v>
      </c>
      <c r="C103" s="2" t="n">
        <v>44742</v>
      </c>
      <c r="D103" s="0" t="n">
        <v>1</v>
      </c>
      <c r="E103" s="0" t="s">
        <v>602</v>
      </c>
      <c r="G103" s="0" t="n">
        <v>0</v>
      </c>
      <c r="P103" s="0" t="n">
        <v>1</v>
      </c>
      <c r="Q103" s="0" t="s">
        <v>602</v>
      </c>
      <c r="S103" s="0" t="str">
        <f aca="false">("Viability")</f>
        <v>Viability</v>
      </c>
      <c r="T103" s="0" t="s">
        <v>602</v>
      </c>
      <c r="V103" s="0" t="str">
        <f aca="false">("Life endangerment, Fetal anomaly, Health")</f>
        <v>Life endangerment, Fetal anomaly, Health</v>
      </c>
      <c r="W103" s="0" t="s">
        <v>603</v>
      </c>
      <c r="Y103" s="0" t="str">
        <f aca="false">("No requirements")</f>
        <v>No requirements</v>
      </c>
      <c r="AB103" s="0" t="n">
        <v>0</v>
      </c>
      <c r="AH103" s="0" t="n">
        <v>0</v>
      </c>
      <c r="AQ103" s="0" t="n">
        <v>0</v>
      </c>
      <c r="AT103" s="0" t="n">
        <v>0</v>
      </c>
    </row>
    <row r="104" customFormat="false" ht="14.25" hidden="false" customHeight="false" outlineLevel="0" collapsed="false">
      <c r="A104" s="0" t="s">
        <v>77</v>
      </c>
      <c r="B104" s="2" t="n">
        <v>44743</v>
      </c>
      <c r="C104" s="2" t="n">
        <v>44866</v>
      </c>
      <c r="D104" s="0" t="n">
        <v>1</v>
      </c>
      <c r="E104" s="0" t="s">
        <v>602</v>
      </c>
      <c r="G104" s="0" t="n">
        <v>0</v>
      </c>
      <c r="P104" s="0" t="n">
        <v>1</v>
      </c>
      <c r="Q104" s="0" t="s">
        <v>602</v>
      </c>
      <c r="S104" s="0" t="str">
        <f aca="false">("Viability")</f>
        <v>Viability</v>
      </c>
      <c r="T104" s="0" t="s">
        <v>602</v>
      </c>
      <c r="V104" s="0" t="str">
        <f aca="false">("Life endangerment, Fetal anomaly, Health")</f>
        <v>Life endangerment, Fetal anomaly, Health</v>
      </c>
      <c r="W104" s="0" t="s">
        <v>603</v>
      </c>
      <c r="Y104" s="0" t="str">
        <f aca="false">("No requirements")</f>
        <v>No requirements</v>
      </c>
      <c r="AB104" s="0" t="n">
        <v>0</v>
      </c>
      <c r="AH104" s="0" t="n">
        <v>0</v>
      </c>
      <c r="AQ104" s="0" t="n">
        <v>0</v>
      </c>
      <c r="AT104" s="0" t="n">
        <v>0</v>
      </c>
    </row>
    <row r="105" customFormat="false" ht="14.25" hidden="false" customHeight="false" outlineLevel="0" collapsed="false">
      <c r="A105" s="0" t="s">
        <v>78</v>
      </c>
      <c r="B105" s="2" t="n">
        <v>43435</v>
      </c>
      <c r="C105" s="2" t="n">
        <v>44193</v>
      </c>
      <c r="D105" s="0" t="n">
        <v>1</v>
      </c>
      <c r="E105" s="0" t="s">
        <v>604</v>
      </c>
      <c r="G105" s="0" t="n">
        <v>0</v>
      </c>
      <c r="P105" s="0" t="n">
        <v>1</v>
      </c>
      <c r="Q105" s="0" t="s">
        <v>604</v>
      </c>
      <c r="S105" s="0" t="str">
        <f aca="false">("24 weeks postfertilization (26 weeks LMP)")</f>
        <v>24 weeks postfertilization (26 weeks LMP)</v>
      </c>
      <c r="T105" s="0" t="s">
        <v>604</v>
      </c>
      <c r="V105" s="0" t="str">
        <f aca="false">("Life endangerment, Serious health risk")</f>
        <v>Life endangerment, Serious health risk</v>
      </c>
      <c r="W105" s="0" t="s">
        <v>604</v>
      </c>
      <c r="Y105" s="0" t="str">
        <f aca="false">("Must be performed in a hospital, Must use a method most likely to result in fetal survival")</f>
        <v>Must be performed in a hospital, Must use a method most likely to result in fetal survival</v>
      </c>
      <c r="Z105" s="0" t="s">
        <v>605</v>
      </c>
      <c r="AA105" s="0" t="s">
        <v>606</v>
      </c>
      <c r="AB105" s="0" t="n">
        <v>0</v>
      </c>
      <c r="AH105" s="0" t="n">
        <v>0</v>
      </c>
      <c r="AQ105" s="0" t="n">
        <v>0</v>
      </c>
      <c r="AT105" s="0" t="n">
        <v>0</v>
      </c>
    </row>
    <row r="106" customFormat="false" ht="14.25" hidden="false" customHeight="false" outlineLevel="0" collapsed="false">
      <c r="A106" s="0" t="s">
        <v>78</v>
      </c>
      <c r="B106" s="2" t="n">
        <v>44194</v>
      </c>
      <c r="C106" s="2" t="n">
        <v>44770</v>
      </c>
      <c r="D106" s="0" t="n">
        <v>1</v>
      </c>
      <c r="E106" s="0" t="s">
        <v>607</v>
      </c>
      <c r="G106" s="0" t="n">
        <v>0</v>
      </c>
      <c r="P106" s="0" t="n">
        <v>1</v>
      </c>
      <c r="Q106" s="0" t="s">
        <v>607</v>
      </c>
      <c r="S106" s="0" t="str">
        <f aca="false">("24 weeks postfertilization (26 weeks LMP)")</f>
        <v>24 weeks postfertilization (26 weeks LMP)</v>
      </c>
      <c r="T106" s="0" t="s">
        <v>607</v>
      </c>
      <c r="V106" s="0" t="str">
        <f aca="false">("Life endangerment, Serious health risk, Fetal anomaly")</f>
        <v>Life endangerment, Serious health risk, Fetal anomaly</v>
      </c>
      <c r="W106" s="0" t="s">
        <v>607</v>
      </c>
      <c r="X106" s="0" t="s">
        <v>608</v>
      </c>
      <c r="Y106" s="0" t="str">
        <f aca="false">("Must be performed in a hospital, Must use a method most likely to result in fetal survival")</f>
        <v>Must be performed in a hospital, Must use a method most likely to result in fetal survival</v>
      </c>
      <c r="Z106" s="0" t="s">
        <v>609</v>
      </c>
      <c r="AA106" s="0" t="s">
        <v>610</v>
      </c>
      <c r="AB106" s="0" t="n">
        <v>0</v>
      </c>
      <c r="AH106" s="0" t="n">
        <v>0</v>
      </c>
      <c r="AQ106" s="0" t="n">
        <v>0</v>
      </c>
      <c r="AT106" s="0" t="n">
        <v>0</v>
      </c>
    </row>
    <row r="107" customFormat="false" ht="14.25" hidden="false" customHeight="false" outlineLevel="0" collapsed="false">
      <c r="A107" s="0" t="s">
        <v>78</v>
      </c>
      <c r="B107" s="2" t="n">
        <v>44771</v>
      </c>
      <c r="C107" s="2" t="n">
        <v>44866</v>
      </c>
      <c r="D107" s="0" t="n">
        <v>1</v>
      </c>
      <c r="E107" s="0" t="s">
        <v>611</v>
      </c>
      <c r="G107" s="0" t="n">
        <v>0</v>
      </c>
      <c r="P107" s="0" t="n">
        <v>1</v>
      </c>
      <c r="Q107" s="0" t="s">
        <v>611</v>
      </c>
      <c r="S107" s="0" t="str">
        <f aca="false">("24 weeks postfertilization (26 weeks LMP)")</f>
        <v>24 weeks postfertilization (26 weeks LMP)</v>
      </c>
      <c r="T107" s="0" t="s">
        <v>611</v>
      </c>
      <c r="V107" s="0" t="str">
        <f aca="false">("Life endangerment, Serious health risk, Fetal anomaly")</f>
        <v>Life endangerment, Serious health risk, Fetal anomaly</v>
      </c>
      <c r="W107" s="0" t="s">
        <v>611</v>
      </c>
      <c r="X107" s="0" t="s">
        <v>608</v>
      </c>
      <c r="Y107" s="0" t="str">
        <f aca="false">("Must be performed in a hospital, Must use a method most likely to result in fetal survival")</f>
        <v>Must be performed in a hospital, Must use a method most likely to result in fetal survival</v>
      </c>
      <c r="Z107" s="0" t="s">
        <v>612</v>
      </c>
      <c r="AA107" s="0" t="s">
        <v>610</v>
      </c>
      <c r="AB107" s="0" t="n">
        <v>0</v>
      </c>
      <c r="AH107" s="0" t="n">
        <v>0</v>
      </c>
      <c r="AQ107" s="0" t="n">
        <v>0</v>
      </c>
      <c r="AT107" s="0" t="n">
        <v>0</v>
      </c>
    </row>
    <row r="108" customFormat="false" ht="14.25" hidden="false" customHeight="false" outlineLevel="0" collapsed="false">
      <c r="A108" s="0" t="s">
        <v>79</v>
      </c>
      <c r="B108" s="2" t="n">
        <v>43435</v>
      </c>
      <c r="C108" s="2" t="n">
        <v>44735</v>
      </c>
      <c r="D108" s="0" t="n">
        <v>1</v>
      </c>
      <c r="E108" s="0" t="s">
        <v>613</v>
      </c>
      <c r="F108" s="0" t="s">
        <v>145</v>
      </c>
      <c r="G108" s="0" t="n">
        <v>1</v>
      </c>
      <c r="H108" s="0" t="s">
        <v>614</v>
      </c>
      <c r="J108" s="0" t="n">
        <v>1</v>
      </c>
      <c r="K108" s="0" t="s">
        <v>615</v>
      </c>
      <c r="L108" s="0" t="s">
        <v>616</v>
      </c>
      <c r="M108" s="0" t="n">
        <v>0</v>
      </c>
      <c r="P108" s="0" t="n">
        <v>0</v>
      </c>
      <c r="S108" s="0" t="str">
        <f aca="false">("")</f>
        <v/>
      </c>
      <c r="AB108" s="0" t="n">
        <v>0</v>
      </c>
      <c r="AH108" s="0" t="n">
        <v>1</v>
      </c>
      <c r="AI108" s="0" t="s">
        <v>617</v>
      </c>
      <c r="AJ108" s="0" t="s">
        <v>618</v>
      </c>
      <c r="AK108" s="0" t="str">
        <f aca="false">("Partial-birth abortions")</f>
        <v>Partial-birth abortions</v>
      </c>
      <c r="AL108" s="0" t="s">
        <v>619</v>
      </c>
      <c r="AM108" s="0" t="s">
        <v>618</v>
      </c>
      <c r="AN108" s="0" t="str">
        <f aca="false">("Life endangerment")</f>
        <v>Life endangerment</v>
      </c>
      <c r="AO108" s="0" t="s">
        <v>620</v>
      </c>
      <c r="AP108" s="0" t="s">
        <v>618</v>
      </c>
      <c r="AQ108" s="0" t="n">
        <v>0</v>
      </c>
      <c r="AT108" s="0" t="n">
        <v>1</v>
      </c>
      <c r="AU108" s="0" t="s">
        <v>621</v>
      </c>
      <c r="AV108" s="0" t="s">
        <v>145</v>
      </c>
    </row>
    <row r="109" customFormat="false" ht="14.25" hidden="false" customHeight="false" outlineLevel="0" collapsed="false">
      <c r="A109" s="0" t="s">
        <v>79</v>
      </c>
      <c r="B109" s="2" t="n">
        <v>44736</v>
      </c>
      <c r="C109" s="2" t="n">
        <v>44810</v>
      </c>
      <c r="D109" s="0" t="n">
        <v>1</v>
      </c>
      <c r="E109" s="0" t="s">
        <v>613</v>
      </c>
      <c r="F109" s="0" t="s">
        <v>145</v>
      </c>
      <c r="G109" s="0" t="n">
        <v>1</v>
      </c>
      <c r="H109" s="0" t="s">
        <v>614</v>
      </c>
      <c r="J109" s="0" t="n">
        <v>1</v>
      </c>
      <c r="K109" s="0" t="s">
        <v>615</v>
      </c>
      <c r="L109" s="0" t="s">
        <v>616</v>
      </c>
      <c r="M109" s="0" t="n">
        <v>0</v>
      </c>
      <c r="P109" s="0" t="n">
        <v>1</v>
      </c>
      <c r="Q109" s="0" t="s">
        <v>622</v>
      </c>
      <c r="R109" s="0" t="s">
        <v>623</v>
      </c>
      <c r="S109" s="0" t="str">
        <f aca="false">("Any point in pregnancy")</f>
        <v>Any point in pregnancy</v>
      </c>
      <c r="T109" s="0" t="s">
        <v>621</v>
      </c>
      <c r="U109" s="0" t="s">
        <v>145</v>
      </c>
      <c r="V109" s="0" t="str">
        <f aca="false">("Life endangerment")</f>
        <v>Life endangerment</v>
      </c>
      <c r="W109" s="0" t="s">
        <v>622</v>
      </c>
      <c r="Y109" s="0" t="str">
        <f aca="false">("No requirements")</f>
        <v>No requirements</v>
      </c>
      <c r="AB109" s="0" t="n">
        <v>0</v>
      </c>
      <c r="AH109" s="0" t="n">
        <v>1</v>
      </c>
      <c r="AI109" s="0" t="s">
        <v>617</v>
      </c>
      <c r="AJ109" s="0" t="s">
        <v>618</v>
      </c>
      <c r="AK109" s="0" t="str">
        <f aca="false">("Partial-birth abortions")</f>
        <v>Partial-birth abortions</v>
      </c>
      <c r="AL109" s="0" t="s">
        <v>619</v>
      </c>
      <c r="AM109" s="0" t="s">
        <v>618</v>
      </c>
      <c r="AN109" s="0" t="str">
        <f aca="false">("Life endangerment")</f>
        <v>Life endangerment</v>
      </c>
      <c r="AO109" s="0" t="s">
        <v>620</v>
      </c>
      <c r="AP109" s="0" t="s">
        <v>618</v>
      </c>
      <c r="AQ109" s="0" t="n">
        <v>0</v>
      </c>
      <c r="AT109" s="0" t="n">
        <v>1</v>
      </c>
      <c r="AU109" s="0" t="s">
        <v>621</v>
      </c>
      <c r="AV109" s="0" t="s">
        <v>145</v>
      </c>
    </row>
    <row r="110" customFormat="false" ht="14.25" hidden="false" customHeight="false" outlineLevel="0" collapsed="false">
      <c r="A110" s="0" t="s">
        <v>79</v>
      </c>
      <c r="B110" s="2" t="n">
        <v>44811</v>
      </c>
      <c r="C110" s="2" t="n">
        <v>44866</v>
      </c>
      <c r="D110" s="0" t="n">
        <v>1</v>
      </c>
      <c r="E110" s="0" t="s">
        <v>613</v>
      </c>
      <c r="F110" s="0" t="s">
        <v>145</v>
      </c>
      <c r="G110" s="0" t="n">
        <v>1</v>
      </c>
      <c r="H110" s="0" t="s">
        <v>614</v>
      </c>
      <c r="J110" s="0" t="n">
        <v>1</v>
      </c>
      <c r="K110" s="0" t="s">
        <v>624</v>
      </c>
      <c r="L110" s="0" t="s">
        <v>625</v>
      </c>
      <c r="M110" s="0" t="n">
        <v>0</v>
      </c>
      <c r="P110" s="0" t="n">
        <v>1</v>
      </c>
      <c r="Q110" s="0" t="s">
        <v>622</v>
      </c>
      <c r="R110" s="0" t="s">
        <v>623</v>
      </c>
      <c r="S110" s="0" t="str">
        <f aca="false">("Any point in pregnancy")</f>
        <v>Any point in pregnancy</v>
      </c>
      <c r="T110" s="0" t="s">
        <v>622</v>
      </c>
      <c r="U110" s="0" t="s">
        <v>145</v>
      </c>
      <c r="V110" s="0" t="str">
        <f aca="false">("Life endangerment")</f>
        <v>Life endangerment</v>
      </c>
      <c r="W110" s="0" t="s">
        <v>622</v>
      </c>
      <c r="Y110" s="0" t="str">
        <f aca="false">("No requirements")</f>
        <v>No requirements</v>
      </c>
      <c r="AB110" s="0" t="n">
        <v>0</v>
      </c>
      <c r="AH110" s="0" t="n">
        <v>1</v>
      </c>
      <c r="AI110" s="0" t="s">
        <v>617</v>
      </c>
      <c r="AJ110" s="0" t="s">
        <v>618</v>
      </c>
      <c r="AK110" s="0" t="str">
        <f aca="false">("Partial-birth abortions")</f>
        <v>Partial-birth abortions</v>
      </c>
      <c r="AL110" s="0" t="s">
        <v>619</v>
      </c>
      <c r="AM110" s="0" t="s">
        <v>618</v>
      </c>
      <c r="AN110" s="0" t="str">
        <f aca="false">("Life endangerment")</f>
        <v>Life endangerment</v>
      </c>
      <c r="AO110" s="0" t="s">
        <v>620</v>
      </c>
      <c r="AP110" s="0" t="s">
        <v>618</v>
      </c>
      <c r="AQ110" s="0" t="n">
        <v>0</v>
      </c>
      <c r="AT110" s="0" t="n">
        <v>1</v>
      </c>
      <c r="AU110" s="0" t="s">
        <v>621</v>
      </c>
      <c r="AV110" s="0" t="s">
        <v>145</v>
      </c>
    </row>
    <row r="111" customFormat="false" ht="14.25" hidden="false" customHeight="false" outlineLevel="0" collapsed="false">
      <c r="A111" s="0" t="s">
        <v>80</v>
      </c>
      <c r="B111" s="2" t="n">
        <v>43435</v>
      </c>
      <c r="C111" s="2" t="n">
        <v>44866</v>
      </c>
      <c r="D111" s="0" t="n">
        <v>1</v>
      </c>
      <c r="E111" s="0" t="s">
        <v>626</v>
      </c>
      <c r="F111" s="0" t="s">
        <v>185</v>
      </c>
      <c r="G111" s="0" t="n">
        <v>1</v>
      </c>
      <c r="H111" s="0" t="s">
        <v>627</v>
      </c>
      <c r="J111" s="0" t="n">
        <v>1</v>
      </c>
      <c r="K111" s="0" t="s">
        <v>627</v>
      </c>
      <c r="L111" s="0" t="s">
        <v>628</v>
      </c>
      <c r="M111" s="0" t="n">
        <v>0</v>
      </c>
      <c r="P111" s="0" t="n">
        <v>1</v>
      </c>
      <c r="Q111" s="0" t="s">
        <v>629</v>
      </c>
      <c r="R111" s="0" t="s">
        <v>185</v>
      </c>
      <c r="S111" s="0" t="str">
        <f aca="false">("Viability")</f>
        <v>Viability</v>
      </c>
      <c r="T111" s="0" t="s">
        <v>629</v>
      </c>
      <c r="U111" s="0" t="s">
        <v>185</v>
      </c>
      <c r="V111" s="0" t="str">
        <f aca="false">("Life endangerment, Health")</f>
        <v>Life endangerment, Health</v>
      </c>
      <c r="W111" s="0" t="s">
        <v>626</v>
      </c>
      <c r="Y111" s="0" t="str">
        <f aca="false">("Must be performed in a hospital, Must use a method most likely to result in fetal survival, Second physician must attend the abortion")</f>
        <v>Must be performed in a hospital, Must use a method most likely to result in fetal survival, Second physician must attend the abortion</v>
      </c>
      <c r="Z111" s="0" t="s">
        <v>630</v>
      </c>
      <c r="AB111" s="0" t="n">
        <v>0</v>
      </c>
      <c r="AH111" s="0" t="n">
        <v>0</v>
      </c>
      <c r="AQ111" s="0" t="n">
        <v>0</v>
      </c>
      <c r="AT111" s="0" t="n">
        <v>0</v>
      </c>
    </row>
    <row r="112" customFormat="false" ht="14.25" hidden="false" customHeight="false" outlineLevel="0" collapsed="false">
      <c r="A112" s="0" t="s">
        <v>81</v>
      </c>
      <c r="B112" s="2" t="n">
        <v>43435</v>
      </c>
      <c r="C112" s="2" t="n">
        <v>43608</v>
      </c>
      <c r="D112" s="0" t="n">
        <v>1</v>
      </c>
      <c r="E112" s="0" t="s">
        <v>631</v>
      </c>
      <c r="F112" s="0" t="s">
        <v>145</v>
      </c>
      <c r="G112" s="0" t="n">
        <v>1</v>
      </c>
      <c r="H112" s="0" t="s">
        <v>632</v>
      </c>
      <c r="J112" s="0" t="n">
        <v>1</v>
      </c>
      <c r="K112" s="0" t="s">
        <v>633</v>
      </c>
      <c r="L112" s="0" t="s">
        <v>634</v>
      </c>
      <c r="M112" s="0" t="n">
        <v>0</v>
      </c>
      <c r="P112" s="0" t="n">
        <v>1</v>
      </c>
      <c r="Q112" s="0" t="s">
        <v>635</v>
      </c>
      <c r="R112" s="0" t="s">
        <v>145</v>
      </c>
      <c r="S112" s="0" t="str">
        <f aca="false">("13 weeks postfertilization (15 weeks LMP), 18 weeks postfertilization (20 weeks LMP)")</f>
        <v>13 weeks postfertilization (15 weeks LMP), 18 weeks postfertilization (20 weeks LMP)</v>
      </c>
      <c r="T112" s="0" t="s">
        <v>636</v>
      </c>
      <c r="U112" s="0" t="s">
        <v>637</v>
      </c>
      <c r="V112" s="0" t="str">
        <f aca="false">("Life endangerment, Serious health risk, Fetal anomaly")</f>
        <v>Life endangerment, Serious health risk, Fetal anomaly</v>
      </c>
      <c r="W112" s="0" t="s">
        <v>638</v>
      </c>
      <c r="X112" s="0" t="s">
        <v>639</v>
      </c>
      <c r="Y112" s="0" t="str">
        <f aca="false">("No requirements")</f>
        <v>No requirements</v>
      </c>
      <c r="AA112" s="0" t="s">
        <v>640</v>
      </c>
      <c r="AB112" s="0" t="n">
        <v>0</v>
      </c>
      <c r="AH112" s="0" t="n">
        <v>1</v>
      </c>
      <c r="AI112" s="0" t="s">
        <v>641</v>
      </c>
      <c r="AK112" s="0" t="str">
        <f aca="false">("Partial-birth abortions, Dismemberment abortions")</f>
        <v>Partial-birth abortions, Dismemberment abortions</v>
      </c>
      <c r="AL112" s="0" t="s">
        <v>641</v>
      </c>
      <c r="AN112" s="0" t="str">
        <f aca="false">("Life endangerment, Serious health risk")</f>
        <v>Life endangerment, Serious health risk</v>
      </c>
      <c r="AO112" s="0" t="s">
        <v>642</v>
      </c>
      <c r="AP112" s="0" t="s">
        <v>643</v>
      </c>
      <c r="AQ112" s="0" t="n">
        <v>1</v>
      </c>
      <c r="AR112" s="0" t="s">
        <v>644</v>
      </c>
      <c r="AS112" s="0" t="s">
        <v>645</v>
      </c>
      <c r="AT112" s="0" t="n">
        <v>1</v>
      </c>
      <c r="AU112" s="0" t="s">
        <v>646</v>
      </c>
      <c r="AV112" s="0" t="s">
        <v>185</v>
      </c>
    </row>
    <row r="113" customFormat="false" ht="14.25" hidden="false" customHeight="false" outlineLevel="0" collapsed="false">
      <c r="A113" s="0" t="s">
        <v>81</v>
      </c>
      <c r="B113" s="2" t="n">
        <v>43609</v>
      </c>
      <c r="C113" s="2" t="n">
        <v>43646</v>
      </c>
      <c r="D113" s="0" t="n">
        <v>1</v>
      </c>
      <c r="E113" s="0" t="s">
        <v>647</v>
      </c>
      <c r="F113" s="0" t="s">
        <v>145</v>
      </c>
      <c r="G113" s="0" t="n">
        <v>1</v>
      </c>
      <c r="H113" s="0" t="s">
        <v>633</v>
      </c>
      <c r="J113" s="0" t="n">
        <v>1</v>
      </c>
      <c r="K113" s="0" t="s">
        <v>633</v>
      </c>
      <c r="L113" s="0" t="s">
        <v>634</v>
      </c>
      <c r="M113" s="0" t="n">
        <v>0</v>
      </c>
      <c r="P113" s="0" t="n">
        <v>1</v>
      </c>
      <c r="Q113" s="0" t="s">
        <v>635</v>
      </c>
      <c r="R113" s="0" t="s">
        <v>145</v>
      </c>
      <c r="S113" s="0" t="str">
        <f aca="false">("13 weeks postfertilization (15 weeks LMP), 18 weeks postfertilization (20 weeks LMP)")</f>
        <v>13 weeks postfertilization (15 weeks LMP), 18 weeks postfertilization (20 weeks LMP)</v>
      </c>
      <c r="T113" s="0" t="s">
        <v>636</v>
      </c>
      <c r="U113" s="0" t="s">
        <v>637</v>
      </c>
      <c r="V113" s="0" t="str">
        <f aca="false">("Life endangerment, Serious health risk, Fetal anomaly")</f>
        <v>Life endangerment, Serious health risk, Fetal anomaly</v>
      </c>
      <c r="W113" s="0" t="s">
        <v>638</v>
      </c>
      <c r="X113" s="0" t="s">
        <v>639</v>
      </c>
      <c r="Y113" s="0" t="str">
        <f aca="false">("Must use a method most likely to result in fetal survival")</f>
        <v>Must use a method most likely to result in fetal survival</v>
      </c>
      <c r="Z113" s="0" t="s">
        <v>648</v>
      </c>
      <c r="AA113" s="0" t="s">
        <v>640</v>
      </c>
      <c r="AB113" s="0" t="n">
        <v>0</v>
      </c>
      <c r="AH113" s="0" t="n">
        <v>1</v>
      </c>
      <c r="AI113" s="0" t="s">
        <v>641</v>
      </c>
      <c r="AK113" s="0" t="str">
        <f aca="false">("Partial-birth abortions, Dismemberment abortions")</f>
        <v>Partial-birth abortions, Dismemberment abortions</v>
      </c>
      <c r="AL113" s="0" t="s">
        <v>641</v>
      </c>
      <c r="AN113" s="0" t="str">
        <f aca="false">("Life endangerment, Serious health risk")</f>
        <v>Life endangerment, Serious health risk</v>
      </c>
      <c r="AO113" s="0" t="s">
        <v>642</v>
      </c>
      <c r="AP113" s="0" t="s">
        <v>643</v>
      </c>
      <c r="AQ113" s="0" t="n">
        <v>1</v>
      </c>
      <c r="AR113" s="0" t="s">
        <v>644</v>
      </c>
      <c r="AS113" s="0" t="s">
        <v>645</v>
      </c>
      <c r="AT113" s="0" t="n">
        <v>1</v>
      </c>
      <c r="AU113" s="0" t="s">
        <v>646</v>
      </c>
      <c r="AV113" s="0" t="s">
        <v>185</v>
      </c>
    </row>
    <row r="114" customFormat="false" ht="14.25" hidden="false" customHeight="false" outlineLevel="0" collapsed="false">
      <c r="A114" s="0" t="s">
        <v>81</v>
      </c>
      <c r="B114" s="2" t="n">
        <v>43647</v>
      </c>
      <c r="C114" s="2" t="n">
        <v>43811</v>
      </c>
      <c r="D114" s="0" t="n">
        <v>1</v>
      </c>
      <c r="E114" s="0" t="s">
        <v>649</v>
      </c>
      <c r="F114" s="0" t="s">
        <v>145</v>
      </c>
      <c r="G114" s="0" t="n">
        <v>1</v>
      </c>
      <c r="H114" s="0" t="s">
        <v>650</v>
      </c>
      <c r="J114" s="0" t="n">
        <v>1</v>
      </c>
      <c r="K114" s="0" t="s">
        <v>651</v>
      </c>
      <c r="L114" s="0" t="s">
        <v>652</v>
      </c>
      <c r="M114" s="0" t="n">
        <v>0</v>
      </c>
      <c r="P114" s="0" t="n">
        <v>1</v>
      </c>
      <c r="Q114" s="0" t="s">
        <v>653</v>
      </c>
      <c r="R114" s="0" t="s">
        <v>145</v>
      </c>
      <c r="S114" s="0" t="str">
        <f aca="false">("Fetal heartbeat detected, 13 weeks postfertilization (15 weeks LMP), 18 weeks postfertilization (20 weeks LMP)")</f>
        <v>Fetal heartbeat detected, 13 weeks postfertilization (15 weeks LMP), 18 weeks postfertilization (20 weeks LMP)</v>
      </c>
      <c r="T114" s="0" t="s">
        <v>654</v>
      </c>
      <c r="U114" s="0" t="s">
        <v>655</v>
      </c>
      <c r="V114" s="0" t="str">
        <f aca="false">("Life endangerment, Serious health risk, Fetal anomaly")</f>
        <v>Life endangerment, Serious health risk, Fetal anomaly</v>
      </c>
      <c r="W114" s="0" t="s">
        <v>656</v>
      </c>
      <c r="X114" s="0" t="s">
        <v>639</v>
      </c>
      <c r="Y114" s="0" t="str">
        <f aca="false">("Must use a method most likely to result in fetal survival")</f>
        <v>Must use a method most likely to result in fetal survival</v>
      </c>
      <c r="Z114" s="0" t="s">
        <v>648</v>
      </c>
      <c r="AA114" s="0" t="s">
        <v>640</v>
      </c>
      <c r="AB114" s="0" t="n">
        <v>0</v>
      </c>
      <c r="AH114" s="0" t="n">
        <v>1</v>
      </c>
      <c r="AI114" s="0" t="s">
        <v>641</v>
      </c>
      <c r="AK114" s="0" t="str">
        <f aca="false">("Partial-birth abortions, Dismemberment abortions")</f>
        <v>Partial-birth abortions, Dismemberment abortions</v>
      </c>
      <c r="AL114" s="0" t="s">
        <v>641</v>
      </c>
      <c r="AN114" s="0" t="str">
        <f aca="false">("Life endangerment, Serious health risk")</f>
        <v>Life endangerment, Serious health risk</v>
      </c>
      <c r="AO114" s="0" t="s">
        <v>642</v>
      </c>
      <c r="AP114" s="0" t="s">
        <v>643</v>
      </c>
      <c r="AQ114" s="0" t="n">
        <v>1</v>
      </c>
      <c r="AR114" s="0" t="s">
        <v>644</v>
      </c>
      <c r="AS114" s="0" t="s">
        <v>645</v>
      </c>
      <c r="AT114" s="0" t="n">
        <v>1</v>
      </c>
      <c r="AU114" s="0" t="s">
        <v>646</v>
      </c>
      <c r="AV114" s="0" t="s">
        <v>185</v>
      </c>
    </row>
    <row r="115" customFormat="false" ht="14.25" hidden="false" customHeight="false" outlineLevel="0" collapsed="false">
      <c r="A115" s="0" t="s">
        <v>81</v>
      </c>
      <c r="B115" s="2" t="n">
        <v>43812</v>
      </c>
      <c r="C115" s="2" t="n">
        <v>43880</v>
      </c>
      <c r="D115" s="0" t="n">
        <v>1</v>
      </c>
      <c r="E115" s="0" t="s">
        <v>631</v>
      </c>
      <c r="F115" s="0" t="s">
        <v>145</v>
      </c>
      <c r="G115" s="0" t="n">
        <v>1</v>
      </c>
      <c r="H115" s="0" t="s">
        <v>657</v>
      </c>
      <c r="J115" s="0" t="n">
        <v>1</v>
      </c>
      <c r="K115" s="0" t="s">
        <v>658</v>
      </c>
      <c r="L115" s="0" t="s">
        <v>659</v>
      </c>
      <c r="M115" s="0" t="n">
        <v>0</v>
      </c>
      <c r="P115" s="0" t="n">
        <v>1</v>
      </c>
      <c r="Q115" s="0" t="s">
        <v>660</v>
      </c>
      <c r="R115" s="0" t="s">
        <v>145</v>
      </c>
      <c r="S115" s="0" t="str">
        <f aca="false">("Fetal heartbeat detected, 13 weeks postfertilization (15 weeks LMP), 18 weeks postfertilization (20 weeks LMP)")</f>
        <v>Fetal heartbeat detected, 13 weeks postfertilization (15 weeks LMP), 18 weeks postfertilization (20 weeks LMP)</v>
      </c>
      <c r="T115" s="0" t="s">
        <v>661</v>
      </c>
      <c r="U115" s="0" t="s">
        <v>655</v>
      </c>
      <c r="V115" s="0" t="str">
        <f aca="false">("Life endangerment, Serious health risk, Fetal anomaly")</f>
        <v>Life endangerment, Serious health risk, Fetal anomaly</v>
      </c>
      <c r="W115" s="0" t="s">
        <v>656</v>
      </c>
      <c r="X115" s="0" t="s">
        <v>639</v>
      </c>
      <c r="Y115" s="0" t="str">
        <f aca="false">("Must use a method most likely to result in fetal survival")</f>
        <v>Must use a method most likely to result in fetal survival</v>
      </c>
      <c r="Z115" s="0" t="s">
        <v>648</v>
      </c>
      <c r="AA115" s="0" t="s">
        <v>640</v>
      </c>
      <c r="AB115" s="0" t="n">
        <v>0</v>
      </c>
      <c r="AH115" s="0" t="n">
        <v>1</v>
      </c>
      <c r="AI115" s="0" t="s">
        <v>641</v>
      </c>
      <c r="AK115" s="0" t="str">
        <f aca="false">("Partial-birth abortions, Dismemberment abortions")</f>
        <v>Partial-birth abortions, Dismemberment abortions</v>
      </c>
      <c r="AL115" s="0" t="s">
        <v>641</v>
      </c>
      <c r="AN115" s="0" t="str">
        <f aca="false">("Life endangerment, Serious health risk")</f>
        <v>Life endangerment, Serious health risk</v>
      </c>
      <c r="AO115" s="0" t="s">
        <v>642</v>
      </c>
      <c r="AP115" s="0" t="s">
        <v>643</v>
      </c>
      <c r="AQ115" s="0" t="n">
        <v>1</v>
      </c>
      <c r="AR115" s="0" t="s">
        <v>644</v>
      </c>
      <c r="AS115" s="0" t="s">
        <v>645</v>
      </c>
      <c r="AT115" s="0" t="n">
        <v>1</v>
      </c>
      <c r="AU115" s="0" t="s">
        <v>646</v>
      </c>
      <c r="AV115" s="0" t="s">
        <v>185</v>
      </c>
    </row>
    <row r="116" customFormat="false" ht="14.25" hidden="false" customHeight="false" outlineLevel="0" collapsed="false">
      <c r="A116" s="0" t="s">
        <v>81</v>
      </c>
      <c r="B116" s="2" t="n">
        <v>43881</v>
      </c>
      <c r="C116" s="2" t="n">
        <v>44012</v>
      </c>
      <c r="D116" s="0" t="n">
        <v>1</v>
      </c>
      <c r="E116" s="0" t="s">
        <v>662</v>
      </c>
      <c r="F116" s="0" t="s">
        <v>145</v>
      </c>
      <c r="G116" s="0" t="n">
        <v>1</v>
      </c>
      <c r="H116" s="0" t="s">
        <v>663</v>
      </c>
      <c r="J116" s="0" t="n">
        <v>1</v>
      </c>
      <c r="K116" s="0" t="s">
        <v>664</v>
      </c>
      <c r="L116" s="0" t="s">
        <v>665</v>
      </c>
      <c r="M116" s="0" t="n">
        <v>0</v>
      </c>
      <c r="P116" s="0" t="n">
        <v>1</v>
      </c>
      <c r="Q116" s="0" t="s">
        <v>660</v>
      </c>
      <c r="R116" s="0" t="s">
        <v>145</v>
      </c>
      <c r="S116" s="0" t="str">
        <f aca="false">("Fetal heartbeat detected, 13 weeks postfertilization (15 weeks LMP), 18 weeks postfertilization (20 weeks LMP)")</f>
        <v>Fetal heartbeat detected, 13 weeks postfertilization (15 weeks LMP), 18 weeks postfertilization (20 weeks LMP)</v>
      </c>
      <c r="T116" s="0" t="s">
        <v>661</v>
      </c>
      <c r="U116" s="0" t="s">
        <v>655</v>
      </c>
      <c r="V116" s="0" t="str">
        <f aca="false">("Life endangerment, Serious health risk, Fetal anomaly")</f>
        <v>Life endangerment, Serious health risk, Fetal anomaly</v>
      </c>
      <c r="W116" s="0" t="s">
        <v>656</v>
      </c>
      <c r="X116" s="0" t="s">
        <v>666</v>
      </c>
      <c r="Y116" s="0" t="str">
        <f aca="false">("Must use a method most likely to result in fetal survival")</f>
        <v>Must use a method most likely to result in fetal survival</v>
      </c>
      <c r="Z116" s="0" t="s">
        <v>648</v>
      </c>
      <c r="AA116" s="0" t="s">
        <v>640</v>
      </c>
      <c r="AB116" s="0" t="n">
        <v>0</v>
      </c>
      <c r="AH116" s="0" t="n">
        <v>1</v>
      </c>
      <c r="AI116" s="0" t="s">
        <v>641</v>
      </c>
      <c r="AK116" s="0" t="str">
        <f aca="false">("Partial-birth abortions, Dismemberment abortions")</f>
        <v>Partial-birth abortions, Dismemberment abortions</v>
      </c>
      <c r="AL116" s="0" t="s">
        <v>641</v>
      </c>
      <c r="AN116" s="0" t="str">
        <f aca="false">("Life endangerment, Serious health risk")</f>
        <v>Life endangerment, Serious health risk</v>
      </c>
      <c r="AO116" s="0" t="s">
        <v>642</v>
      </c>
      <c r="AP116" s="0" t="s">
        <v>667</v>
      </c>
      <c r="AQ116" s="0" t="n">
        <v>1</v>
      </c>
      <c r="AR116" s="0" t="s">
        <v>644</v>
      </c>
      <c r="AS116" s="0" t="s">
        <v>645</v>
      </c>
      <c r="AT116" s="0" t="n">
        <v>1</v>
      </c>
      <c r="AU116" s="0" t="s">
        <v>646</v>
      </c>
      <c r="AV116" s="0" t="s">
        <v>185</v>
      </c>
    </row>
    <row r="117" customFormat="false" ht="14.25" hidden="false" customHeight="false" outlineLevel="0" collapsed="false">
      <c r="A117" s="0" t="s">
        <v>81</v>
      </c>
      <c r="B117" s="2" t="n">
        <v>44013</v>
      </c>
      <c r="C117" s="2" t="n">
        <v>44332</v>
      </c>
      <c r="D117" s="0" t="n">
        <v>1</v>
      </c>
      <c r="E117" s="0" t="s">
        <v>668</v>
      </c>
      <c r="F117" s="0" t="s">
        <v>145</v>
      </c>
      <c r="G117" s="0" t="n">
        <v>1</v>
      </c>
      <c r="H117" s="0" t="s">
        <v>663</v>
      </c>
      <c r="J117" s="0" t="n">
        <v>1</v>
      </c>
      <c r="K117" s="0" t="s">
        <v>664</v>
      </c>
      <c r="L117" s="0" t="s">
        <v>665</v>
      </c>
      <c r="M117" s="0" t="n">
        <v>0</v>
      </c>
      <c r="P117" s="0" t="n">
        <v>1</v>
      </c>
      <c r="Q117" s="0" t="s">
        <v>660</v>
      </c>
      <c r="R117" s="0" t="s">
        <v>145</v>
      </c>
      <c r="S117" s="0" t="str">
        <f aca="false">("Fetal heartbeat detected, 13 weeks postfertilization (15 weeks LMP), 18 weeks postfertilization (20 weeks LMP)")</f>
        <v>Fetal heartbeat detected, 13 weeks postfertilization (15 weeks LMP), 18 weeks postfertilization (20 weeks LMP)</v>
      </c>
      <c r="T117" s="0" t="s">
        <v>654</v>
      </c>
      <c r="U117" s="0" t="s">
        <v>655</v>
      </c>
      <c r="V117" s="0" t="str">
        <f aca="false">("Life endangerment, Serious health risk, Fetal anomaly")</f>
        <v>Life endangerment, Serious health risk, Fetal anomaly</v>
      </c>
      <c r="W117" s="0" t="s">
        <v>656</v>
      </c>
      <c r="X117" s="0" t="s">
        <v>666</v>
      </c>
      <c r="Y117" s="0" t="str">
        <f aca="false">("Must use a method most likely to result in fetal survival")</f>
        <v>Must use a method most likely to result in fetal survival</v>
      </c>
      <c r="Z117" s="0" t="s">
        <v>648</v>
      </c>
      <c r="AA117" s="0" t="s">
        <v>640</v>
      </c>
      <c r="AB117" s="0" t="n">
        <v>1</v>
      </c>
      <c r="AC117" s="0" t="s">
        <v>669</v>
      </c>
      <c r="AE117" s="0" t="str">
        <f aca="false">("Race, Sex, Fetal anomaly")</f>
        <v>Race, Sex, Fetal anomaly</v>
      </c>
      <c r="AF117" s="0" t="s">
        <v>669</v>
      </c>
      <c r="AH117" s="0" t="n">
        <v>1</v>
      </c>
      <c r="AI117" s="0" t="s">
        <v>670</v>
      </c>
      <c r="AK117" s="0" t="str">
        <f aca="false">("Partial-birth abortions, Dismemberment abortions")</f>
        <v>Partial-birth abortions, Dismemberment abortions</v>
      </c>
      <c r="AL117" s="0" t="s">
        <v>641</v>
      </c>
      <c r="AN117" s="0" t="str">
        <f aca="false">("Life endangerment, Serious health risk")</f>
        <v>Life endangerment, Serious health risk</v>
      </c>
      <c r="AO117" s="0" t="s">
        <v>642</v>
      </c>
      <c r="AP117" s="0" t="s">
        <v>643</v>
      </c>
      <c r="AQ117" s="0" t="n">
        <v>1</v>
      </c>
      <c r="AR117" s="0" t="s">
        <v>644</v>
      </c>
      <c r="AS117" s="0" t="s">
        <v>645</v>
      </c>
      <c r="AT117" s="0" t="n">
        <v>1</v>
      </c>
      <c r="AU117" s="0" t="s">
        <v>646</v>
      </c>
      <c r="AV117" s="0" t="s">
        <v>185</v>
      </c>
    </row>
    <row r="118" customFormat="false" ht="14.25" hidden="false" customHeight="false" outlineLevel="0" collapsed="false">
      <c r="A118" s="0" t="s">
        <v>81</v>
      </c>
      <c r="B118" s="2" t="n">
        <v>44333</v>
      </c>
      <c r="C118" s="2" t="n">
        <v>44735</v>
      </c>
      <c r="D118" s="0" t="n">
        <v>1</v>
      </c>
      <c r="E118" s="0" t="s">
        <v>671</v>
      </c>
      <c r="F118" s="0" t="s">
        <v>166</v>
      </c>
      <c r="G118" s="0" t="n">
        <v>1</v>
      </c>
      <c r="H118" s="0" t="s">
        <v>672</v>
      </c>
      <c r="J118" s="0" t="n">
        <v>1</v>
      </c>
      <c r="K118" s="0" t="s">
        <v>673</v>
      </c>
      <c r="L118" s="0" t="s">
        <v>674</v>
      </c>
      <c r="M118" s="0" t="n">
        <v>0</v>
      </c>
      <c r="P118" s="0" t="n">
        <v>1</v>
      </c>
      <c r="Q118" s="0" t="s">
        <v>660</v>
      </c>
      <c r="R118" s="0" t="s">
        <v>166</v>
      </c>
      <c r="S118" s="0" t="str">
        <f aca="false">("Fetal heartbeat detected, 13 weeks postfertilization (15 weeks LMP), 18 weeks postfertilization (20 weeks LMP)")</f>
        <v>Fetal heartbeat detected, 13 weeks postfertilization (15 weeks LMP), 18 weeks postfertilization (20 weeks LMP)</v>
      </c>
      <c r="T118" s="0" t="s">
        <v>654</v>
      </c>
      <c r="U118" s="0" t="s">
        <v>675</v>
      </c>
      <c r="V118" s="0" t="str">
        <f aca="false">("Life endangerment, Serious health risk, Fetal anomaly")</f>
        <v>Life endangerment, Serious health risk, Fetal anomaly</v>
      </c>
      <c r="W118" s="0" t="s">
        <v>656</v>
      </c>
      <c r="X118" s="0" t="s">
        <v>666</v>
      </c>
      <c r="Y118" s="0" t="str">
        <f aca="false">("Must use a method most likely to result in fetal survival")</f>
        <v>Must use a method most likely to result in fetal survival</v>
      </c>
      <c r="Z118" s="0" t="s">
        <v>648</v>
      </c>
      <c r="AA118" s="0" t="s">
        <v>640</v>
      </c>
      <c r="AB118" s="0" t="n">
        <v>1</v>
      </c>
      <c r="AC118" s="0" t="s">
        <v>676</v>
      </c>
      <c r="AE118" s="0" t="str">
        <f aca="false">("Race, Sex, Fetal anomaly")</f>
        <v>Race, Sex, Fetal anomaly</v>
      </c>
      <c r="AF118" s="0" t="s">
        <v>676</v>
      </c>
      <c r="AH118" s="0" t="n">
        <v>1</v>
      </c>
      <c r="AI118" s="0" t="s">
        <v>670</v>
      </c>
      <c r="AK118" s="0" t="str">
        <f aca="false">("Partial-birth abortions, Dismemberment abortions")</f>
        <v>Partial-birth abortions, Dismemberment abortions</v>
      </c>
      <c r="AL118" s="0" t="s">
        <v>641</v>
      </c>
      <c r="AN118" s="0" t="str">
        <f aca="false">("Life endangerment, Serious health risk")</f>
        <v>Life endangerment, Serious health risk</v>
      </c>
      <c r="AO118" s="0" t="s">
        <v>642</v>
      </c>
      <c r="AP118" s="0" t="s">
        <v>643</v>
      </c>
      <c r="AQ118" s="0" t="n">
        <v>1</v>
      </c>
      <c r="AR118" s="0" t="s">
        <v>644</v>
      </c>
      <c r="AS118" s="0" t="s">
        <v>645</v>
      </c>
      <c r="AT118" s="0" t="n">
        <v>1</v>
      </c>
      <c r="AU118" s="0" t="s">
        <v>646</v>
      </c>
      <c r="AV118" s="0" t="s">
        <v>185</v>
      </c>
    </row>
    <row r="119" customFormat="false" ht="14.25" hidden="false" customHeight="false" outlineLevel="0" collapsed="false">
      <c r="A119" s="0" t="s">
        <v>81</v>
      </c>
      <c r="B119" s="2" t="n">
        <v>44736</v>
      </c>
      <c r="C119" s="2" t="n">
        <v>44738</v>
      </c>
      <c r="D119" s="0" t="n">
        <v>1</v>
      </c>
      <c r="E119" s="0" t="s">
        <v>662</v>
      </c>
      <c r="F119" s="0" t="s">
        <v>145</v>
      </c>
      <c r="G119" s="0" t="n">
        <v>1</v>
      </c>
      <c r="H119" s="0" t="s">
        <v>677</v>
      </c>
      <c r="J119" s="0" t="n">
        <v>1</v>
      </c>
      <c r="K119" s="0" t="s">
        <v>677</v>
      </c>
      <c r="L119" s="0" t="s">
        <v>678</v>
      </c>
      <c r="M119" s="0" t="n">
        <v>0</v>
      </c>
      <c r="P119" s="0" t="n">
        <v>1</v>
      </c>
      <c r="Q119" s="0" t="s">
        <v>660</v>
      </c>
      <c r="S119" s="0" t="str">
        <f aca="false">("Fetal heartbeat detected, 13 weeks postfertilization (15 weeks LMP), 18 weeks postfertilization (20 weeks LMP)")</f>
        <v>Fetal heartbeat detected, 13 weeks postfertilization (15 weeks LMP), 18 weeks postfertilization (20 weeks LMP)</v>
      </c>
      <c r="T119" s="0" t="s">
        <v>661</v>
      </c>
      <c r="V119" s="0" t="str">
        <f aca="false">("Life endangerment, Serious health risk, Fetal anomaly")</f>
        <v>Life endangerment, Serious health risk, Fetal anomaly</v>
      </c>
      <c r="W119" s="0" t="s">
        <v>679</v>
      </c>
      <c r="X119" s="0" t="s">
        <v>666</v>
      </c>
      <c r="Y119" s="0" t="str">
        <f aca="false">("Must use a method most likely to result in fetal survival")</f>
        <v>Must use a method most likely to result in fetal survival</v>
      </c>
      <c r="Z119" s="0" t="s">
        <v>648</v>
      </c>
      <c r="AA119" s="0" t="s">
        <v>640</v>
      </c>
      <c r="AB119" s="0" t="n">
        <v>0</v>
      </c>
      <c r="AH119" s="0" t="n">
        <v>1</v>
      </c>
      <c r="AI119" s="0" t="s">
        <v>641</v>
      </c>
      <c r="AK119" s="0" t="str">
        <f aca="false">("Partial-birth abortions, Dismemberment abortions")</f>
        <v>Partial-birth abortions, Dismemberment abortions</v>
      </c>
      <c r="AL119" s="0" t="s">
        <v>641</v>
      </c>
      <c r="AN119" s="0" t="str">
        <f aca="false">("Life endangerment, Serious health risk")</f>
        <v>Life endangerment, Serious health risk</v>
      </c>
      <c r="AO119" s="0" t="s">
        <v>642</v>
      </c>
      <c r="AP119" s="0" t="s">
        <v>667</v>
      </c>
      <c r="AQ119" s="0" t="n">
        <v>1</v>
      </c>
      <c r="AR119" s="0" t="s">
        <v>644</v>
      </c>
      <c r="AS119" s="0" t="s">
        <v>645</v>
      </c>
      <c r="AT119" s="0" t="n">
        <v>1</v>
      </c>
      <c r="AU119" s="0" t="s">
        <v>646</v>
      </c>
      <c r="AV119" s="0" t="s">
        <v>185</v>
      </c>
    </row>
    <row r="120" customFormat="false" ht="14.25" hidden="false" customHeight="false" outlineLevel="0" collapsed="false">
      <c r="A120" s="0" t="s">
        <v>81</v>
      </c>
      <c r="B120" s="2" t="n">
        <v>44739</v>
      </c>
      <c r="C120" s="2" t="n">
        <v>44866</v>
      </c>
      <c r="D120" s="0" t="n">
        <v>1</v>
      </c>
      <c r="E120" s="0" t="s">
        <v>662</v>
      </c>
      <c r="F120" s="0" t="s">
        <v>145</v>
      </c>
      <c r="G120" s="0" t="n">
        <v>1</v>
      </c>
      <c r="H120" s="0" t="s">
        <v>677</v>
      </c>
      <c r="J120" s="0" t="n">
        <v>1</v>
      </c>
      <c r="K120" s="0" t="s">
        <v>677</v>
      </c>
      <c r="L120" s="0" t="s">
        <v>678</v>
      </c>
      <c r="M120" s="0" t="n">
        <v>0</v>
      </c>
      <c r="P120" s="0" t="n">
        <v>1</v>
      </c>
      <c r="Q120" s="0" t="s">
        <v>680</v>
      </c>
      <c r="S120" s="0" t="str">
        <f aca="false">("Any point in pregnancy, Fetal heartbeat detected, 13 weeks postfertilization (15 weeks LMP), 18 weeks postfertilization (20 weeks LMP)")</f>
        <v>Any point in pregnancy, Fetal heartbeat detected, 13 weeks postfertilization (15 weeks LMP), 18 weeks postfertilization (20 weeks LMP)</v>
      </c>
      <c r="T120" s="0" t="s">
        <v>681</v>
      </c>
      <c r="V120" s="0" t="str">
        <f aca="false">("Life endangerment, Serious health risk, Fetal anomaly, Rape")</f>
        <v>Life endangerment, Serious health risk, Fetal anomaly, Rape</v>
      </c>
      <c r="W120" s="0" t="s">
        <v>682</v>
      </c>
      <c r="X120" s="0" t="s">
        <v>666</v>
      </c>
      <c r="Y120" s="0" t="str">
        <f aca="false">("Must use a method most likely to result in fetal survival")</f>
        <v>Must use a method most likely to result in fetal survival</v>
      </c>
      <c r="Z120" s="0" t="s">
        <v>683</v>
      </c>
      <c r="AA120" s="0" t="s">
        <v>684</v>
      </c>
      <c r="AB120" s="0" t="n">
        <v>0</v>
      </c>
      <c r="AH120" s="0" t="n">
        <v>1</v>
      </c>
      <c r="AI120" s="0" t="s">
        <v>641</v>
      </c>
      <c r="AK120" s="0" t="str">
        <f aca="false">("Partial-birth abortions, Dismemberment abortions")</f>
        <v>Partial-birth abortions, Dismemberment abortions</v>
      </c>
      <c r="AL120" s="0" t="s">
        <v>641</v>
      </c>
      <c r="AN120" s="0" t="str">
        <f aca="false">("Life endangerment, Serious health risk")</f>
        <v>Life endangerment, Serious health risk</v>
      </c>
      <c r="AO120" s="0" t="s">
        <v>642</v>
      </c>
      <c r="AP120" s="0" t="s">
        <v>667</v>
      </c>
      <c r="AQ120" s="0" t="n">
        <v>1</v>
      </c>
      <c r="AR120" s="0" t="s">
        <v>685</v>
      </c>
      <c r="AS120" s="0" t="s">
        <v>645</v>
      </c>
      <c r="AT120" s="0" t="n">
        <v>1</v>
      </c>
      <c r="AU120" s="0" t="s">
        <v>646</v>
      </c>
      <c r="AV120" s="0" t="s">
        <v>185</v>
      </c>
    </row>
    <row r="121" customFormat="false" ht="14.25" hidden="false" customHeight="false" outlineLevel="0" collapsed="false">
      <c r="A121" s="0" t="s">
        <v>82</v>
      </c>
      <c r="B121" s="2" t="n">
        <v>43435</v>
      </c>
      <c r="C121" s="2" t="n">
        <v>43703</v>
      </c>
      <c r="D121" s="0" t="n">
        <v>1</v>
      </c>
      <c r="E121" s="0" t="s">
        <v>686</v>
      </c>
      <c r="G121" s="0" t="n">
        <v>0</v>
      </c>
      <c r="P121" s="0" t="n">
        <v>1</v>
      </c>
      <c r="Q121" s="0" t="s">
        <v>687</v>
      </c>
      <c r="S121" s="0" t="str">
        <f aca="false">("Viability")</f>
        <v>Viability</v>
      </c>
      <c r="T121" s="0" t="s">
        <v>687</v>
      </c>
      <c r="V121" s="0" t="str">
        <f aca="false">("Life endangerment, Serious health risk")</f>
        <v>Life endangerment, Serious health risk</v>
      </c>
      <c r="W121" s="0" t="s">
        <v>687</v>
      </c>
      <c r="Y121" s="0" t="str">
        <f aca="false">("Must use a method most likely to result in fetal survival, Second physician must participate, Second physician must certify the exception, Second physician must attend the abortion")</f>
        <v>Must use a method most likely to result in fetal survival, Second physician must participate, Second physician must certify the exception, Second physician must attend the abortion</v>
      </c>
      <c r="Z121" s="0" t="s">
        <v>688</v>
      </c>
      <c r="AB121" s="0" t="n">
        <v>0</v>
      </c>
      <c r="AH121" s="0" t="n">
        <v>1</v>
      </c>
      <c r="AI121" s="0" t="s">
        <v>689</v>
      </c>
      <c r="AK121" s="0" t="str">
        <f aca="false">("Partial-birth abortions")</f>
        <v>Partial-birth abortions</v>
      </c>
      <c r="AL121" s="0" t="s">
        <v>689</v>
      </c>
      <c r="AN121" s="0" t="str">
        <f aca="false">("Life endangerment")</f>
        <v>Life endangerment</v>
      </c>
      <c r="AO121" s="0" t="s">
        <v>689</v>
      </c>
      <c r="AQ121" s="0" t="n">
        <v>0</v>
      </c>
      <c r="AT121" s="0" t="n">
        <v>0</v>
      </c>
    </row>
    <row r="122" customFormat="false" ht="14.25" hidden="false" customHeight="false" outlineLevel="0" collapsed="false">
      <c r="A122" s="0" t="s">
        <v>82</v>
      </c>
      <c r="B122" s="2" t="n">
        <v>43704</v>
      </c>
      <c r="C122" s="2" t="n">
        <v>43704</v>
      </c>
      <c r="D122" s="0" t="n">
        <v>1</v>
      </c>
      <c r="E122" s="0" t="s">
        <v>686</v>
      </c>
      <c r="G122" s="0" t="n">
        <v>0</v>
      </c>
      <c r="I122" s="0" t="s">
        <v>690</v>
      </c>
      <c r="P122" s="0" t="n">
        <v>1</v>
      </c>
      <c r="Q122" s="0" t="s">
        <v>687</v>
      </c>
      <c r="S122" s="0" t="str">
        <f aca="false">("Viability")</f>
        <v>Viability</v>
      </c>
      <c r="T122" s="0" t="s">
        <v>687</v>
      </c>
      <c r="V122" s="0" t="str">
        <f aca="false">("Life endangerment, Serious health risk")</f>
        <v>Life endangerment, Serious health risk</v>
      </c>
      <c r="W122" s="0" t="s">
        <v>687</v>
      </c>
      <c r="Y122" s="0" t="str">
        <f aca="false">("Must use a method most likely to result in fetal survival, Second physician must participate, Second physician must certify the exception, Second physician must attend the abortion")</f>
        <v>Must use a method most likely to result in fetal survival, Second physician must participate, Second physician must certify the exception, Second physician must attend the abortion</v>
      </c>
      <c r="Z122" s="0" t="s">
        <v>688</v>
      </c>
      <c r="AB122" s="0" t="n">
        <v>0</v>
      </c>
      <c r="AH122" s="0" t="n">
        <v>1</v>
      </c>
      <c r="AI122" s="0" t="s">
        <v>689</v>
      </c>
      <c r="AK122" s="0" t="str">
        <f aca="false">("Partial-birth abortions")</f>
        <v>Partial-birth abortions</v>
      </c>
      <c r="AL122" s="0" t="s">
        <v>689</v>
      </c>
      <c r="AN122" s="0" t="str">
        <f aca="false">("Life endangerment")</f>
        <v>Life endangerment</v>
      </c>
      <c r="AO122" s="0" t="s">
        <v>689</v>
      </c>
      <c r="AQ122" s="0" t="n">
        <v>0</v>
      </c>
      <c r="AT122" s="0" t="n">
        <v>0</v>
      </c>
    </row>
    <row r="123" customFormat="false" ht="14.25" hidden="false" customHeight="false" outlineLevel="0" collapsed="false">
      <c r="A123" s="0" t="s">
        <v>82</v>
      </c>
      <c r="B123" s="2" t="n">
        <v>43705</v>
      </c>
      <c r="C123" s="2" t="n">
        <v>43734</v>
      </c>
      <c r="D123" s="0" t="n">
        <v>1</v>
      </c>
      <c r="E123" s="0" t="s">
        <v>691</v>
      </c>
      <c r="F123" s="0" t="s">
        <v>145</v>
      </c>
      <c r="G123" s="0" t="n">
        <v>1</v>
      </c>
      <c r="H123" s="0" t="s">
        <v>692</v>
      </c>
      <c r="J123" s="0" t="n">
        <v>1</v>
      </c>
      <c r="K123" s="0" t="s">
        <v>692</v>
      </c>
      <c r="L123" s="0" t="s">
        <v>693</v>
      </c>
      <c r="M123" s="0" t="n">
        <v>0</v>
      </c>
      <c r="P123" s="0" t="n">
        <v>1</v>
      </c>
      <c r="Q123" s="0" t="s">
        <v>694</v>
      </c>
      <c r="R123" s="0" t="s">
        <v>145</v>
      </c>
      <c r="S123" s="0" t="str">
        <f aca="false">("6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3" s="0" t="s">
        <v>695</v>
      </c>
      <c r="U123" s="0" t="s">
        <v>696</v>
      </c>
      <c r="V123" s="0" t="str">
        <f aca="false">("Life endangerment, Serious health risk")</f>
        <v>Life endangerment, Serious health risk</v>
      </c>
      <c r="W123" s="0" t="s">
        <v>697</v>
      </c>
      <c r="Y123" s="0" t="str">
        <f aca="false">("Must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3" s="0" t="s">
        <v>698</v>
      </c>
      <c r="AA123" s="0" t="s">
        <v>699</v>
      </c>
      <c r="AB123" s="0" t="n">
        <v>1</v>
      </c>
      <c r="AC123" s="0" t="s">
        <v>700</v>
      </c>
      <c r="AD123" s="0" t="s">
        <v>185</v>
      </c>
      <c r="AE123" s="0" t="str">
        <f aca="false">("Race, Sex, Down syndrome")</f>
        <v>Race, Sex, Down syndrome</v>
      </c>
      <c r="AF123" s="0" t="s">
        <v>700</v>
      </c>
      <c r="AG123" s="0" t="s">
        <v>185</v>
      </c>
      <c r="AH123" s="0" t="n">
        <v>1</v>
      </c>
      <c r="AI123" s="0" t="s">
        <v>689</v>
      </c>
      <c r="AK123" s="0" t="str">
        <f aca="false">("Partial-birth abortions")</f>
        <v>Partial-birth abortions</v>
      </c>
      <c r="AL123" s="0" t="s">
        <v>689</v>
      </c>
      <c r="AN123" s="0" t="str">
        <f aca="false">("Life endangerment")</f>
        <v>Life endangerment</v>
      </c>
      <c r="AO123" s="0" t="s">
        <v>689</v>
      </c>
      <c r="AQ123" s="0" t="n">
        <v>1</v>
      </c>
      <c r="AR123" s="0" t="s">
        <v>701</v>
      </c>
      <c r="AT123" s="0" t="n">
        <v>0</v>
      </c>
    </row>
    <row r="124" customFormat="false" ht="14.25" hidden="false" customHeight="false" outlineLevel="0" collapsed="false">
      <c r="A124" s="0" t="s">
        <v>82</v>
      </c>
      <c r="B124" s="2" t="n">
        <v>43735</v>
      </c>
      <c r="C124" s="2" t="n">
        <v>44355</v>
      </c>
      <c r="D124" s="0" t="n">
        <v>1</v>
      </c>
      <c r="E124" s="0" t="s">
        <v>702</v>
      </c>
      <c r="F124" s="0" t="s">
        <v>145</v>
      </c>
      <c r="G124" s="0" t="n">
        <v>1</v>
      </c>
      <c r="H124" s="0" t="s">
        <v>703</v>
      </c>
      <c r="J124" s="0" t="n">
        <v>1</v>
      </c>
      <c r="K124" s="0" t="s">
        <v>703</v>
      </c>
      <c r="L124" s="0" t="s">
        <v>704</v>
      </c>
      <c r="M124" s="0" t="n">
        <v>0</v>
      </c>
      <c r="P124" s="0" t="n">
        <v>1</v>
      </c>
      <c r="Q124" s="0" t="s">
        <v>694</v>
      </c>
      <c r="R124" s="0" t="s">
        <v>145</v>
      </c>
      <c r="S124" s="0" t="str">
        <f aca="false">("6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4" s="0" t="s">
        <v>695</v>
      </c>
      <c r="U124" s="0" t="s">
        <v>696</v>
      </c>
      <c r="V124" s="0" t="str">
        <f aca="false">("Life endangerment, Serious health risk")</f>
        <v>Life endangerment, Serious health risk</v>
      </c>
      <c r="W124" s="0" t="s">
        <v>705</v>
      </c>
      <c r="Y124" s="0" t="str">
        <f aca="false">("Must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4" s="0" t="s">
        <v>698</v>
      </c>
      <c r="AA124" s="0" t="s">
        <v>699</v>
      </c>
      <c r="AB124" s="0" t="n">
        <v>1</v>
      </c>
      <c r="AC124" s="0" t="s">
        <v>700</v>
      </c>
      <c r="AD124" s="0" t="s">
        <v>145</v>
      </c>
      <c r="AE124" s="0" t="str">
        <f aca="false">("Race, Sex, Down syndrome")</f>
        <v>Race, Sex, Down syndrome</v>
      </c>
      <c r="AF124" s="0" t="s">
        <v>700</v>
      </c>
      <c r="AG124" s="0" t="s">
        <v>145</v>
      </c>
      <c r="AH124" s="0" t="n">
        <v>1</v>
      </c>
      <c r="AI124" s="0" t="s">
        <v>689</v>
      </c>
      <c r="AK124" s="0" t="str">
        <f aca="false">("Partial-birth abortions")</f>
        <v>Partial-birth abortions</v>
      </c>
      <c r="AL124" s="0" t="s">
        <v>689</v>
      </c>
      <c r="AN124" s="0" t="str">
        <f aca="false">("Life endangerment")</f>
        <v>Life endangerment</v>
      </c>
      <c r="AO124" s="0" t="s">
        <v>689</v>
      </c>
      <c r="AQ124" s="0" t="n">
        <v>1</v>
      </c>
      <c r="AR124" s="0" t="s">
        <v>701</v>
      </c>
      <c r="AT124" s="0" t="n">
        <v>0</v>
      </c>
    </row>
    <row r="125" customFormat="false" ht="14.25" hidden="false" customHeight="false" outlineLevel="0" collapsed="false">
      <c r="A125" s="0" t="s">
        <v>82</v>
      </c>
      <c r="B125" s="2" t="n">
        <v>44356</v>
      </c>
      <c r="C125" s="2" t="n">
        <v>44389</v>
      </c>
      <c r="D125" s="0" t="n">
        <v>1</v>
      </c>
      <c r="E125" s="0" t="s">
        <v>702</v>
      </c>
      <c r="F125" s="0" t="s">
        <v>145</v>
      </c>
      <c r="G125" s="0" t="n">
        <v>1</v>
      </c>
      <c r="H125" s="0" t="s">
        <v>706</v>
      </c>
      <c r="J125" s="0" t="n">
        <v>1</v>
      </c>
      <c r="K125" s="0" t="s">
        <v>706</v>
      </c>
      <c r="L125" s="0" t="s">
        <v>704</v>
      </c>
      <c r="M125" s="0" t="n">
        <v>0</v>
      </c>
      <c r="P125" s="0" t="n">
        <v>1</v>
      </c>
      <c r="Q125" s="0" t="s">
        <v>694</v>
      </c>
      <c r="R125" s="0" t="s">
        <v>145</v>
      </c>
      <c r="S125" s="0" t="str">
        <f aca="false">("6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5" s="0" t="s">
        <v>695</v>
      </c>
      <c r="U125" s="0" t="s">
        <v>696</v>
      </c>
      <c r="V125" s="0" t="str">
        <f aca="false">("Life endangerment, Serious health risk")</f>
        <v>Life endangerment, Serious health risk</v>
      </c>
      <c r="W125" s="0" t="s">
        <v>705</v>
      </c>
      <c r="Y125" s="0" t="str">
        <f aca="false">("Must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5" s="0" t="s">
        <v>698</v>
      </c>
      <c r="AA125" s="0" t="s">
        <v>699</v>
      </c>
      <c r="AB125" s="0" t="n">
        <v>1</v>
      </c>
      <c r="AC125" s="0" t="s">
        <v>700</v>
      </c>
      <c r="AD125" s="0" t="s">
        <v>145</v>
      </c>
      <c r="AE125" s="0" t="str">
        <f aca="false">("Race, Sex, Down syndrome")</f>
        <v>Race, Sex, Down syndrome</v>
      </c>
      <c r="AF125" s="0" t="s">
        <v>700</v>
      </c>
      <c r="AG125" s="0" t="s">
        <v>145</v>
      </c>
      <c r="AH125" s="0" t="n">
        <v>1</v>
      </c>
      <c r="AI125" s="0" t="s">
        <v>689</v>
      </c>
      <c r="AK125" s="0" t="str">
        <f aca="false">("Partial-birth abortions")</f>
        <v>Partial-birth abortions</v>
      </c>
      <c r="AL125" s="0" t="s">
        <v>689</v>
      </c>
      <c r="AN125" s="0" t="str">
        <f aca="false">("Life endangerment")</f>
        <v>Life endangerment</v>
      </c>
      <c r="AO125" s="0" t="s">
        <v>689</v>
      </c>
      <c r="AQ125" s="0" t="n">
        <v>1</v>
      </c>
      <c r="AR125" s="0" t="s">
        <v>701</v>
      </c>
      <c r="AT125" s="0" t="n">
        <v>0</v>
      </c>
    </row>
    <row r="126" customFormat="false" ht="14.25" hidden="false" customHeight="false" outlineLevel="0" collapsed="false">
      <c r="A126" s="0" t="s">
        <v>82</v>
      </c>
      <c r="B126" s="2" t="n">
        <v>44390</v>
      </c>
      <c r="C126" s="2" t="n">
        <v>44735</v>
      </c>
      <c r="D126" s="0" t="n">
        <v>1</v>
      </c>
      <c r="E126" s="0" t="s">
        <v>702</v>
      </c>
      <c r="G126" s="0" t="n">
        <v>0</v>
      </c>
      <c r="J126" s="0" t="n">
        <v>0</v>
      </c>
      <c r="M126" s="0" t="n">
        <v>0</v>
      </c>
      <c r="P126" s="0" t="n">
        <v>1</v>
      </c>
      <c r="Q126" s="0" t="s">
        <v>694</v>
      </c>
      <c r="S126" s="0" t="str">
        <f aca="false">("6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6" s="0" t="s">
        <v>695</v>
      </c>
      <c r="V126" s="0" t="str">
        <f aca="false">("Life endangerment, Serious health risk")</f>
        <v>Life endangerment, Serious health risk</v>
      </c>
      <c r="W126" s="0" t="s">
        <v>705</v>
      </c>
      <c r="Y126" s="0" t="str">
        <f aca="false">("Must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6" s="0" t="s">
        <v>698</v>
      </c>
      <c r="AA126" s="0" t="s">
        <v>699</v>
      </c>
      <c r="AB126" s="0" t="n">
        <v>1</v>
      </c>
      <c r="AC126" s="0" t="s">
        <v>700</v>
      </c>
      <c r="AE126" s="0" t="str">
        <f aca="false">("Race, Sex, Down syndrome")</f>
        <v>Race, Sex, Down syndrome</v>
      </c>
      <c r="AF126" s="0" t="s">
        <v>700</v>
      </c>
      <c r="AH126" s="0" t="n">
        <v>1</v>
      </c>
      <c r="AI126" s="0" t="s">
        <v>689</v>
      </c>
      <c r="AK126" s="0" t="str">
        <f aca="false">("Partial-birth abortions")</f>
        <v>Partial-birth abortions</v>
      </c>
      <c r="AL126" s="0" t="s">
        <v>689</v>
      </c>
      <c r="AN126" s="0" t="str">
        <f aca="false">("Life endangerment")</f>
        <v>Life endangerment</v>
      </c>
      <c r="AO126" s="0" t="s">
        <v>689</v>
      </c>
      <c r="AQ126" s="0" t="n">
        <v>1</v>
      </c>
      <c r="AR126" s="0" t="s">
        <v>701</v>
      </c>
      <c r="AT126" s="0" t="n">
        <v>0</v>
      </c>
    </row>
    <row r="127" customFormat="false" ht="14.25" hidden="false" customHeight="false" outlineLevel="0" collapsed="false">
      <c r="A127" s="0" t="s">
        <v>82</v>
      </c>
      <c r="B127" s="2" t="n">
        <v>44736</v>
      </c>
      <c r="C127" s="2" t="n">
        <v>44866</v>
      </c>
      <c r="D127" s="0" t="n">
        <v>1</v>
      </c>
      <c r="E127" s="0" t="s">
        <v>702</v>
      </c>
      <c r="G127" s="0" t="n">
        <v>0</v>
      </c>
      <c r="J127" s="0" t="n">
        <v>0</v>
      </c>
      <c r="M127" s="0" t="n">
        <v>0</v>
      </c>
      <c r="P127" s="0" t="n">
        <v>1</v>
      </c>
      <c r="Q127" s="0" t="s">
        <v>707</v>
      </c>
      <c r="S127" s="0" t="s">
        <v>708</v>
      </c>
      <c r="T127" s="0" t="s">
        <v>709</v>
      </c>
      <c r="V127" s="0" t="str">
        <f aca="false">("Life endangerment, Serious health risk")</f>
        <v>Life endangerment, Serious health risk</v>
      </c>
      <c r="W127" s="0" t="s">
        <v>710</v>
      </c>
      <c r="Y127" s="0" t="str">
        <f aca="false">("Must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7" s="0" t="s">
        <v>698</v>
      </c>
      <c r="AA127" s="0" t="s">
        <v>699</v>
      </c>
      <c r="AB127" s="0" t="n">
        <v>1</v>
      </c>
      <c r="AC127" s="0" t="s">
        <v>700</v>
      </c>
      <c r="AE127" s="0" t="str">
        <f aca="false">("Race, Sex, Down syndrome")</f>
        <v>Race, Sex, Down syndrome</v>
      </c>
      <c r="AF127" s="0" t="s">
        <v>700</v>
      </c>
      <c r="AH127" s="0" t="n">
        <v>1</v>
      </c>
      <c r="AI127" s="0" t="s">
        <v>689</v>
      </c>
      <c r="AK127" s="0" t="str">
        <f aca="false">("Partial-birth abortions")</f>
        <v>Partial-birth abortions</v>
      </c>
      <c r="AL127" s="0" t="s">
        <v>689</v>
      </c>
      <c r="AN127" s="0" t="str">
        <f aca="false">("Life endangerment")</f>
        <v>Life endangerment</v>
      </c>
      <c r="AO127" s="0" t="s">
        <v>689</v>
      </c>
      <c r="AQ127" s="0" t="n">
        <v>1</v>
      </c>
      <c r="AR127" s="0" t="s">
        <v>711</v>
      </c>
      <c r="AT127" s="0" t="n">
        <v>0</v>
      </c>
    </row>
    <row r="128" customFormat="false" ht="14.25" hidden="false" customHeight="false" outlineLevel="0" collapsed="false">
      <c r="A128" s="0" t="s">
        <v>83</v>
      </c>
      <c r="B128" s="2" t="n">
        <v>43435</v>
      </c>
      <c r="C128" s="2" t="n">
        <v>44469</v>
      </c>
      <c r="D128" s="0" t="n">
        <v>1</v>
      </c>
      <c r="E128" s="0" t="s">
        <v>712</v>
      </c>
      <c r="G128" s="0" t="n">
        <v>0</v>
      </c>
      <c r="P128" s="0" t="n">
        <v>1</v>
      </c>
      <c r="Q128" s="0" t="s">
        <v>713</v>
      </c>
      <c r="S128" s="0" t="str">
        <f aca="false">("Viability")</f>
        <v>Viability</v>
      </c>
      <c r="T128" s="0" t="s">
        <v>714</v>
      </c>
      <c r="V128" s="0" t="str">
        <f aca="false">("Life endangerment, Serious health risk")</f>
        <v>Life endangerment, Serious health risk</v>
      </c>
      <c r="W128" s="0" t="s">
        <v>715</v>
      </c>
      <c r="Y128" s="0" t="str">
        <f aca="false">("Must use a method most likely to result in fetal survival, Two other physicians must certify the exception")</f>
        <v>Must use a method most likely to result in fetal survival, Two other physicians must certify the exception</v>
      </c>
      <c r="Z128" s="0" t="s">
        <v>715</v>
      </c>
      <c r="AA128" s="0" t="s">
        <v>716</v>
      </c>
      <c r="AB128" s="0" t="n">
        <v>0</v>
      </c>
      <c r="AH128" s="0" t="n">
        <v>1</v>
      </c>
      <c r="AI128" s="0" t="s">
        <v>717</v>
      </c>
      <c r="AK128" s="0" t="str">
        <f aca="false">("Partial-birth abortions")</f>
        <v>Partial-birth abortions</v>
      </c>
      <c r="AL128" s="0" t="s">
        <v>717</v>
      </c>
      <c r="AN128" s="0" t="str">
        <f aca="false">("Life endangerment")</f>
        <v>Life endangerment</v>
      </c>
      <c r="AO128" s="0" t="s">
        <v>717</v>
      </c>
      <c r="AQ128" s="0" t="n">
        <v>0</v>
      </c>
    </row>
    <row r="129" customFormat="false" ht="14.25" hidden="false" customHeight="false" outlineLevel="0" collapsed="false">
      <c r="A129" s="0" t="s">
        <v>83</v>
      </c>
      <c r="B129" s="2" t="n">
        <v>44470</v>
      </c>
      <c r="C129" s="2" t="n">
        <v>44475</v>
      </c>
      <c r="D129" s="0" t="n">
        <v>1</v>
      </c>
      <c r="E129" s="0" t="s">
        <v>718</v>
      </c>
      <c r="G129" s="0" t="n">
        <v>0</v>
      </c>
      <c r="I129" s="0" t="s">
        <v>719</v>
      </c>
      <c r="P129" s="0" t="n">
        <v>1</v>
      </c>
      <c r="Q129" s="0" t="s">
        <v>720</v>
      </c>
      <c r="S129" s="0" t="str">
        <f aca="false">("Fetus is capable of feeling pain")</f>
        <v>Fetus is capable of feeling pain</v>
      </c>
      <c r="T129" s="0" t="s">
        <v>721</v>
      </c>
      <c r="U129" s="0" t="s">
        <v>722</v>
      </c>
      <c r="V129" s="0" t="str">
        <f aca="false">("Serious health risk")</f>
        <v>Serious health risk</v>
      </c>
      <c r="W129" s="0" t="s">
        <v>723</v>
      </c>
      <c r="Y129" s="0" t="str">
        <f aca="false">("Must use a method most likely to result in fetal survival")</f>
        <v>Must use a method most likely to result in fetal survival</v>
      </c>
      <c r="Z129" s="0" t="s">
        <v>723</v>
      </c>
      <c r="AB129" s="0" t="n">
        <v>0</v>
      </c>
      <c r="AH129" s="0" t="n">
        <v>1</v>
      </c>
      <c r="AI129" s="0" t="s">
        <v>717</v>
      </c>
      <c r="AK129" s="0" t="str">
        <f aca="false">("Partial-birth abortions")</f>
        <v>Partial-birth abortions</v>
      </c>
      <c r="AL129" s="0" t="s">
        <v>717</v>
      </c>
      <c r="AN129" s="0" t="str">
        <f aca="false">("Life endangerment")</f>
        <v>Life endangerment</v>
      </c>
      <c r="AO129" s="0" t="s">
        <v>717</v>
      </c>
      <c r="AQ129" s="0" t="n">
        <v>0</v>
      </c>
      <c r="AT129" s="0" t="n">
        <v>0</v>
      </c>
    </row>
    <row r="130" customFormat="false" ht="14.25" hidden="false" customHeight="false" outlineLevel="0" collapsed="false">
      <c r="A130" s="0" t="s">
        <v>83</v>
      </c>
      <c r="B130" s="2" t="n">
        <v>44476</v>
      </c>
      <c r="C130" s="2" t="n">
        <v>44781</v>
      </c>
      <c r="D130" s="0" t="n">
        <v>1</v>
      </c>
      <c r="E130" s="0" t="s">
        <v>718</v>
      </c>
      <c r="F130" s="0" t="s">
        <v>185</v>
      </c>
      <c r="G130" s="0" t="n">
        <v>1</v>
      </c>
      <c r="H130" s="0" t="s">
        <v>724</v>
      </c>
      <c r="J130" s="0" t="n">
        <v>1</v>
      </c>
      <c r="K130" s="0" t="s">
        <v>724</v>
      </c>
      <c r="L130" s="0" t="s">
        <v>725</v>
      </c>
      <c r="M130" s="0" t="n">
        <v>0</v>
      </c>
      <c r="P130" s="0" t="n">
        <v>1</v>
      </c>
      <c r="Q130" s="0" t="s">
        <v>720</v>
      </c>
      <c r="S130" s="0" t="str">
        <f aca="false">("Fetus is capable of feeling pain")</f>
        <v>Fetus is capable of feeling pain</v>
      </c>
      <c r="T130" s="0" t="s">
        <v>721</v>
      </c>
      <c r="U130" s="0" t="s">
        <v>726</v>
      </c>
      <c r="V130" s="0" t="str">
        <f aca="false">("Serious health risk")</f>
        <v>Serious health risk</v>
      </c>
      <c r="W130" s="0" t="s">
        <v>723</v>
      </c>
      <c r="Y130" s="0" t="str">
        <f aca="false">("Must use a method most likely to result in fetal survival")</f>
        <v>Must use a method most likely to result in fetal survival</v>
      </c>
      <c r="Z130" s="0" t="s">
        <v>723</v>
      </c>
      <c r="AB130" s="0" t="n">
        <v>0</v>
      </c>
      <c r="AH130" s="0" t="n">
        <v>1</v>
      </c>
      <c r="AI130" s="0" t="s">
        <v>717</v>
      </c>
      <c r="AK130" s="0" t="str">
        <f aca="false">("Partial-birth abortions")</f>
        <v>Partial-birth abortions</v>
      </c>
      <c r="AL130" s="0" t="s">
        <v>717</v>
      </c>
      <c r="AN130" s="0" t="str">
        <f aca="false">("Life endangerment")</f>
        <v>Life endangerment</v>
      </c>
      <c r="AO130" s="0" t="s">
        <v>717</v>
      </c>
      <c r="AQ130" s="0" t="n">
        <v>0</v>
      </c>
      <c r="AT130" s="0" t="n">
        <v>0</v>
      </c>
    </row>
    <row r="131" customFormat="false" ht="14.25" hidden="false" customHeight="false" outlineLevel="0" collapsed="false">
      <c r="A131" s="0" t="s">
        <v>83</v>
      </c>
      <c r="B131" s="2" t="n">
        <v>44782</v>
      </c>
      <c r="C131" s="2" t="n">
        <v>44866</v>
      </c>
      <c r="D131" s="0" t="n">
        <v>1</v>
      </c>
      <c r="E131" s="0" t="s">
        <v>718</v>
      </c>
      <c r="F131" s="0" t="s">
        <v>185</v>
      </c>
      <c r="G131" s="0" t="n">
        <v>1</v>
      </c>
      <c r="H131" s="0" t="s">
        <v>727</v>
      </c>
      <c r="J131" s="0" t="n">
        <v>1</v>
      </c>
      <c r="K131" s="0" t="s">
        <v>727</v>
      </c>
      <c r="L131" s="0" t="s">
        <v>728</v>
      </c>
      <c r="M131" s="0" t="n">
        <v>0</v>
      </c>
      <c r="P131" s="0" t="n">
        <v>1</v>
      </c>
      <c r="Q131" s="0" t="s">
        <v>720</v>
      </c>
      <c r="S131" s="0" t="str">
        <f aca="false">("Fetus is capable of feeling pain")</f>
        <v>Fetus is capable of feeling pain</v>
      </c>
      <c r="T131" s="0" t="s">
        <v>721</v>
      </c>
      <c r="U131" s="0" t="s">
        <v>726</v>
      </c>
      <c r="V131" s="0" t="str">
        <f aca="false">("Serious health risk")</f>
        <v>Serious health risk</v>
      </c>
      <c r="W131" s="0" t="s">
        <v>723</v>
      </c>
      <c r="Y131" s="0" t="str">
        <f aca="false">("Must use a method most likely to result in fetal survival")</f>
        <v>Must use a method most likely to result in fetal survival</v>
      </c>
      <c r="Z131" s="0" t="s">
        <v>723</v>
      </c>
      <c r="AB131" s="0" t="n">
        <v>0</v>
      </c>
      <c r="AH131" s="0" t="n">
        <v>1</v>
      </c>
      <c r="AI131" s="0" t="s">
        <v>717</v>
      </c>
      <c r="AK131" s="0" t="str">
        <f aca="false">("Partial-birth abortions")</f>
        <v>Partial-birth abortions</v>
      </c>
      <c r="AL131" s="0" t="s">
        <v>717</v>
      </c>
      <c r="AN131" s="0" t="str">
        <f aca="false">("Life endangerment")</f>
        <v>Life endangerment</v>
      </c>
      <c r="AO131" s="0" t="s">
        <v>717</v>
      </c>
      <c r="AQ131" s="0" t="n">
        <v>0</v>
      </c>
      <c r="AT131" s="0" t="n">
        <v>0</v>
      </c>
    </row>
    <row r="132" customFormat="false" ht="14.25" hidden="false" customHeight="false" outlineLevel="0" collapsed="false">
      <c r="A132" s="0" t="s">
        <v>84</v>
      </c>
      <c r="B132" s="2" t="n">
        <v>43435</v>
      </c>
      <c r="C132" s="2" t="n">
        <v>44148</v>
      </c>
      <c r="D132" s="0" t="n">
        <v>1</v>
      </c>
      <c r="E132" s="0" t="s">
        <v>729</v>
      </c>
      <c r="G132" s="0" t="n">
        <v>0</v>
      </c>
      <c r="P132" s="0" t="n">
        <v>1</v>
      </c>
      <c r="Q132" s="0" t="s">
        <v>730</v>
      </c>
      <c r="S132" s="0" t="str">
        <f aca="false">("20 weeks postfertilization (22 weeks LMP), Viability")</f>
        <v>20 weeks postfertilization (22 weeks LMP), Viability</v>
      </c>
      <c r="T132" s="0" t="s">
        <v>730</v>
      </c>
      <c r="V132" s="0" t="str">
        <f aca="false">("Life endangerment, Serious health risk, Health")</f>
        <v>Life endangerment, Serious health risk, Health</v>
      </c>
      <c r="W132" s="0" t="s">
        <v>731</v>
      </c>
      <c r="X132" s="0" t="s">
        <v>732</v>
      </c>
      <c r="Y132" s="0" t="str">
        <f aca="false">("Must use a method most likely to result in fetal survival")</f>
        <v>Must use a method most likely to result in fetal survival</v>
      </c>
      <c r="Z132" s="0" t="s">
        <v>733</v>
      </c>
      <c r="AB132" s="0" t="n">
        <v>0</v>
      </c>
      <c r="AH132" s="0" t="n">
        <v>1</v>
      </c>
      <c r="AI132" s="0" t="s">
        <v>734</v>
      </c>
      <c r="AK132" s="0" t="str">
        <f aca="false">("Partial-birth abortions")</f>
        <v>Partial-birth abortions</v>
      </c>
      <c r="AL132" s="0" t="s">
        <v>734</v>
      </c>
      <c r="AN132" s="0" t="str">
        <f aca="false">("Life endangerment, Serious health risk")</f>
        <v>Life endangerment, Serious health risk</v>
      </c>
      <c r="AO132" s="0" t="s">
        <v>734</v>
      </c>
      <c r="AP132" s="0" t="s">
        <v>735</v>
      </c>
      <c r="AQ132" s="0" t="n">
        <v>0</v>
      </c>
    </row>
    <row r="133" customFormat="false" ht="14.25" hidden="false" customHeight="false" outlineLevel="0" collapsed="false">
      <c r="A133" s="0" t="s">
        <v>84</v>
      </c>
      <c r="B133" s="2" t="n">
        <v>44149</v>
      </c>
      <c r="C133" s="2" t="n">
        <v>44866</v>
      </c>
      <c r="D133" s="0" t="n">
        <v>1</v>
      </c>
      <c r="E133" s="0" t="s">
        <v>736</v>
      </c>
      <c r="G133" s="0" t="n">
        <v>0</v>
      </c>
      <c r="P133" s="0" t="n">
        <v>1</v>
      </c>
      <c r="Q133" s="0" t="s">
        <v>730</v>
      </c>
      <c r="S133" s="0" t="str">
        <f aca="false">("20 weeks postfertilization (22 weeks LMP), Viability")</f>
        <v>20 weeks postfertilization (22 weeks LMP), Viability</v>
      </c>
      <c r="T133" s="0" t="s">
        <v>730</v>
      </c>
      <c r="V133" s="0" t="str">
        <f aca="false">("Life endangerment, Serious health risk, Health")</f>
        <v>Life endangerment, Serious health risk, Health</v>
      </c>
      <c r="W133" s="0" t="s">
        <v>731</v>
      </c>
      <c r="X133" s="0" t="s">
        <v>732</v>
      </c>
      <c r="Y133" s="0" t="str">
        <f aca="false">("Must use a method most likely to result in fetal survival")</f>
        <v>Must use a method most likely to result in fetal survival</v>
      </c>
      <c r="Z133" s="0" t="s">
        <v>733</v>
      </c>
      <c r="AB133" s="0" t="n">
        <v>0</v>
      </c>
      <c r="AH133" s="0" t="n">
        <v>1</v>
      </c>
      <c r="AI133" s="0" t="s">
        <v>737</v>
      </c>
      <c r="AK133" s="0" t="str">
        <f aca="false">("Partial-birth abortions, Dismemberment abortions")</f>
        <v>Partial-birth abortions, Dismemberment abortions</v>
      </c>
      <c r="AL133" s="0" t="s">
        <v>737</v>
      </c>
      <c r="AN133" s="0" t="str">
        <f aca="false">("Life endangerment, Serious health risk")</f>
        <v>Life endangerment, Serious health risk</v>
      </c>
      <c r="AO133" s="0" t="s">
        <v>737</v>
      </c>
      <c r="AP133" s="0" t="s">
        <v>735</v>
      </c>
      <c r="AQ133" s="0" t="n">
        <v>0</v>
      </c>
      <c r="AT133" s="0" t="n">
        <v>0</v>
      </c>
    </row>
    <row r="134" customFormat="false" ht="14.25" hidden="false" customHeight="false" outlineLevel="0" collapsed="false">
      <c r="A134" s="0" t="s">
        <v>85</v>
      </c>
      <c r="B134" s="2" t="n">
        <v>43435</v>
      </c>
      <c r="C134" s="2" t="n">
        <v>44866</v>
      </c>
      <c r="D134" s="0" t="n">
        <v>1</v>
      </c>
      <c r="E134" s="0" t="s">
        <v>738</v>
      </c>
      <c r="G134" s="0" t="n">
        <v>0</v>
      </c>
      <c r="P134" s="0" t="n">
        <v>1</v>
      </c>
      <c r="Q134" s="0" t="s">
        <v>738</v>
      </c>
      <c r="S134" s="0" t="str">
        <f aca="false">("Viability")</f>
        <v>Viability</v>
      </c>
      <c r="T134" s="0" t="s">
        <v>738</v>
      </c>
      <c r="V134" s="0" t="str">
        <f aca="false">("Life endangerment, Health")</f>
        <v>Life endangerment, Health</v>
      </c>
      <c r="W134" s="0" t="s">
        <v>738</v>
      </c>
      <c r="Y134" s="0" t="str">
        <f aca="false">("Must be performed in a hospital")</f>
        <v>Must be performed in a hospital</v>
      </c>
      <c r="Z134" s="0" t="s">
        <v>738</v>
      </c>
      <c r="AB134" s="0" t="n">
        <v>0</v>
      </c>
      <c r="AH134" s="0" t="n">
        <v>0</v>
      </c>
      <c r="AQ134" s="0" t="n">
        <v>0</v>
      </c>
      <c r="AT134" s="0" t="n">
        <v>0</v>
      </c>
    </row>
    <row r="135" customFormat="false" ht="14.25" hidden="false" customHeight="false" outlineLevel="0" collapsed="false">
      <c r="A135" s="0" t="s">
        <v>86</v>
      </c>
      <c r="B135" s="2" t="n">
        <v>43435</v>
      </c>
      <c r="C135" s="2" t="n">
        <v>44561</v>
      </c>
      <c r="D135" s="0" t="n">
        <v>1</v>
      </c>
      <c r="E135" s="0" t="s">
        <v>739</v>
      </c>
      <c r="G135" s="0" t="n">
        <v>0</v>
      </c>
      <c r="P135" s="0" t="n">
        <v>0</v>
      </c>
      <c r="AB135" s="0" t="n">
        <v>0</v>
      </c>
      <c r="AH135" s="0" t="n">
        <v>1</v>
      </c>
      <c r="AI135" s="0" t="s">
        <v>739</v>
      </c>
      <c r="AK135" s="0" t="str">
        <f aca="false">("Partial-birth abortions")</f>
        <v>Partial-birth abortions</v>
      </c>
      <c r="AL135" s="0" t="s">
        <v>739</v>
      </c>
      <c r="AN135" s="0" t="str">
        <f aca="false">("Life endangerment, Serious health risk")</f>
        <v>Life endangerment, Serious health risk</v>
      </c>
      <c r="AO135" s="0" t="s">
        <v>739</v>
      </c>
      <c r="AP135" s="0" t="s">
        <v>740</v>
      </c>
      <c r="AQ135" s="0" t="n">
        <v>0</v>
      </c>
      <c r="AT135" s="0" t="n">
        <v>0</v>
      </c>
    </row>
    <row r="136" customFormat="false" ht="14.25" hidden="false" customHeight="false" outlineLevel="0" collapsed="false">
      <c r="A136" s="0" t="s">
        <v>86</v>
      </c>
      <c r="B136" s="2" t="n">
        <v>44562</v>
      </c>
      <c r="C136" s="2" t="n">
        <v>44700</v>
      </c>
      <c r="D136" s="0" t="n">
        <v>1</v>
      </c>
      <c r="E136" s="0" t="s">
        <v>741</v>
      </c>
      <c r="G136" s="0" t="n">
        <v>0</v>
      </c>
      <c r="P136" s="0" t="n">
        <v>1</v>
      </c>
      <c r="Q136" s="0" t="s">
        <v>742</v>
      </c>
      <c r="S136" s="0" t="str">
        <f aca="false">("22 weeks postfertilization (24 weeks LMP)")</f>
        <v>22 weeks postfertilization (24 weeks LMP)</v>
      </c>
      <c r="T136" s="0" t="s">
        <v>742</v>
      </c>
      <c r="V136" s="0" t="str">
        <f aca="false">("Life endangerment, Serious health risk, Health")</f>
        <v>Life endangerment, Serious health risk, Health</v>
      </c>
      <c r="W136" s="0" t="s">
        <v>743</v>
      </c>
      <c r="Y136" s="0" t="str">
        <f aca="false">("No requirements")</f>
        <v>No requirements</v>
      </c>
      <c r="AB136" s="0" t="n">
        <v>0</v>
      </c>
      <c r="AH136" s="0" t="n">
        <v>1</v>
      </c>
      <c r="AI136" s="0" t="s">
        <v>739</v>
      </c>
      <c r="AK136" s="0" t="str">
        <f aca="false">("Partial-birth abortions")</f>
        <v>Partial-birth abortions</v>
      </c>
      <c r="AL136" s="0" t="s">
        <v>739</v>
      </c>
      <c r="AN136" s="0" t="str">
        <f aca="false">("Life endangerment, Serious health risk")</f>
        <v>Life endangerment, Serious health risk</v>
      </c>
      <c r="AO136" s="0" t="s">
        <v>739</v>
      </c>
      <c r="AP136" s="0" t="s">
        <v>740</v>
      </c>
      <c r="AQ136" s="0" t="n">
        <v>0</v>
      </c>
      <c r="AT136" s="0" t="n">
        <v>0</v>
      </c>
    </row>
    <row r="137" customFormat="false" ht="14.25" hidden="false" customHeight="false" outlineLevel="0" collapsed="false">
      <c r="A137" s="0" t="s">
        <v>86</v>
      </c>
      <c r="B137" s="2" t="n">
        <v>44701</v>
      </c>
      <c r="C137" s="2" t="n">
        <v>44707</v>
      </c>
      <c r="D137" s="0" t="n">
        <v>1</v>
      </c>
      <c r="E137" s="0" t="s">
        <v>741</v>
      </c>
      <c r="G137" s="0" t="n">
        <v>0</v>
      </c>
      <c r="P137" s="0" t="n">
        <v>1</v>
      </c>
      <c r="Q137" s="0" t="s">
        <v>742</v>
      </c>
      <c r="S137" s="0" t="str">
        <f aca="false">("22 weeks postfertilization (24 weeks LMP)")</f>
        <v>22 weeks postfertilization (24 weeks LMP)</v>
      </c>
      <c r="T137" s="0" t="s">
        <v>742</v>
      </c>
      <c r="V137" s="0" t="str">
        <f aca="false">("Life endangerment, Serious health risk, Health")</f>
        <v>Life endangerment, Serious health risk, Health</v>
      </c>
      <c r="W137" s="0" t="s">
        <v>743</v>
      </c>
      <c r="Y137" s="0" t="str">
        <f aca="false">("No requirements")</f>
        <v>No requirements</v>
      </c>
      <c r="AB137" s="0" t="n">
        <v>0</v>
      </c>
      <c r="AH137" s="0" t="n">
        <v>1</v>
      </c>
      <c r="AI137" s="0" t="s">
        <v>739</v>
      </c>
      <c r="AK137" s="0" t="str">
        <f aca="false">("Partial-birth abortions")</f>
        <v>Partial-birth abortions</v>
      </c>
      <c r="AL137" s="0" t="s">
        <v>739</v>
      </c>
      <c r="AN137" s="0" t="str">
        <f aca="false">("Life endangerment, Serious health risk")</f>
        <v>Life endangerment, Serious health risk</v>
      </c>
      <c r="AO137" s="0" t="s">
        <v>739</v>
      </c>
      <c r="AP137" s="0" t="s">
        <v>740</v>
      </c>
      <c r="AQ137" s="0" t="n">
        <v>0</v>
      </c>
      <c r="AT137" s="0" t="n">
        <v>0</v>
      </c>
    </row>
    <row r="138" customFormat="false" ht="14.25" hidden="false" customHeight="false" outlineLevel="0" collapsed="false">
      <c r="A138" s="0" t="s">
        <v>86</v>
      </c>
      <c r="B138" s="2" t="n">
        <v>44708</v>
      </c>
      <c r="C138" s="2" t="n">
        <v>44866</v>
      </c>
      <c r="D138" s="0" t="n">
        <v>1</v>
      </c>
      <c r="E138" s="0" t="s">
        <v>744</v>
      </c>
      <c r="G138" s="0" t="n">
        <v>0</v>
      </c>
      <c r="P138" s="0" t="n">
        <v>1</v>
      </c>
      <c r="Q138" s="0" t="s">
        <v>742</v>
      </c>
      <c r="S138" s="0" t="str">
        <f aca="false">("22 weeks postfertilization (24 weeks LMP)")</f>
        <v>22 weeks postfertilization (24 weeks LMP)</v>
      </c>
      <c r="T138" s="0" t="s">
        <v>742</v>
      </c>
      <c r="V138" s="0" t="str">
        <f aca="false">("Life endangerment, Serious health risk, Fetal anomaly, Health")</f>
        <v>Life endangerment, Serious health risk, Fetal anomaly, Health</v>
      </c>
      <c r="W138" s="0" t="s">
        <v>743</v>
      </c>
      <c r="Y138" s="0" t="str">
        <f aca="false">("No requirements")</f>
        <v>No requirements</v>
      </c>
      <c r="AB138" s="0" t="n">
        <v>0</v>
      </c>
      <c r="AH138" s="0" t="n">
        <v>1</v>
      </c>
      <c r="AI138" s="0" t="s">
        <v>739</v>
      </c>
      <c r="AK138" s="0" t="str">
        <f aca="false">("Partial-birth abortions")</f>
        <v>Partial-birth abortions</v>
      </c>
      <c r="AL138" s="0" t="s">
        <v>739</v>
      </c>
      <c r="AN138" s="0" t="str">
        <f aca="false">("Life endangerment, Serious health risk")</f>
        <v>Life endangerment, Serious health risk</v>
      </c>
      <c r="AO138" s="0" t="s">
        <v>739</v>
      </c>
      <c r="AP138" s="0" t="s">
        <v>740</v>
      </c>
      <c r="AQ138" s="0" t="n">
        <v>0</v>
      </c>
      <c r="AT138" s="0" t="n">
        <v>0</v>
      </c>
    </row>
    <row r="139" customFormat="false" ht="14.25" hidden="false" customHeight="false" outlineLevel="0" collapsed="false">
      <c r="A139" s="0" t="s">
        <v>87</v>
      </c>
      <c r="B139" s="2" t="n">
        <v>43435</v>
      </c>
      <c r="C139" s="2" t="n">
        <v>44535</v>
      </c>
      <c r="D139" s="0" t="n">
        <v>1</v>
      </c>
      <c r="E139" s="0" t="s">
        <v>745</v>
      </c>
      <c r="F139" s="0" t="s">
        <v>185</v>
      </c>
      <c r="G139" s="0" t="n">
        <v>1</v>
      </c>
      <c r="H139" s="0" t="s">
        <v>746</v>
      </c>
      <c r="J139" s="0" t="n">
        <v>1</v>
      </c>
      <c r="K139" s="0" t="s">
        <v>746</v>
      </c>
      <c r="L139" s="0" t="s">
        <v>747</v>
      </c>
      <c r="M139" s="0" t="n">
        <v>0</v>
      </c>
      <c r="P139" s="0" t="n">
        <v>0</v>
      </c>
      <c r="AB139" s="0" t="n">
        <v>0</v>
      </c>
      <c r="AH139" s="0" t="n">
        <v>1</v>
      </c>
      <c r="AI139" s="0" t="s">
        <v>748</v>
      </c>
      <c r="AJ139" s="0" t="s">
        <v>185</v>
      </c>
      <c r="AK139" s="0" t="str">
        <f aca="false">("Partial-birth abortions")</f>
        <v>Partial-birth abortions</v>
      </c>
      <c r="AL139" s="0" t="s">
        <v>748</v>
      </c>
      <c r="AM139" s="0" t="s">
        <v>185</v>
      </c>
      <c r="AN139" s="0" t="str">
        <f aca="false">("Life endangerment, Serious health risk")</f>
        <v>Life endangerment, Serious health risk</v>
      </c>
      <c r="AO139" s="0" t="s">
        <v>748</v>
      </c>
      <c r="AP139" s="0" t="s">
        <v>749</v>
      </c>
      <c r="AQ139" s="0" t="n">
        <v>0</v>
      </c>
      <c r="AT139" s="0" t="n">
        <v>0</v>
      </c>
    </row>
    <row r="140" customFormat="false" ht="14.25" hidden="false" customHeight="false" outlineLevel="0" collapsed="false">
      <c r="A140" s="0" t="s">
        <v>87</v>
      </c>
      <c r="B140" s="2" t="n">
        <v>44536</v>
      </c>
      <c r="C140" s="2" t="n">
        <v>44866</v>
      </c>
      <c r="D140" s="0" t="n">
        <v>1</v>
      </c>
      <c r="E140" s="0" t="s">
        <v>745</v>
      </c>
      <c r="F140" s="0" t="s">
        <v>185</v>
      </c>
      <c r="G140" s="0" t="n">
        <v>1</v>
      </c>
      <c r="H140" s="0" t="s">
        <v>746</v>
      </c>
      <c r="J140" s="0" t="n">
        <v>1</v>
      </c>
      <c r="K140" s="0" t="s">
        <v>746</v>
      </c>
      <c r="L140" s="0" t="s">
        <v>747</v>
      </c>
      <c r="M140" s="0" t="n">
        <v>0</v>
      </c>
      <c r="P140" s="0" t="n">
        <v>0</v>
      </c>
      <c r="AB140" s="0" t="n">
        <v>0</v>
      </c>
      <c r="AH140" s="0" t="n">
        <v>1</v>
      </c>
      <c r="AI140" s="0" t="s">
        <v>748</v>
      </c>
      <c r="AJ140" s="0" t="s">
        <v>185</v>
      </c>
      <c r="AK140" s="0" t="str">
        <f aca="false">("Partial-birth abortions")</f>
        <v>Partial-birth abortions</v>
      </c>
      <c r="AL140" s="0" t="s">
        <v>748</v>
      </c>
      <c r="AM140" s="0" t="s">
        <v>185</v>
      </c>
      <c r="AN140" s="0" t="str">
        <f aca="false">("Life endangerment, Serious health risk")</f>
        <v>Life endangerment, Serious health risk</v>
      </c>
      <c r="AO140" s="0" t="s">
        <v>748</v>
      </c>
      <c r="AP140" s="0" t="s">
        <v>749</v>
      </c>
      <c r="AQ140" s="0" t="n">
        <v>0</v>
      </c>
      <c r="AT140" s="0" t="n">
        <v>0</v>
      </c>
    </row>
    <row r="141" customFormat="false" ht="14.25" hidden="false" customHeight="false" outlineLevel="0" collapsed="false">
      <c r="A141" s="0" t="s">
        <v>88</v>
      </c>
      <c r="B141" s="2" t="n">
        <v>43435</v>
      </c>
      <c r="C141" s="2" t="n">
        <v>44364</v>
      </c>
      <c r="D141" s="0" t="n">
        <v>1</v>
      </c>
      <c r="E141" s="0" t="s">
        <v>750</v>
      </c>
      <c r="F141" s="0" t="s">
        <v>185</v>
      </c>
      <c r="G141" s="0" t="n">
        <v>1</v>
      </c>
      <c r="J141" s="0" t="n">
        <v>1</v>
      </c>
      <c r="K141" s="0" t="s">
        <v>751</v>
      </c>
      <c r="L141" s="0" t="s">
        <v>752</v>
      </c>
      <c r="M141" s="0" t="n">
        <v>0</v>
      </c>
      <c r="P141" s="0" t="n">
        <v>0</v>
      </c>
      <c r="AB141" s="0" t="n">
        <v>0</v>
      </c>
      <c r="AH141" s="0" t="n">
        <v>1</v>
      </c>
      <c r="AI141" s="0" t="s">
        <v>753</v>
      </c>
      <c r="AK141" s="0" t="str">
        <f aca="false">("Partial-birth abortions")</f>
        <v>Partial-birth abortions</v>
      </c>
      <c r="AL141" s="0" t="s">
        <v>753</v>
      </c>
      <c r="AN141" s="0" t="str">
        <f aca="false">("Life endangerment, Serious health risk")</f>
        <v>Life endangerment, Serious health risk</v>
      </c>
      <c r="AO141" s="0" t="s">
        <v>753</v>
      </c>
      <c r="AQ141" s="0" t="n">
        <v>0</v>
      </c>
      <c r="AT141" s="0" t="n">
        <v>1</v>
      </c>
      <c r="AU141" s="0" t="s">
        <v>754</v>
      </c>
      <c r="AV141" s="0" t="s">
        <v>185</v>
      </c>
    </row>
    <row r="142" customFormat="false" ht="14.25" hidden="false" customHeight="false" outlineLevel="0" collapsed="false">
      <c r="A142" s="0" t="s">
        <v>88</v>
      </c>
      <c r="B142" s="2" t="n">
        <v>44365</v>
      </c>
      <c r="C142" s="2" t="n">
        <v>44866</v>
      </c>
      <c r="D142" s="0" t="n">
        <v>1</v>
      </c>
      <c r="E142" s="0" t="s">
        <v>753</v>
      </c>
      <c r="G142" s="0" t="n">
        <v>0</v>
      </c>
      <c r="P142" s="0" t="n">
        <v>0</v>
      </c>
      <c r="AB142" s="0" t="n">
        <v>0</v>
      </c>
      <c r="AH142" s="0" t="n">
        <v>1</v>
      </c>
      <c r="AI142" s="0" t="s">
        <v>753</v>
      </c>
      <c r="AK142" s="0" t="str">
        <f aca="false">("Partial-birth abortions")</f>
        <v>Partial-birth abortions</v>
      </c>
      <c r="AL142" s="0" t="s">
        <v>753</v>
      </c>
      <c r="AN142" s="0" t="str">
        <f aca="false">("Life endangerment, Serious health risk")</f>
        <v>Life endangerment, Serious health risk</v>
      </c>
      <c r="AO142" s="0" t="s">
        <v>753</v>
      </c>
      <c r="AQ142" s="0" t="n">
        <v>0</v>
      </c>
      <c r="AT142" s="0" t="n">
        <v>0</v>
      </c>
    </row>
    <row r="143" customFormat="false" ht="14.25" hidden="false" customHeight="false" outlineLevel="0" collapsed="false">
      <c r="A143" s="0" t="s">
        <v>89</v>
      </c>
      <c r="B143" s="2" t="n">
        <v>43435</v>
      </c>
      <c r="C143" s="2" t="n">
        <v>43486</v>
      </c>
      <c r="D143" s="0" t="n">
        <v>1</v>
      </c>
      <c r="E143" s="0" t="s">
        <v>755</v>
      </c>
      <c r="G143" s="0" t="n">
        <v>1</v>
      </c>
      <c r="H143" s="0" t="s">
        <v>756</v>
      </c>
      <c r="J143" s="0" t="n">
        <v>0</v>
      </c>
      <c r="M143" s="0" t="n">
        <v>1</v>
      </c>
      <c r="N143" s="0" t="s">
        <v>756</v>
      </c>
      <c r="O143" s="0" t="s">
        <v>757</v>
      </c>
      <c r="P143" s="0" t="n">
        <v>1</v>
      </c>
      <c r="Q143" s="0" t="s">
        <v>758</v>
      </c>
      <c r="R143" s="0" t="s">
        <v>759</v>
      </c>
      <c r="S143" s="0" t="str">
        <f aca="false">("24 weeks postfertilization (26 weeks LMP)")</f>
        <v>24 weeks postfertilization (26 weeks LMP)</v>
      </c>
      <c r="U143" s="0" t="s">
        <v>760</v>
      </c>
      <c r="V143" s="0" t="str">
        <f aca="false">("Life endangerment")</f>
        <v>Life endangerment</v>
      </c>
      <c r="W143" s="0" t="s">
        <v>761</v>
      </c>
      <c r="Y143" s="0" t="str">
        <f aca="false">("No requirements")</f>
        <v>No requirements</v>
      </c>
      <c r="AB143" s="0" t="n">
        <v>0</v>
      </c>
      <c r="AH143" s="0" t="n">
        <v>0</v>
      </c>
      <c r="AQ143" s="0" t="n">
        <v>0</v>
      </c>
    </row>
    <row r="144" customFormat="false" ht="14.25" hidden="false" customHeight="false" outlineLevel="0" collapsed="false">
      <c r="A144" s="0" t="s">
        <v>89</v>
      </c>
      <c r="B144" s="2" t="n">
        <v>43487</v>
      </c>
      <c r="C144" s="2" t="n">
        <v>44579</v>
      </c>
      <c r="D144" s="0" t="n">
        <v>1</v>
      </c>
      <c r="E144" s="0" t="s">
        <v>762</v>
      </c>
      <c r="G144" s="0" t="n">
        <v>0</v>
      </c>
      <c r="P144" s="0" t="n">
        <v>1</v>
      </c>
      <c r="Q144" s="0" t="s">
        <v>762</v>
      </c>
      <c r="S144" s="0" t="str">
        <f aca="false">("24 weeks postfertilization (26 weeks LMP), Viability")</f>
        <v>24 weeks postfertilization (26 weeks LMP), Viability</v>
      </c>
      <c r="T144" s="0" t="s">
        <v>762</v>
      </c>
      <c r="V144" s="0" t="str">
        <f aca="false">("Life endangerment, Health")</f>
        <v>Life endangerment, Health</v>
      </c>
      <c r="W144" s="0" t="s">
        <v>762</v>
      </c>
      <c r="Y144" s="0" t="str">
        <f aca="false">("No requirements")</f>
        <v>No requirements</v>
      </c>
      <c r="AB144" s="0" t="n">
        <v>0</v>
      </c>
      <c r="AH144" s="0" t="n">
        <v>0</v>
      </c>
      <c r="AQ144" s="0" t="n">
        <v>0</v>
      </c>
      <c r="AT144" s="0" t="n">
        <v>0</v>
      </c>
    </row>
    <row r="145" customFormat="false" ht="14.25" hidden="false" customHeight="false" outlineLevel="0" collapsed="false">
      <c r="A145" s="0" t="s">
        <v>89</v>
      </c>
      <c r="B145" s="2" t="n">
        <v>44580</v>
      </c>
      <c r="C145" s="2" t="n">
        <v>44866</v>
      </c>
      <c r="D145" s="0" t="n">
        <v>1</v>
      </c>
      <c r="E145" s="0" t="s">
        <v>763</v>
      </c>
      <c r="G145" s="0" t="n">
        <v>0</v>
      </c>
      <c r="P145" s="0" t="n">
        <v>1</v>
      </c>
      <c r="Q145" s="0" t="s">
        <v>763</v>
      </c>
      <c r="S145" s="0" t="str">
        <f aca="false">("24 weeks postfertilization (26 weeks LMP), Viability")</f>
        <v>24 weeks postfertilization (26 weeks LMP), Viability</v>
      </c>
      <c r="T145" s="0" t="s">
        <v>763</v>
      </c>
      <c r="V145" s="0" t="str">
        <f aca="false">("Life endangerment, Health")</f>
        <v>Life endangerment, Health</v>
      </c>
      <c r="W145" s="0" t="s">
        <v>763</v>
      </c>
      <c r="Y145" s="0" t="str">
        <f aca="false">("No requirements")</f>
        <v>No requirements</v>
      </c>
      <c r="AB145" s="0" t="n">
        <v>0</v>
      </c>
      <c r="AH145" s="0" t="n">
        <v>0</v>
      </c>
      <c r="AQ145" s="0" t="n">
        <v>0</v>
      </c>
      <c r="AT145" s="0" t="n">
        <v>0</v>
      </c>
    </row>
    <row r="146" customFormat="false" ht="14.25" hidden="false" customHeight="false" outlineLevel="0" collapsed="false">
      <c r="A146" s="0" t="s">
        <v>90</v>
      </c>
      <c r="B146" s="2" t="n">
        <v>43435</v>
      </c>
      <c r="C146" s="2" t="n">
        <v>43548</v>
      </c>
      <c r="D146" s="0" t="n">
        <v>1</v>
      </c>
      <c r="E146" s="0" t="s">
        <v>764</v>
      </c>
      <c r="G146" s="0" t="n">
        <v>0</v>
      </c>
      <c r="P146" s="0" t="n">
        <v>1</v>
      </c>
      <c r="Q146" s="0" t="s">
        <v>765</v>
      </c>
      <c r="S146" s="0" t="str">
        <f aca="false">("20 weeks postfertilization (22 weeks LMP)")</f>
        <v>20 weeks postfertilization (22 weeks LMP)</v>
      </c>
      <c r="T146" s="0" t="s">
        <v>765</v>
      </c>
      <c r="V146" s="0" t="str">
        <f aca="false">("Life endangerment, Serious health risk")</f>
        <v>Life endangerment, Serious health risk</v>
      </c>
      <c r="W146" s="0" t="s">
        <v>766</v>
      </c>
      <c r="X146" s="0" t="s">
        <v>767</v>
      </c>
      <c r="Y146" s="0" t="str">
        <f aca="false">("Must be performed in a hospital")</f>
        <v>Must be performed in a hospital</v>
      </c>
      <c r="Z146" s="0" t="s">
        <v>765</v>
      </c>
      <c r="AB146" s="0" t="n">
        <v>1</v>
      </c>
      <c r="AC146" s="0" t="s">
        <v>768</v>
      </c>
      <c r="AE146" s="0" t="str">
        <f aca="false">("Sex")</f>
        <v>Sex</v>
      </c>
      <c r="AF146" s="0" t="s">
        <v>768</v>
      </c>
      <c r="AH146" s="0" t="n">
        <v>0</v>
      </c>
      <c r="AQ146" s="0" t="n">
        <v>0</v>
      </c>
      <c r="AT146" s="0" t="n">
        <v>1</v>
      </c>
      <c r="AU146" s="0" t="s">
        <v>769</v>
      </c>
    </row>
    <row r="147" customFormat="false" ht="14.25" hidden="false" customHeight="false" outlineLevel="0" collapsed="false">
      <c r="A147" s="0" t="s">
        <v>90</v>
      </c>
      <c r="B147" s="2" t="n">
        <v>43549</v>
      </c>
      <c r="C147" s="2" t="n">
        <v>44866</v>
      </c>
      <c r="D147" s="0" t="n">
        <v>1</v>
      </c>
      <c r="E147" s="0" t="s">
        <v>764</v>
      </c>
      <c r="G147" s="0" t="n">
        <v>0</v>
      </c>
      <c r="P147" s="0" t="n">
        <v>1</v>
      </c>
      <c r="Q147" s="0" t="s">
        <v>765</v>
      </c>
      <c r="S147" s="0" t="str">
        <f aca="false">("20 weeks postfertilization (22 weeks LMP)")</f>
        <v>20 weeks postfertilization (22 weeks LMP)</v>
      </c>
      <c r="T147" s="0" t="s">
        <v>765</v>
      </c>
      <c r="V147" s="0" t="str">
        <f aca="false">("Life endangerment, Serious health risk")</f>
        <v>Life endangerment, Serious health risk</v>
      </c>
      <c r="W147" s="0" t="s">
        <v>766</v>
      </c>
      <c r="X147" s="0" t="s">
        <v>767</v>
      </c>
      <c r="Y147" s="0" t="str">
        <f aca="false">("Must be performed in a hospital")</f>
        <v>Must be performed in a hospital</v>
      </c>
      <c r="Z147" s="0" t="s">
        <v>765</v>
      </c>
      <c r="AB147" s="0" t="n">
        <v>1</v>
      </c>
      <c r="AC147" s="0" t="s">
        <v>768</v>
      </c>
      <c r="AE147" s="0" t="str">
        <f aca="false">("Sex")</f>
        <v>Sex</v>
      </c>
      <c r="AF147" s="0" t="s">
        <v>768</v>
      </c>
      <c r="AH147" s="0" t="n">
        <v>0</v>
      </c>
      <c r="AQ147" s="0" t="n">
        <v>0</v>
      </c>
      <c r="AT147" s="0" t="n">
        <v>1</v>
      </c>
      <c r="AU147" s="0" t="s">
        <v>769</v>
      </c>
    </row>
    <row r="148" customFormat="false" ht="14.25" hidden="false" customHeight="false" outlineLevel="0" collapsed="false">
      <c r="A148" s="0" t="s">
        <v>91</v>
      </c>
      <c r="B148" s="2" t="n">
        <v>43435</v>
      </c>
      <c r="C148" s="2" t="n">
        <v>43677</v>
      </c>
      <c r="D148" s="0" t="n">
        <v>1</v>
      </c>
      <c r="E148" s="0" t="s">
        <v>770</v>
      </c>
      <c r="F148" s="0" t="s">
        <v>145</v>
      </c>
      <c r="G148" s="0" t="n">
        <v>1</v>
      </c>
      <c r="H148" s="0" t="s">
        <v>771</v>
      </c>
      <c r="J148" s="0" t="n">
        <v>1</v>
      </c>
      <c r="K148" s="0" t="s">
        <v>771</v>
      </c>
      <c r="L148" s="0" t="s">
        <v>772</v>
      </c>
      <c r="M148" s="0" t="n">
        <v>0</v>
      </c>
      <c r="P148" s="0" t="n">
        <v>1</v>
      </c>
      <c r="Q148" s="0" t="s">
        <v>773</v>
      </c>
      <c r="R148" s="0" t="s">
        <v>145</v>
      </c>
      <c r="S148" s="0" t="str">
        <f aca="false">("Fetal heartbeat detected, 20 weeks postfertilization (22 weeks LMP), Viability")</f>
        <v>Fetal heartbeat detected, 20 weeks postfertilization (22 weeks LMP), Viability</v>
      </c>
      <c r="T148" s="0" t="s">
        <v>773</v>
      </c>
      <c r="U148" s="0" t="s">
        <v>459</v>
      </c>
      <c r="V148" s="0" t="str">
        <f aca="false">("Life endangerment, Serious health risk")</f>
        <v>Life endangerment, Serious health risk</v>
      </c>
      <c r="W148" s="0" t="s">
        <v>774</v>
      </c>
      <c r="X148" s="0" t="s">
        <v>775</v>
      </c>
      <c r="Y148" s="0" t="str">
        <f aca="false">("Two other physicians must certify the exception")</f>
        <v>Two other physicians must certify the exception</v>
      </c>
      <c r="Z148" s="0" t="s">
        <v>776</v>
      </c>
      <c r="AA148" s="0" t="s">
        <v>777</v>
      </c>
      <c r="AB148" s="0" t="n">
        <v>1</v>
      </c>
      <c r="AC148" s="0" t="s">
        <v>778</v>
      </c>
      <c r="AE148" s="0" t="str">
        <f aca="false">("Sex, Fetal anomaly")</f>
        <v>Sex, Fetal anomaly</v>
      </c>
      <c r="AF148" s="0" t="s">
        <v>778</v>
      </c>
      <c r="AH148" s="0" t="n">
        <v>1</v>
      </c>
      <c r="AI148" s="0" t="s">
        <v>779</v>
      </c>
      <c r="AK148" s="0" t="str">
        <f aca="false">("Partial-birth abortions")</f>
        <v>Partial-birth abortions</v>
      </c>
      <c r="AL148" s="0" t="s">
        <v>779</v>
      </c>
      <c r="AN148" s="0" t="str">
        <f aca="false">("Life endangerment")</f>
        <v>Life endangerment</v>
      </c>
      <c r="AO148" s="0" t="s">
        <v>780</v>
      </c>
      <c r="AQ148" s="0" t="n">
        <v>1</v>
      </c>
      <c r="AR148" s="0" t="s">
        <v>781</v>
      </c>
      <c r="AS148" s="0" t="s">
        <v>782</v>
      </c>
    </row>
    <row r="149" customFormat="false" ht="14.25" hidden="false" customHeight="false" outlineLevel="0" collapsed="false">
      <c r="A149" s="0" t="s">
        <v>91</v>
      </c>
      <c r="B149" s="2" t="n">
        <v>43678</v>
      </c>
      <c r="C149" s="2" t="n">
        <v>44768</v>
      </c>
      <c r="D149" s="0" t="n">
        <v>1</v>
      </c>
      <c r="E149" s="0" t="s">
        <v>770</v>
      </c>
      <c r="F149" s="0" t="s">
        <v>145</v>
      </c>
      <c r="G149" s="0" t="n">
        <v>1</v>
      </c>
      <c r="H149" s="0" t="s">
        <v>771</v>
      </c>
      <c r="J149" s="0" t="n">
        <v>1</v>
      </c>
      <c r="K149" s="0" t="s">
        <v>771</v>
      </c>
      <c r="L149" s="0" t="s">
        <v>783</v>
      </c>
      <c r="M149" s="0" t="n">
        <v>0</v>
      </c>
      <c r="P149" s="0" t="n">
        <v>1</v>
      </c>
      <c r="Q149" s="0" t="s">
        <v>773</v>
      </c>
      <c r="R149" s="0" t="s">
        <v>145</v>
      </c>
      <c r="S149" s="0" t="str">
        <f aca="false">("Fetal heartbeat detected, 20 weeks postfertilization (22 weeks LMP), Viability")</f>
        <v>Fetal heartbeat detected, 20 weeks postfertilization (22 weeks LMP), Viability</v>
      </c>
      <c r="T149" s="0" t="s">
        <v>773</v>
      </c>
      <c r="U149" s="0" t="s">
        <v>784</v>
      </c>
      <c r="V149" s="0" t="str">
        <f aca="false">("Life endangerment, Serious health risk")</f>
        <v>Life endangerment, Serious health risk</v>
      </c>
      <c r="W149" s="0" t="s">
        <v>774</v>
      </c>
      <c r="X149" s="0" t="s">
        <v>775</v>
      </c>
      <c r="Y149" s="0" t="str">
        <f aca="false">("Two other physicians must certify the exception")</f>
        <v>Two other physicians must certify the exception</v>
      </c>
      <c r="Z149" s="0" t="s">
        <v>776</v>
      </c>
      <c r="AA149" s="0" t="s">
        <v>777</v>
      </c>
      <c r="AB149" s="0" t="n">
        <v>1</v>
      </c>
      <c r="AC149" s="0" t="s">
        <v>778</v>
      </c>
      <c r="AE149" s="0" t="str">
        <f aca="false">("Sex, Fetal anomaly")</f>
        <v>Sex, Fetal anomaly</v>
      </c>
      <c r="AF149" s="0" t="s">
        <v>778</v>
      </c>
      <c r="AH149" s="0" t="n">
        <v>1</v>
      </c>
      <c r="AI149" s="0" t="s">
        <v>779</v>
      </c>
      <c r="AK149" s="0" t="str">
        <f aca="false">("Partial-birth abortions")</f>
        <v>Partial-birth abortions</v>
      </c>
      <c r="AL149" s="0" t="s">
        <v>779</v>
      </c>
      <c r="AM149" s="0" t="s">
        <v>785</v>
      </c>
      <c r="AN149" s="0" t="str">
        <f aca="false">("Life endangerment")</f>
        <v>Life endangerment</v>
      </c>
      <c r="AO149" s="0" t="s">
        <v>780</v>
      </c>
      <c r="AQ149" s="0" t="n">
        <v>1</v>
      </c>
      <c r="AR149" s="0" t="s">
        <v>781</v>
      </c>
      <c r="AS149" s="0" t="s">
        <v>786</v>
      </c>
      <c r="AT149" s="0" t="n">
        <v>0</v>
      </c>
    </row>
    <row r="150" customFormat="false" ht="14.25" hidden="false" customHeight="false" outlineLevel="0" collapsed="false">
      <c r="A150" s="0" t="s">
        <v>91</v>
      </c>
      <c r="B150" s="2" t="n">
        <v>44769</v>
      </c>
      <c r="C150" s="2" t="n">
        <v>44769</v>
      </c>
      <c r="D150" s="0" t="n">
        <v>1</v>
      </c>
      <c r="E150" s="0" t="s">
        <v>787</v>
      </c>
      <c r="F150" s="0" t="s">
        <v>145</v>
      </c>
      <c r="G150" s="0" t="n">
        <v>1</v>
      </c>
      <c r="H150" s="0" t="s">
        <v>788</v>
      </c>
      <c r="J150" s="0" t="n">
        <v>1</v>
      </c>
      <c r="K150" s="0" t="s">
        <v>788</v>
      </c>
      <c r="L150" s="0" t="s">
        <v>789</v>
      </c>
      <c r="M150" s="0" t="n">
        <v>0</v>
      </c>
      <c r="P150" s="0" t="n">
        <v>1</v>
      </c>
      <c r="Q150" s="0" t="s">
        <v>773</v>
      </c>
      <c r="R150" s="0" t="s">
        <v>145</v>
      </c>
      <c r="S150" s="0" t="str">
        <f aca="false">("Fetal heartbeat detected, 20 weeks postfertilization (22 weeks LMP), Viability")</f>
        <v>Fetal heartbeat detected, 20 weeks postfertilization (22 weeks LMP), Viability</v>
      </c>
      <c r="T150" s="0" t="s">
        <v>773</v>
      </c>
      <c r="U150" s="0" t="s">
        <v>784</v>
      </c>
      <c r="V150" s="0" t="str">
        <f aca="false">("Life endangerment, Serious health risk")</f>
        <v>Life endangerment, Serious health risk</v>
      </c>
      <c r="W150" s="0" t="s">
        <v>774</v>
      </c>
      <c r="X150" s="0" t="s">
        <v>775</v>
      </c>
      <c r="Y150" s="0" t="str">
        <f aca="false">("Two other physicians must certify the exception")</f>
        <v>Two other physicians must certify the exception</v>
      </c>
      <c r="Z150" s="0" t="s">
        <v>776</v>
      </c>
      <c r="AA150" s="0" t="s">
        <v>777</v>
      </c>
      <c r="AB150" s="0" t="n">
        <v>1</v>
      </c>
      <c r="AC150" s="0" t="s">
        <v>778</v>
      </c>
      <c r="AE150" s="0" t="str">
        <f aca="false">("Sex, Fetal anomaly")</f>
        <v>Sex, Fetal anomaly</v>
      </c>
      <c r="AF150" s="0" t="s">
        <v>778</v>
      </c>
      <c r="AH150" s="0" t="n">
        <v>1</v>
      </c>
      <c r="AI150" s="0" t="s">
        <v>779</v>
      </c>
      <c r="AK150" s="0" t="str">
        <f aca="false">("Partial-birth abortions")</f>
        <v>Partial-birth abortions</v>
      </c>
      <c r="AL150" s="0" t="s">
        <v>779</v>
      </c>
      <c r="AM150" s="0" t="s">
        <v>785</v>
      </c>
      <c r="AN150" s="0" t="str">
        <f aca="false">("Life endangerment")</f>
        <v>Life endangerment</v>
      </c>
      <c r="AO150" s="0" t="s">
        <v>780</v>
      </c>
      <c r="AQ150" s="0" t="n">
        <v>1</v>
      </c>
      <c r="AR150" s="0" t="s">
        <v>781</v>
      </c>
      <c r="AS150" s="0" t="s">
        <v>790</v>
      </c>
      <c r="AT150" s="0" t="n">
        <v>0</v>
      </c>
    </row>
    <row r="151" customFormat="false" ht="14.25" hidden="false" customHeight="false" outlineLevel="0" collapsed="false">
      <c r="A151" s="0" t="s">
        <v>91</v>
      </c>
      <c r="B151" s="2" t="n">
        <v>44770</v>
      </c>
      <c r="C151" s="2" t="n">
        <v>44797</v>
      </c>
      <c r="D151" s="0" t="n">
        <v>1</v>
      </c>
      <c r="E151" s="0" t="s">
        <v>791</v>
      </c>
      <c r="F151" s="0" t="s">
        <v>145</v>
      </c>
      <c r="G151" s="0" t="n">
        <v>1</v>
      </c>
      <c r="H151" s="0" t="s">
        <v>788</v>
      </c>
      <c r="J151" s="0" t="n">
        <v>1</v>
      </c>
      <c r="K151" s="0" t="s">
        <v>788</v>
      </c>
      <c r="L151" s="0" t="s">
        <v>792</v>
      </c>
      <c r="M151" s="0" t="n">
        <v>0</v>
      </c>
      <c r="P151" s="0" t="n">
        <v>1</v>
      </c>
      <c r="Q151" s="0" t="s">
        <v>793</v>
      </c>
      <c r="R151" s="0" t="s">
        <v>145</v>
      </c>
      <c r="S151" s="0" t="str">
        <f aca="false">("Any point in pregnancy, Fetal heartbeat detected, 20 weeks postfertilization (22 weeks LMP), Viability")</f>
        <v>Any point in pregnancy, Fetal heartbeat detected, 20 weeks postfertilization (22 weeks LMP), Viability</v>
      </c>
      <c r="T151" s="0" t="s">
        <v>793</v>
      </c>
      <c r="U151" s="0" t="s">
        <v>794</v>
      </c>
      <c r="V151" s="0" t="str">
        <f aca="false">("Life endangerment, Serious health risk")</f>
        <v>Life endangerment, Serious health risk</v>
      </c>
      <c r="W151" s="0" t="s">
        <v>774</v>
      </c>
      <c r="X151" s="0" t="s">
        <v>775</v>
      </c>
      <c r="Y151" s="0" t="str">
        <f aca="false">("Two other physicians must certify the exception")</f>
        <v>Two other physicians must certify the exception</v>
      </c>
      <c r="Z151" s="0" t="s">
        <v>776</v>
      </c>
      <c r="AA151" s="0" t="s">
        <v>777</v>
      </c>
      <c r="AB151" s="0" t="n">
        <v>1</v>
      </c>
      <c r="AC151" s="0" t="s">
        <v>778</v>
      </c>
      <c r="AE151" s="0" t="str">
        <f aca="false">("Sex, Fetal anomaly")</f>
        <v>Sex, Fetal anomaly</v>
      </c>
      <c r="AF151" s="0" t="s">
        <v>778</v>
      </c>
      <c r="AH151" s="0" t="n">
        <v>1</v>
      </c>
      <c r="AI151" s="0" t="s">
        <v>795</v>
      </c>
      <c r="AK151" s="0" t="str">
        <f aca="false">("Partial-birth abortions, Dismemberment abortions")</f>
        <v>Partial-birth abortions, Dismemberment abortions</v>
      </c>
      <c r="AL151" s="0" t="s">
        <v>795</v>
      </c>
      <c r="AN151" s="0" t="str">
        <f aca="false">("Life endangerment, Serious health risk")</f>
        <v>Life endangerment, Serious health risk</v>
      </c>
      <c r="AO151" s="0" t="s">
        <v>796</v>
      </c>
      <c r="AQ151" s="0" t="n">
        <v>1</v>
      </c>
      <c r="AR151" s="0" t="s">
        <v>797</v>
      </c>
      <c r="AS151" s="0" t="s">
        <v>790</v>
      </c>
      <c r="AT151" s="0" t="n">
        <v>0</v>
      </c>
    </row>
    <row r="152" customFormat="false" ht="14.25" hidden="false" customHeight="false" outlineLevel="0" collapsed="false">
      <c r="A152" s="0" t="s">
        <v>91</v>
      </c>
      <c r="B152" s="2" t="n">
        <v>44798</v>
      </c>
      <c r="C152" s="2" t="n">
        <v>44804</v>
      </c>
      <c r="D152" s="0" t="n">
        <v>1</v>
      </c>
      <c r="E152" s="0" t="s">
        <v>798</v>
      </c>
      <c r="F152" s="0" t="s">
        <v>145</v>
      </c>
      <c r="G152" s="0" t="n">
        <v>1</v>
      </c>
      <c r="H152" s="0" t="s">
        <v>799</v>
      </c>
      <c r="J152" s="0" t="n">
        <v>1</v>
      </c>
      <c r="K152" s="0" t="s">
        <v>799</v>
      </c>
      <c r="L152" s="0" t="s">
        <v>800</v>
      </c>
      <c r="M152" s="0" t="n">
        <v>0</v>
      </c>
      <c r="P152" s="0" t="n">
        <v>1</v>
      </c>
      <c r="Q152" s="0" t="s">
        <v>793</v>
      </c>
      <c r="R152" s="0" t="s">
        <v>145</v>
      </c>
      <c r="S152" s="0" t="str">
        <f aca="false">("Any point in pregnancy, Fetal heartbeat detected, 20 weeks postfertilization (22 weeks LMP), Viability")</f>
        <v>Any point in pregnancy, Fetal heartbeat detected, 20 weeks postfertilization (22 weeks LMP), Viability</v>
      </c>
      <c r="T152" s="0" t="s">
        <v>793</v>
      </c>
      <c r="U152" s="0" t="s">
        <v>794</v>
      </c>
      <c r="V152" s="0" t="str">
        <f aca="false">("Life endangerment, Serious health risk")</f>
        <v>Life endangerment, Serious health risk</v>
      </c>
      <c r="W152" s="0" t="s">
        <v>774</v>
      </c>
      <c r="X152" s="0" t="s">
        <v>775</v>
      </c>
      <c r="Y152" s="0" t="str">
        <f aca="false">("Two other physicians must certify the exception")</f>
        <v>Two other physicians must certify the exception</v>
      </c>
      <c r="Z152" s="0" t="s">
        <v>776</v>
      </c>
      <c r="AA152" s="0" t="s">
        <v>777</v>
      </c>
      <c r="AB152" s="0" t="n">
        <v>1</v>
      </c>
      <c r="AC152" s="0" t="s">
        <v>778</v>
      </c>
      <c r="AE152" s="0" t="str">
        <f aca="false">("Sex, Fetal anomaly")</f>
        <v>Sex, Fetal anomaly</v>
      </c>
      <c r="AF152" s="0" t="s">
        <v>778</v>
      </c>
      <c r="AH152" s="0" t="n">
        <v>1</v>
      </c>
      <c r="AI152" s="0" t="s">
        <v>795</v>
      </c>
      <c r="AK152" s="0" t="str">
        <f aca="false">("Partial-birth abortions, Dismemberment abortions")</f>
        <v>Partial-birth abortions, Dismemberment abortions</v>
      </c>
      <c r="AL152" s="0" t="s">
        <v>795</v>
      </c>
      <c r="AN152" s="0" t="str">
        <f aca="false">("Life endangerment, Serious health risk")</f>
        <v>Life endangerment, Serious health risk</v>
      </c>
      <c r="AO152" s="0" t="s">
        <v>796</v>
      </c>
      <c r="AQ152" s="0" t="n">
        <v>1</v>
      </c>
      <c r="AR152" s="0" t="s">
        <v>797</v>
      </c>
      <c r="AS152" s="0" t="s">
        <v>790</v>
      </c>
      <c r="AT152" s="0" t="n">
        <v>0</v>
      </c>
    </row>
    <row r="153" customFormat="false" ht="14.25" hidden="false" customHeight="false" outlineLevel="0" collapsed="false">
      <c r="A153" s="0" t="s">
        <v>91</v>
      </c>
      <c r="B153" s="2" t="n">
        <v>44805</v>
      </c>
      <c r="C153" s="2" t="n">
        <v>44864</v>
      </c>
      <c r="D153" s="0" t="n">
        <v>1</v>
      </c>
      <c r="E153" s="0" t="s">
        <v>801</v>
      </c>
      <c r="F153" s="0" t="s">
        <v>145</v>
      </c>
      <c r="G153" s="0" t="n">
        <v>1</v>
      </c>
      <c r="H153" s="0" t="s">
        <v>799</v>
      </c>
      <c r="J153" s="0" t="n">
        <v>1</v>
      </c>
      <c r="K153" s="0" t="s">
        <v>799</v>
      </c>
      <c r="L153" s="0" t="s">
        <v>800</v>
      </c>
      <c r="M153" s="0" t="n">
        <v>0</v>
      </c>
      <c r="P153" s="0" t="n">
        <v>1</v>
      </c>
      <c r="Q153" s="0" t="s">
        <v>793</v>
      </c>
      <c r="R153" s="0" t="s">
        <v>145</v>
      </c>
      <c r="S153" s="0" t="str">
        <f aca="false">("Any point in pregnancy, Fetal heartbeat detected, 20 weeks postfertilization (22 weeks LMP), Viability")</f>
        <v>Any point in pregnancy, Fetal heartbeat detected, 20 weeks postfertilization (22 weeks LMP), Viability</v>
      </c>
      <c r="T153" s="0" t="s">
        <v>793</v>
      </c>
      <c r="U153" s="0" t="s">
        <v>794</v>
      </c>
      <c r="V153" s="0" t="str">
        <f aca="false">("Life endangerment, Serious health risk")</f>
        <v>Life endangerment, Serious health risk</v>
      </c>
      <c r="W153" s="0" t="s">
        <v>774</v>
      </c>
      <c r="X153" s="0" t="s">
        <v>775</v>
      </c>
      <c r="Y153" s="0" t="str">
        <f aca="false">("Two other physicians must certify the exception")</f>
        <v>Two other physicians must certify the exception</v>
      </c>
      <c r="Z153" s="0" t="s">
        <v>776</v>
      </c>
      <c r="AA153" s="0" t="s">
        <v>777</v>
      </c>
      <c r="AB153" s="0" t="n">
        <v>1</v>
      </c>
      <c r="AC153" s="0" t="s">
        <v>778</v>
      </c>
      <c r="AE153" s="0" t="str">
        <f aca="false">("Sex, Fetal anomaly")</f>
        <v>Sex, Fetal anomaly</v>
      </c>
      <c r="AF153" s="0" t="s">
        <v>778</v>
      </c>
      <c r="AH153" s="0" t="n">
        <v>1</v>
      </c>
      <c r="AI153" s="0" t="s">
        <v>795</v>
      </c>
      <c r="AK153" s="0" t="str">
        <f aca="false">("Partial-birth abortions, Dismemberment abortions")</f>
        <v>Partial-birth abortions, Dismemberment abortions</v>
      </c>
      <c r="AL153" s="0" t="s">
        <v>795</v>
      </c>
      <c r="AN153" s="0" t="str">
        <f aca="false">("Life endangerment, Serious health risk")</f>
        <v>Life endangerment, Serious health risk</v>
      </c>
      <c r="AO153" s="0" t="s">
        <v>796</v>
      </c>
      <c r="AQ153" s="0" t="n">
        <v>1</v>
      </c>
      <c r="AR153" s="0" t="s">
        <v>797</v>
      </c>
      <c r="AS153" s="0" t="s">
        <v>790</v>
      </c>
      <c r="AT153" s="0" t="n">
        <v>0</v>
      </c>
    </row>
    <row r="154" customFormat="false" ht="14.25" hidden="false" customHeight="false" outlineLevel="0" collapsed="false">
      <c r="A154" s="0" t="s">
        <v>91</v>
      </c>
      <c r="B154" s="2" t="n">
        <v>44865</v>
      </c>
      <c r="C154" s="2" t="n">
        <v>44866</v>
      </c>
      <c r="D154" s="0" t="n">
        <v>1</v>
      </c>
      <c r="E154" s="0" t="s">
        <v>802</v>
      </c>
      <c r="F154" s="0" t="s">
        <v>145</v>
      </c>
      <c r="G154" s="0" t="n">
        <v>1</v>
      </c>
      <c r="H154" s="0" t="s">
        <v>803</v>
      </c>
      <c r="J154" s="0" t="n">
        <v>1</v>
      </c>
      <c r="K154" s="0" t="s">
        <v>803</v>
      </c>
      <c r="L154" s="0" t="s">
        <v>804</v>
      </c>
      <c r="M154" s="0" t="n">
        <v>0</v>
      </c>
      <c r="P154" s="0" t="n">
        <v>1</v>
      </c>
      <c r="Q154" s="0" t="s">
        <v>793</v>
      </c>
      <c r="R154" s="0" t="s">
        <v>145</v>
      </c>
      <c r="S154" s="0" t="str">
        <f aca="false">("Any point in pregnancy, Fetal heartbeat detected, 20 weeks postfertilization (22 weeks LMP), Viability")</f>
        <v>Any point in pregnancy, Fetal heartbeat detected, 20 weeks postfertilization (22 weeks LMP), Viability</v>
      </c>
      <c r="T154" s="0" t="s">
        <v>793</v>
      </c>
      <c r="U154" s="0" t="s">
        <v>794</v>
      </c>
      <c r="V154" s="0" t="str">
        <f aca="false">("Life endangerment, Serious health risk")</f>
        <v>Life endangerment, Serious health risk</v>
      </c>
      <c r="W154" s="0" t="s">
        <v>774</v>
      </c>
      <c r="X154" s="0" t="s">
        <v>775</v>
      </c>
      <c r="Y154" s="0" t="str">
        <f aca="false">("Two other physicians must certify the exception")</f>
        <v>Two other physicians must certify the exception</v>
      </c>
      <c r="Z154" s="0" t="s">
        <v>776</v>
      </c>
      <c r="AA154" s="0" t="s">
        <v>777</v>
      </c>
      <c r="AB154" s="0" t="n">
        <v>1</v>
      </c>
      <c r="AC154" s="0" t="s">
        <v>778</v>
      </c>
      <c r="AE154" s="0" t="str">
        <f aca="false">("Sex, Fetal anomaly")</f>
        <v>Sex, Fetal anomaly</v>
      </c>
      <c r="AF154" s="0" t="s">
        <v>778</v>
      </c>
      <c r="AH154" s="0" t="n">
        <v>1</v>
      </c>
      <c r="AI154" s="0" t="s">
        <v>795</v>
      </c>
      <c r="AK154" s="0" t="str">
        <f aca="false">("Partial-birth abortions, Dismemberment abortions")</f>
        <v>Partial-birth abortions, Dismemberment abortions</v>
      </c>
      <c r="AL154" s="0" t="s">
        <v>795</v>
      </c>
      <c r="AN154" s="0" t="str">
        <f aca="false">("Life endangerment, Serious health risk")</f>
        <v>Life endangerment, Serious health risk</v>
      </c>
      <c r="AO154" s="0" t="s">
        <v>796</v>
      </c>
      <c r="AQ154" s="0" t="n">
        <v>1</v>
      </c>
      <c r="AR154" s="0" t="s">
        <v>797</v>
      </c>
      <c r="AS154" s="0" t="s">
        <v>790</v>
      </c>
      <c r="AT154" s="0" t="n">
        <v>0</v>
      </c>
    </row>
    <row r="155" customFormat="false" ht="14.25" hidden="false" customHeight="false" outlineLevel="0" collapsed="false">
      <c r="A155" s="0" t="s">
        <v>92</v>
      </c>
      <c r="B155" s="2" t="n">
        <v>43435</v>
      </c>
      <c r="C155" s="2" t="n">
        <v>43545</v>
      </c>
      <c r="D155" s="0" t="n">
        <v>1</v>
      </c>
      <c r="E155" s="0" t="s">
        <v>805</v>
      </c>
      <c r="F155" s="0" t="s">
        <v>145</v>
      </c>
      <c r="G155" s="0" t="n">
        <v>1</v>
      </c>
      <c r="H155" s="0" t="s">
        <v>806</v>
      </c>
      <c r="J155" s="0" t="n">
        <v>1</v>
      </c>
      <c r="K155" s="0" t="s">
        <v>806</v>
      </c>
      <c r="L155" s="0" t="s">
        <v>807</v>
      </c>
      <c r="M155" s="0" t="n">
        <v>0</v>
      </c>
      <c r="P155" s="0" t="n">
        <v>1</v>
      </c>
      <c r="Q155" s="0" t="s">
        <v>808</v>
      </c>
      <c r="S155" s="0" t="str">
        <f aca="false">("20 weeks postfertilization (22 weeks LMP), Viability")</f>
        <v>20 weeks postfertilization (22 weeks LMP), Viability</v>
      </c>
      <c r="T155" s="0" t="s">
        <v>808</v>
      </c>
      <c r="V155" s="0" t="str">
        <f aca="false">("Life endangerment, Serious health risk")</f>
        <v>Life endangerment, Serious health risk</v>
      </c>
      <c r="W155" s="0" t="s">
        <v>809</v>
      </c>
      <c r="X155" s="0" t="s">
        <v>810</v>
      </c>
      <c r="Y155"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55" s="0" t="s">
        <v>808</v>
      </c>
      <c r="AB155" s="0" t="n">
        <v>1</v>
      </c>
      <c r="AC155" s="0" t="s">
        <v>811</v>
      </c>
      <c r="AD155" s="0" t="s">
        <v>185</v>
      </c>
      <c r="AE155" s="0" t="str">
        <f aca="false">("Down syndrome")</f>
        <v>Down syndrome</v>
      </c>
      <c r="AF155" s="0" t="s">
        <v>811</v>
      </c>
      <c r="AG155" s="0" t="s">
        <v>185</v>
      </c>
      <c r="AH155" s="0" t="n">
        <v>1</v>
      </c>
      <c r="AI155" s="0" t="s">
        <v>812</v>
      </c>
      <c r="AK155" s="0" t="str">
        <f aca="false">("Partial-birth abortions")</f>
        <v>Partial-birth abortions</v>
      </c>
      <c r="AL155" s="0" t="s">
        <v>812</v>
      </c>
      <c r="AN155" s="0" t="str">
        <f aca="false">("Life endangerment, Serious health risk")</f>
        <v>Life endangerment, Serious health risk</v>
      </c>
      <c r="AO155" s="0" t="s">
        <v>813</v>
      </c>
      <c r="AP155" s="0" t="s">
        <v>814</v>
      </c>
      <c r="AQ155" s="0" t="n">
        <v>0</v>
      </c>
      <c r="AT155" s="0" t="n">
        <v>0</v>
      </c>
    </row>
    <row r="156" customFormat="false" ht="14.25" hidden="false" customHeight="false" outlineLevel="0" collapsed="false">
      <c r="A156" s="0" t="s">
        <v>92</v>
      </c>
      <c r="B156" s="2" t="n">
        <v>43546</v>
      </c>
      <c r="C156" s="2" t="n">
        <v>43572</v>
      </c>
      <c r="D156" s="0" t="n">
        <v>1</v>
      </c>
      <c r="E156" s="0" t="s">
        <v>815</v>
      </c>
      <c r="F156" s="0" t="s">
        <v>145</v>
      </c>
      <c r="G156" s="0" t="n">
        <v>1</v>
      </c>
      <c r="H156" s="0" t="s">
        <v>806</v>
      </c>
      <c r="J156" s="0" t="n">
        <v>1</v>
      </c>
      <c r="K156" s="0" t="s">
        <v>806</v>
      </c>
      <c r="L156" s="0" t="s">
        <v>807</v>
      </c>
      <c r="M156" s="0" t="n">
        <v>0</v>
      </c>
      <c r="P156" s="0" t="n">
        <v>1</v>
      </c>
      <c r="Q156" s="0" t="s">
        <v>808</v>
      </c>
      <c r="S156" s="0" t="str">
        <f aca="false">("20 weeks postfertilization (22 weeks LMP), Viability")</f>
        <v>20 weeks postfertilization (22 weeks LMP), Viability</v>
      </c>
      <c r="T156" s="0" t="s">
        <v>808</v>
      </c>
      <c r="V156" s="0" t="str">
        <f aca="false">("Life endangerment, Serious health risk")</f>
        <v>Life endangerment, Serious health risk</v>
      </c>
      <c r="W156" s="0" t="s">
        <v>809</v>
      </c>
      <c r="X156" s="0" t="s">
        <v>810</v>
      </c>
      <c r="Y156"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56" s="0" t="s">
        <v>808</v>
      </c>
      <c r="AB156" s="0" t="n">
        <v>1</v>
      </c>
      <c r="AC156" s="0" t="s">
        <v>811</v>
      </c>
      <c r="AD156" s="0" t="s">
        <v>185</v>
      </c>
      <c r="AE156" s="0" t="str">
        <f aca="false">("Down syndrome")</f>
        <v>Down syndrome</v>
      </c>
      <c r="AF156" s="0" t="s">
        <v>811</v>
      </c>
      <c r="AG156" s="0" t="s">
        <v>185</v>
      </c>
      <c r="AH156" s="0" t="n">
        <v>1</v>
      </c>
      <c r="AI156" s="0" t="s">
        <v>816</v>
      </c>
      <c r="AK156" s="0" t="str">
        <f aca="false">("Partial-birth abortions, Dismemberment abortions")</f>
        <v>Partial-birth abortions, Dismemberment abortions</v>
      </c>
      <c r="AL156" s="0" t="s">
        <v>816</v>
      </c>
      <c r="AN156" s="0" t="str">
        <f aca="false">("Life endangerment, Serious health risk")</f>
        <v>Life endangerment, Serious health risk</v>
      </c>
      <c r="AO156" s="0" t="s">
        <v>817</v>
      </c>
      <c r="AP156" s="0" t="s">
        <v>818</v>
      </c>
      <c r="AQ156" s="0" t="n">
        <v>0</v>
      </c>
      <c r="AT156" s="0" t="n">
        <v>0</v>
      </c>
    </row>
    <row r="157" customFormat="false" ht="14.25" hidden="false" customHeight="false" outlineLevel="0" collapsed="false">
      <c r="A157" s="0" t="s">
        <v>92</v>
      </c>
      <c r="B157" s="2" t="n">
        <v>43573</v>
      </c>
      <c r="C157" s="2" t="n">
        <v>43648</v>
      </c>
      <c r="D157" s="0" t="n">
        <v>1</v>
      </c>
      <c r="E157" s="0" t="s">
        <v>819</v>
      </c>
      <c r="F157" s="0" t="s">
        <v>145</v>
      </c>
      <c r="G157" s="0" t="n">
        <v>1</v>
      </c>
      <c r="H157" s="0" t="s">
        <v>820</v>
      </c>
      <c r="J157" s="0" t="n">
        <v>1</v>
      </c>
      <c r="K157" s="0" t="s">
        <v>821</v>
      </c>
      <c r="L157" s="0" t="s">
        <v>822</v>
      </c>
      <c r="M157" s="0" t="n">
        <v>0</v>
      </c>
      <c r="P157" s="0" t="n">
        <v>1</v>
      </c>
      <c r="Q157" s="0" t="s">
        <v>808</v>
      </c>
      <c r="S157" s="0" t="str">
        <f aca="false">("20 weeks postfertilization (22 weeks LMP), Viability")</f>
        <v>20 weeks postfertilization (22 weeks LMP), Viability</v>
      </c>
      <c r="T157" s="0" t="s">
        <v>808</v>
      </c>
      <c r="V157" s="0" t="str">
        <f aca="false">("Life endangerment, Serious health risk")</f>
        <v>Life endangerment, Serious health risk</v>
      </c>
      <c r="W157" s="0" t="s">
        <v>809</v>
      </c>
      <c r="X157" s="0" t="s">
        <v>810</v>
      </c>
      <c r="Y157"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57" s="0" t="s">
        <v>808</v>
      </c>
      <c r="AB157" s="0" t="n">
        <v>1</v>
      </c>
      <c r="AC157" s="0" t="s">
        <v>811</v>
      </c>
      <c r="AD157" s="0" t="s">
        <v>185</v>
      </c>
      <c r="AE157" s="0" t="str">
        <f aca="false">("Down syndrome")</f>
        <v>Down syndrome</v>
      </c>
      <c r="AF157" s="0" t="s">
        <v>811</v>
      </c>
      <c r="AG157" s="0" t="s">
        <v>185</v>
      </c>
      <c r="AH157" s="0" t="n">
        <v>1</v>
      </c>
      <c r="AI157" s="0" t="s">
        <v>816</v>
      </c>
      <c r="AJ157" s="0" t="s">
        <v>145</v>
      </c>
      <c r="AK157" s="0" t="str">
        <f aca="false">("Partial-birth abortions, Dismemberment abortions")</f>
        <v>Partial-birth abortions, Dismemberment abortions</v>
      </c>
      <c r="AL157" s="0" t="s">
        <v>816</v>
      </c>
      <c r="AM157" s="0" t="s">
        <v>145</v>
      </c>
      <c r="AN157" s="0" t="str">
        <f aca="false">("Life endangerment, Serious health risk")</f>
        <v>Life endangerment, Serious health risk</v>
      </c>
      <c r="AO157" s="0" t="s">
        <v>817</v>
      </c>
      <c r="AP157" s="0" t="s">
        <v>818</v>
      </c>
      <c r="AQ157" s="0" t="n">
        <v>0</v>
      </c>
      <c r="AT157" s="0" t="n">
        <v>0</v>
      </c>
    </row>
    <row r="158" customFormat="false" ht="14.25" hidden="false" customHeight="false" outlineLevel="0" collapsed="false">
      <c r="A158" s="0" t="s">
        <v>92</v>
      </c>
      <c r="B158" s="2" t="n">
        <v>43649</v>
      </c>
      <c r="C158" s="2" t="n">
        <v>43656</v>
      </c>
      <c r="D158" s="0" t="n">
        <v>1</v>
      </c>
      <c r="E158" s="0" t="s">
        <v>823</v>
      </c>
      <c r="F158" s="0" t="s">
        <v>145</v>
      </c>
      <c r="G158" s="0" t="n">
        <v>1</v>
      </c>
      <c r="H158" s="0" t="s">
        <v>824</v>
      </c>
      <c r="J158" s="0" t="n">
        <v>1</v>
      </c>
      <c r="K158" s="0" t="s">
        <v>824</v>
      </c>
      <c r="L158" s="0" t="s">
        <v>825</v>
      </c>
      <c r="M158" s="0" t="n">
        <v>0</v>
      </c>
      <c r="P158" s="0" t="n">
        <v>1</v>
      </c>
      <c r="Q158" s="0" t="s">
        <v>808</v>
      </c>
      <c r="S158" s="0" t="str">
        <f aca="false">("20 weeks postfertilization (22 weeks LMP), Viability")</f>
        <v>20 weeks postfertilization (22 weeks LMP), Viability</v>
      </c>
      <c r="T158" s="0" t="s">
        <v>808</v>
      </c>
      <c r="V158" s="0" t="str">
        <f aca="false">("Life endangerment, Serious health risk")</f>
        <v>Life endangerment, Serious health risk</v>
      </c>
      <c r="W158" s="0" t="s">
        <v>826</v>
      </c>
      <c r="X158" s="0" t="s">
        <v>827</v>
      </c>
      <c r="Y158"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58" s="0" t="s">
        <v>828</v>
      </c>
      <c r="AB158" s="0" t="n">
        <v>1</v>
      </c>
      <c r="AC158" s="0" t="s">
        <v>811</v>
      </c>
      <c r="AD158" s="0" t="s">
        <v>185</v>
      </c>
      <c r="AE158" s="0" t="str">
        <f aca="false">("Down syndrome")</f>
        <v>Down syndrome</v>
      </c>
      <c r="AF158" s="0" t="s">
        <v>811</v>
      </c>
      <c r="AG158" s="0" t="s">
        <v>185</v>
      </c>
      <c r="AH158" s="0" t="n">
        <v>1</v>
      </c>
      <c r="AI158" s="0" t="s">
        <v>829</v>
      </c>
      <c r="AJ158" s="0" t="s">
        <v>145</v>
      </c>
      <c r="AK158" s="0" t="str">
        <f aca="false">("Partial-birth abortions, Dismemberment abortions")</f>
        <v>Partial-birth abortions, Dismemberment abortions</v>
      </c>
      <c r="AL158" s="0" t="s">
        <v>829</v>
      </c>
      <c r="AM158" s="0" t="s">
        <v>145</v>
      </c>
      <c r="AN158" s="0" t="str">
        <f aca="false">("Life endangerment, Serious health risk")</f>
        <v>Life endangerment, Serious health risk</v>
      </c>
      <c r="AO158" s="0" t="s">
        <v>830</v>
      </c>
      <c r="AP158" s="0" t="s">
        <v>818</v>
      </c>
      <c r="AQ158" s="0" t="n">
        <v>0</v>
      </c>
      <c r="AT158" s="0" t="n">
        <v>0</v>
      </c>
    </row>
    <row r="159" customFormat="false" ht="14.25" hidden="false" customHeight="false" outlineLevel="0" collapsed="false">
      <c r="A159" s="0" t="s">
        <v>92</v>
      </c>
      <c r="B159" s="2" t="n">
        <v>43657</v>
      </c>
      <c r="C159" s="2" t="n">
        <v>43748</v>
      </c>
      <c r="D159" s="0" t="n">
        <v>1</v>
      </c>
      <c r="E159" s="0" t="s">
        <v>831</v>
      </c>
      <c r="F159" s="0" t="s">
        <v>145</v>
      </c>
      <c r="G159" s="0" t="n">
        <v>1</v>
      </c>
      <c r="H159" s="0" t="s">
        <v>824</v>
      </c>
      <c r="J159" s="0" t="n">
        <v>1</v>
      </c>
      <c r="K159" s="0" t="s">
        <v>832</v>
      </c>
      <c r="L159" s="0" t="s">
        <v>833</v>
      </c>
      <c r="M159" s="0" t="n">
        <v>0</v>
      </c>
      <c r="P159" s="0" t="n">
        <v>1</v>
      </c>
      <c r="Q159" s="0" t="s">
        <v>834</v>
      </c>
      <c r="R159" s="0" t="s">
        <v>145</v>
      </c>
      <c r="S159" s="0" t="str">
        <f aca="false">("Fetal heartbeat detected, 20 weeks postfertilization (22 weeks LMP), Viability")</f>
        <v>Fetal heartbeat detected, 20 weeks postfertilization (22 weeks LMP), Viability</v>
      </c>
      <c r="T159" s="0" t="s">
        <v>834</v>
      </c>
      <c r="U159" s="0" t="s">
        <v>459</v>
      </c>
      <c r="V159" s="0" t="str">
        <f aca="false">("Life endangerment, Serious health risk")</f>
        <v>Life endangerment, Serious health risk</v>
      </c>
      <c r="W159" s="0" t="s">
        <v>835</v>
      </c>
      <c r="X159" s="0" t="s">
        <v>810</v>
      </c>
      <c r="Y159"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59" s="0" t="s">
        <v>828</v>
      </c>
      <c r="AB159" s="0" t="n">
        <v>1</v>
      </c>
      <c r="AC159" s="0" t="s">
        <v>811</v>
      </c>
      <c r="AD159" s="0" t="s">
        <v>185</v>
      </c>
      <c r="AE159" s="0" t="str">
        <f aca="false">("Down syndrome")</f>
        <v>Down syndrome</v>
      </c>
      <c r="AF159" s="0" t="s">
        <v>811</v>
      </c>
      <c r="AG159" s="0" t="s">
        <v>185</v>
      </c>
      <c r="AH159" s="0" t="n">
        <v>1</v>
      </c>
      <c r="AI159" s="0" t="s">
        <v>816</v>
      </c>
      <c r="AJ159" s="0" t="s">
        <v>145</v>
      </c>
      <c r="AK159" s="0" t="str">
        <f aca="false">("Partial-birth abortions, Dismemberment abortions")</f>
        <v>Partial-birth abortions, Dismemberment abortions</v>
      </c>
      <c r="AL159" s="0" t="s">
        <v>816</v>
      </c>
      <c r="AM159" s="0" t="s">
        <v>145</v>
      </c>
      <c r="AN159" s="0" t="str">
        <f aca="false">("Life endangerment, Serious health risk")</f>
        <v>Life endangerment, Serious health risk</v>
      </c>
      <c r="AO159" s="0" t="s">
        <v>836</v>
      </c>
      <c r="AP159" s="0" t="s">
        <v>818</v>
      </c>
      <c r="AQ159" s="0" t="n">
        <v>0</v>
      </c>
      <c r="AT159" s="0" t="n">
        <v>0</v>
      </c>
    </row>
    <row r="160" customFormat="false" ht="14.25" hidden="false" customHeight="false" outlineLevel="0" collapsed="false">
      <c r="A160" s="0" t="s">
        <v>92</v>
      </c>
      <c r="B160" s="2" t="n">
        <v>43749</v>
      </c>
      <c r="C160" s="2" t="n">
        <v>44298</v>
      </c>
      <c r="D160" s="0" t="n">
        <v>1</v>
      </c>
      <c r="E160" s="0" t="s">
        <v>837</v>
      </c>
      <c r="F160" s="0" t="s">
        <v>145</v>
      </c>
      <c r="G160" s="0" t="n">
        <v>1</v>
      </c>
      <c r="H160" s="0" t="s">
        <v>838</v>
      </c>
      <c r="J160" s="0" t="n">
        <v>1</v>
      </c>
      <c r="K160" s="0" t="s">
        <v>839</v>
      </c>
      <c r="L160" s="0" t="s">
        <v>833</v>
      </c>
      <c r="M160" s="0" t="n">
        <v>0</v>
      </c>
      <c r="P160" s="0" t="n">
        <v>1</v>
      </c>
      <c r="Q160" s="0" t="s">
        <v>834</v>
      </c>
      <c r="R160" s="0" t="s">
        <v>145</v>
      </c>
      <c r="S160" s="0" t="str">
        <f aca="false">("Fetal heartbeat detected, 20 weeks postfertilization (22 weeks LMP), Viability")</f>
        <v>Fetal heartbeat detected, 20 weeks postfertilization (22 weeks LMP), Viability</v>
      </c>
      <c r="T160" s="0" t="s">
        <v>840</v>
      </c>
      <c r="U160" s="0" t="s">
        <v>841</v>
      </c>
      <c r="V160" s="0" t="str">
        <f aca="false">("Life endangerment, Serious health risk")</f>
        <v>Life endangerment, Serious health risk</v>
      </c>
      <c r="W160" s="0" t="s">
        <v>842</v>
      </c>
      <c r="X160" s="0" t="s">
        <v>810</v>
      </c>
      <c r="Y160"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60" s="0" t="s">
        <v>828</v>
      </c>
      <c r="AB160" s="0" t="n">
        <v>1</v>
      </c>
      <c r="AC160" s="0" t="s">
        <v>811</v>
      </c>
      <c r="AD160" s="0" t="s">
        <v>185</v>
      </c>
      <c r="AE160" s="0" t="str">
        <f aca="false">("Down syndrome")</f>
        <v>Down syndrome</v>
      </c>
      <c r="AF160" s="0" t="s">
        <v>811</v>
      </c>
      <c r="AG160" s="0" t="s">
        <v>185</v>
      </c>
      <c r="AH160" s="0" t="n">
        <v>1</v>
      </c>
      <c r="AI160" s="0" t="s">
        <v>816</v>
      </c>
      <c r="AJ160" s="0" t="s">
        <v>145</v>
      </c>
      <c r="AK160" s="0" t="str">
        <f aca="false">("Partial-birth abortions, Dismemberment abortions")</f>
        <v>Partial-birth abortions, Dismemberment abortions</v>
      </c>
      <c r="AL160" s="0" t="s">
        <v>816</v>
      </c>
      <c r="AM160" s="0" t="s">
        <v>145</v>
      </c>
      <c r="AN160" s="0" t="str">
        <f aca="false">("Life endangerment, Serious health risk")</f>
        <v>Life endangerment, Serious health risk</v>
      </c>
      <c r="AO160" s="0" t="s">
        <v>843</v>
      </c>
      <c r="AP160" s="0" t="s">
        <v>818</v>
      </c>
      <c r="AQ160" s="0" t="n">
        <v>0</v>
      </c>
      <c r="AT160" s="0" t="n">
        <v>0</v>
      </c>
    </row>
    <row r="161" customFormat="false" ht="14.25" hidden="false" customHeight="false" outlineLevel="0" collapsed="false">
      <c r="A161" s="0" t="s">
        <v>92</v>
      </c>
      <c r="B161" s="2" t="n">
        <v>44299</v>
      </c>
      <c r="C161" s="2" t="n">
        <v>44735</v>
      </c>
      <c r="D161" s="0" t="n">
        <v>1</v>
      </c>
      <c r="E161" s="0" t="s">
        <v>844</v>
      </c>
      <c r="F161" s="0" t="s">
        <v>145</v>
      </c>
      <c r="G161" s="0" t="n">
        <v>1</v>
      </c>
      <c r="H161" s="0" t="s">
        <v>845</v>
      </c>
      <c r="J161" s="0" t="n">
        <v>1</v>
      </c>
      <c r="K161" s="0" t="s">
        <v>846</v>
      </c>
      <c r="L161" s="0" t="s">
        <v>847</v>
      </c>
      <c r="M161" s="0" t="n">
        <v>0</v>
      </c>
      <c r="P161" s="0" t="n">
        <v>1</v>
      </c>
      <c r="Q161" s="0" t="s">
        <v>834</v>
      </c>
      <c r="R161" s="0" t="s">
        <v>145</v>
      </c>
      <c r="S161" s="0" t="str">
        <f aca="false">("Fetal heartbeat detected, 20 weeks postfertilization (22 weeks LMP), Viability")</f>
        <v>Fetal heartbeat detected, 20 weeks postfertilization (22 weeks LMP), Viability</v>
      </c>
      <c r="T161" s="0" t="s">
        <v>840</v>
      </c>
      <c r="U161" s="0" t="s">
        <v>841</v>
      </c>
      <c r="V161" s="0" t="str">
        <f aca="false">("Life endangerment, Serious health risk")</f>
        <v>Life endangerment, Serious health risk</v>
      </c>
      <c r="W161" s="0" t="s">
        <v>842</v>
      </c>
      <c r="X161" s="0" t="s">
        <v>810</v>
      </c>
      <c r="Y161"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61" s="0" t="s">
        <v>828</v>
      </c>
      <c r="AB161" s="0" t="n">
        <v>1</v>
      </c>
      <c r="AC161" s="0" t="s">
        <v>811</v>
      </c>
      <c r="AE161" s="0" t="str">
        <f aca="false">("Down syndrome")</f>
        <v>Down syndrome</v>
      </c>
      <c r="AF161" s="0" t="s">
        <v>811</v>
      </c>
      <c r="AH161" s="0" t="n">
        <v>1</v>
      </c>
      <c r="AI161" s="0" t="s">
        <v>816</v>
      </c>
      <c r="AJ161" s="0" t="s">
        <v>145</v>
      </c>
      <c r="AK161" s="0" t="str">
        <f aca="false">("Partial-birth abortions, Dismemberment abortions")</f>
        <v>Partial-birth abortions, Dismemberment abortions</v>
      </c>
      <c r="AL161" s="0" t="s">
        <v>816</v>
      </c>
      <c r="AM161" s="0" t="s">
        <v>145</v>
      </c>
      <c r="AN161" s="0" t="str">
        <f aca="false">("Life endangerment, Serious health risk")</f>
        <v>Life endangerment, Serious health risk</v>
      </c>
      <c r="AO161" s="0" t="s">
        <v>843</v>
      </c>
      <c r="AP161" s="0" t="s">
        <v>818</v>
      </c>
      <c r="AQ161" s="0" t="n">
        <v>0</v>
      </c>
      <c r="AT161" s="0" t="n">
        <v>0</v>
      </c>
    </row>
    <row r="162" customFormat="false" ht="14.25" hidden="false" customHeight="false" outlineLevel="0" collapsed="false">
      <c r="A162" s="0" t="s">
        <v>92</v>
      </c>
      <c r="B162" s="2" t="n">
        <v>44736</v>
      </c>
      <c r="C162" s="2" t="n">
        <v>44817</v>
      </c>
      <c r="D162" s="0" t="n">
        <v>1</v>
      </c>
      <c r="E162" s="0" t="s">
        <v>848</v>
      </c>
      <c r="G162" s="0" t="n">
        <v>0</v>
      </c>
      <c r="P162" s="0" t="n">
        <v>1</v>
      </c>
      <c r="Q162" s="0" t="s">
        <v>834</v>
      </c>
      <c r="S162" s="0" t="str">
        <f aca="false">("Fetal heartbeat detected, 20 weeks postfertilization (22 weeks LMP), Viability")</f>
        <v>Fetal heartbeat detected, 20 weeks postfertilization (22 weeks LMP), Viability</v>
      </c>
      <c r="T162" s="0" t="s">
        <v>840</v>
      </c>
      <c r="V162" s="0" t="str">
        <f aca="false">("Life endangerment, Serious health risk")</f>
        <v>Life endangerment, Serious health risk</v>
      </c>
      <c r="W162" s="0" t="s">
        <v>842</v>
      </c>
      <c r="X162" s="0" t="s">
        <v>810</v>
      </c>
      <c r="Y162"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62" s="0" t="s">
        <v>828</v>
      </c>
      <c r="AB162" s="0" t="n">
        <v>1</v>
      </c>
      <c r="AC162" s="0" t="s">
        <v>811</v>
      </c>
      <c r="AE162" s="0" t="str">
        <f aca="false">("Down syndrome")</f>
        <v>Down syndrome</v>
      </c>
      <c r="AF162" s="0" t="s">
        <v>811</v>
      </c>
      <c r="AH162" s="0" t="n">
        <v>1</v>
      </c>
      <c r="AI162" s="0" t="s">
        <v>816</v>
      </c>
      <c r="AK162" s="0" t="str">
        <f aca="false">("Partial-birth abortions, Dismemberment abortions")</f>
        <v>Partial-birth abortions, Dismemberment abortions</v>
      </c>
      <c r="AL162" s="0" t="s">
        <v>816</v>
      </c>
      <c r="AN162" s="0" t="str">
        <f aca="false">("Life endangerment, Serious health risk")</f>
        <v>Life endangerment, Serious health risk</v>
      </c>
      <c r="AO162" s="0" t="s">
        <v>843</v>
      </c>
      <c r="AP162" s="0" t="s">
        <v>818</v>
      </c>
      <c r="AQ162" s="0" t="n">
        <v>0</v>
      </c>
      <c r="AT162" s="0" t="n">
        <v>0</v>
      </c>
    </row>
    <row r="163" customFormat="false" ht="14.25" hidden="false" customHeight="false" outlineLevel="0" collapsed="false">
      <c r="A163" s="0" t="s">
        <v>92</v>
      </c>
      <c r="B163" s="2" t="n">
        <v>44818</v>
      </c>
      <c r="C163" s="2" t="n">
        <v>44845</v>
      </c>
      <c r="D163" s="0" t="n">
        <v>1</v>
      </c>
      <c r="E163" s="0" t="s">
        <v>849</v>
      </c>
      <c r="F163" s="0" t="s">
        <v>850</v>
      </c>
      <c r="G163" s="0" t="n">
        <v>1</v>
      </c>
      <c r="H163" s="0" t="s">
        <v>851</v>
      </c>
      <c r="J163" s="0" t="n">
        <v>1</v>
      </c>
      <c r="K163" s="0" t="s">
        <v>851</v>
      </c>
      <c r="L163" s="0" t="s">
        <v>852</v>
      </c>
      <c r="M163" s="0" t="n">
        <v>0</v>
      </c>
      <c r="P163" s="0" t="n">
        <v>1</v>
      </c>
      <c r="Q163" s="0" t="s">
        <v>834</v>
      </c>
      <c r="R163" s="0" t="s">
        <v>850</v>
      </c>
      <c r="S163" s="0" t="str">
        <f aca="false">("Fetal heartbeat detected, 20 weeks postfertilization (22 weeks LMP), Viability")</f>
        <v>Fetal heartbeat detected, 20 weeks postfertilization (22 weeks LMP), Viability</v>
      </c>
      <c r="T163" s="0" t="s">
        <v>840</v>
      </c>
      <c r="U163" s="0" t="s">
        <v>850</v>
      </c>
      <c r="V163" s="0" t="str">
        <f aca="false">("Life endangerment, Serious health risk")</f>
        <v>Life endangerment, Serious health risk</v>
      </c>
      <c r="W163" s="0" t="s">
        <v>842</v>
      </c>
      <c r="X163" s="0" t="s">
        <v>810</v>
      </c>
      <c r="Y163"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63" s="0" t="s">
        <v>828</v>
      </c>
      <c r="AB163" s="0" t="n">
        <v>1</v>
      </c>
      <c r="AC163" s="0" t="s">
        <v>811</v>
      </c>
      <c r="AE163" s="0" t="str">
        <f aca="false">("Down syndrome")</f>
        <v>Down syndrome</v>
      </c>
      <c r="AF163" s="0" t="s">
        <v>811</v>
      </c>
      <c r="AH163" s="0" t="n">
        <v>1</v>
      </c>
      <c r="AI163" s="0" t="s">
        <v>816</v>
      </c>
      <c r="AK163" s="0" t="str">
        <f aca="false">("Partial-birth abortions, Dismemberment abortions")</f>
        <v>Partial-birth abortions, Dismemberment abortions</v>
      </c>
      <c r="AL163" s="0" t="s">
        <v>816</v>
      </c>
      <c r="AN163" s="0" t="str">
        <f aca="false">("Life endangerment, Serious health risk")</f>
        <v>Life endangerment, Serious health risk</v>
      </c>
      <c r="AO163" s="0" t="s">
        <v>843</v>
      </c>
      <c r="AP163" s="0" t="s">
        <v>818</v>
      </c>
      <c r="AQ163" s="0" t="n">
        <v>0</v>
      </c>
      <c r="AT163" s="0" t="n">
        <v>0</v>
      </c>
    </row>
    <row r="164" customFormat="false" ht="14.25" hidden="false" customHeight="false" outlineLevel="0" collapsed="false">
      <c r="A164" s="0" t="s">
        <v>92</v>
      </c>
      <c r="B164" s="2" t="n">
        <v>44846</v>
      </c>
      <c r="C164" s="2" t="n">
        <v>44866</v>
      </c>
      <c r="D164" s="0" t="n">
        <v>1</v>
      </c>
      <c r="E164" s="0" t="s">
        <v>853</v>
      </c>
      <c r="F164" s="0" t="s">
        <v>850</v>
      </c>
      <c r="G164" s="0" t="n">
        <v>1</v>
      </c>
      <c r="H164" s="0" t="s">
        <v>854</v>
      </c>
      <c r="J164" s="0" t="n">
        <v>1</v>
      </c>
      <c r="K164" s="0" t="s">
        <v>854</v>
      </c>
      <c r="L164" s="0" t="s">
        <v>855</v>
      </c>
      <c r="M164" s="0" t="n">
        <v>0</v>
      </c>
      <c r="P164" s="0" t="n">
        <v>1</v>
      </c>
      <c r="Q164" s="0" t="s">
        <v>834</v>
      </c>
      <c r="R164" s="0" t="s">
        <v>850</v>
      </c>
      <c r="S164" s="0" t="str">
        <f aca="false">("Fetal heartbeat detected, 20 weeks postfertilization (22 weeks LMP), Viability")</f>
        <v>Fetal heartbeat detected, 20 weeks postfertilization (22 weeks LMP), Viability</v>
      </c>
      <c r="T164" s="0" t="s">
        <v>840</v>
      </c>
      <c r="U164" s="0" t="s">
        <v>850</v>
      </c>
      <c r="V164" s="0" t="str">
        <f aca="false">("Life endangerment, Serious health risk")</f>
        <v>Life endangerment, Serious health risk</v>
      </c>
      <c r="W164" s="0" t="s">
        <v>842</v>
      </c>
      <c r="X164" s="0" t="s">
        <v>810</v>
      </c>
      <c r="Y164"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64" s="0" t="s">
        <v>828</v>
      </c>
      <c r="AB164" s="0" t="n">
        <v>1</v>
      </c>
      <c r="AC164" s="0" t="s">
        <v>811</v>
      </c>
      <c r="AE164" s="0" t="str">
        <f aca="false">("Down syndrome")</f>
        <v>Down syndrome</v>
      </c>
      <c r="AF164" s="0" t="s">
        <v>811</v>
      </c>
      <c r="AH164" s="0" t="n">
        <v>1</v>
      </c>
      <c r="AI164" s="0" t="s">
        <v>816</v>
      </c>
      <c r="AK164" s="0" t="str">
        <f aca="false">("Partial-birth abortions, Dismemberment abortions")</f>
        <v>Partial-birth abortions, Dismemberment abortions</v>
      </c>
      <c r="AL164" s="0" t="s">
        <v>816</v>
      </c>
      <c r="AN164" s="0" t="str">
        <f aca="false">("Life endangerment, Serious health risk")</f>
        <v>Life endangerment, Serious health risk</v>
      </c>
      <c r="AO164" s="0" t="s">
        <v>843</v>
      </c>
      <c r="AP164" s="0" t="s">
        <v>818</v>
      </c>
      <c r="AQ164" s="0" t="n">
        <v>0</v>
      </c>
      <c r="AT164" s="0" t="n">
        <v>0</v>
      </c>
    </row>
    <row r="165" customFormat="false" ht="14.25" hidden="false" customHeight="false" outlineLevel="0" collapsed="false">
      <c r="A165" s="0" t="s">
        <v>93</v>
      </c>
      <c r="B165" s="2" t="n">
        <v>43435</v>
      </c>
      <c r="C165" s="2" t="n">
        <v>43772</v>
      </c>
      <c r="D165" s="0" t="n">
        <v>1</v>
      </c>
      <c r="E165" s="0" t="s">
        <v>856</v>
      </c>
      <c r="F165" s="0" t="s">
        <v>145</v>
      </c>
      <c r="G165" s="0" t="n">
        <v>1</v>
      </c>
      <c r="H165" s="0" t="s">
        <v>857</v>
      </c>
      <c r="J165" s="0" t="n">
        <v>1</v>
      </c>
      <c r="K165" s="0" t="s">
        <v>857</v>
      </c>
      <c r="L165" s="0" t="s">
        <v>858</v>
      </c>
      <c r="M165" s="0" t="n">
        <v>0</v>
      </c>
      <c r="P165" s="0" t="n">
        <v>1</v>
      </c>
      <c r="Q165" s="0" t="s">
        <v>859</v>
      </c>
      <c r="S165" s="0" t="str">
        <f aca="false">("20 weeks postfertilization (22 weeks LMP), Viability")</f>
        <v>20 weeks postfertilization (22 weeks LMP), Viability</v>
      </c>
      <c r="T165" s="0" t="s">
        <v>859</v>
      </c>
      <c r="V165" s="0" t="str">
        <f aca="false">("Life endangerment, Serious health risk, Health")</f>
        <v>Life endangerment, Serious health risk, Health</v>
      </c>
      <c r="W165" s="0" t="s">
        <v>860</v>
      </c>
      <c r="X165" s="0" t="s">
        <v>861</v>
      </c>
      <c r="Y165" s="0" t="str">
        <f aca="false">("Must use a method most likely to result in fetal survival, Second physician must attend the abortion")</f>
        <v>Must use a method most likely to result in fetal survival, Second physician must attend the abortion</v>
      </c>
      <c r="Z165" s="0" t="s">
        <v>859</v>
      </c>
      <c r="AA165" s="0" t="s">
        <v>862</v>
      </c>
      <c r="AB165" s="0" t="n">
        <v>1</v>
      </c>
      <c r="AC165" s="0" t="s">
        <v>863</v>
      </c>
      <c r="AE165" s="0" t="str">
        <f aca="false">("Sex")</f>
        <v>Sex</v>
      </c>
      <c r="AF165" s="0" t="s">
        <v>863</v>
      </c>
      <c r="AH165" s="0" t="n">
        <v>1</v>
      </c>
      <c r="AI165" s="0" t="s">
        <v>864</v>
      </c>
      <c r="AK165" s="0" t="str">
        <f aca="false">("Partial-birth abortions, Dismemberment abortions")</f>
        <v>Partial-birth abortions, Dismemberment abortions</v>
      </c>
      <c r="AL165" s="0" t="s">
        <v>864</v>
      </c>
      <c r="AN165" s="0" t="str">
        <f aca="false">("Life endangerment, Serious health risk")</f>
        <v>Life endangerment, Serious health risk</v>
      </c>
      <c r="AO165" s="0" t="s">
        <v>865</v>
      </c>
      <c r="AP165" s="0" t="s">
        <v>866</v>
      </c>
      <c r="AQ165" s="0" t="n">
        <v>0</v>
      </c>
      <c r="AT165" s="0" t="n">
        <v>1</v>
      </c>
      <c r="AU165" s="0" t="s">
        <v>867</v>
      </c>
      <c r="AV165" s="0" t="s">
        <v>145</v>
      </c>
    </row>
    <row r="166" customFormat="false" ht="14.25" hidden="false" customHeight="false" outlineLevel="0" collapsed="false">
      <c r="A166" s="0" t="s">
        <v>93</v>
      </c>
      <c r="B166" s="2" t="n">
        <v>43773</v>
      </c>
      <c r="C166" s="2" t="n">
        <v>44472</v>
      </c>
      <c r="D166" s="0" t="n">
        <v>1</v>
      </c>
      <c r="E166" s="0" t="s">
        <v>868</v>
      </c>
      <c r="F166" s="0" t="s">
        <v>869</v>
      </c>
      <c r="G166" s="0" t="n">
        <v>1</v>
      </c>
      <c r="H166" s="0" t="s">
        <v>870</v>
      </c>
      <c r="J166" s="0" t="n">
        <v>1</v>
      </c>
      <c r="K166" s="0" t="s">
        <v>871</v>
      </c>
      <c r="L166" s="0" t="s">
        <v>872</v>
      </c>
      <c r="M166" s="0" t="n">
        <v>0</v>
      </c>
      <c r="P166" s="0" t="n">
        <v>1</v>
      </c>
      <c r="Q166" s="0" t="s">
        <v>873</v>
      </c>
      <c r="S166" s="0" t="str">
        <f aca="false">("20 weeks postfertilization (22 weeks LMP), Viability")</f>
        <v>20 weeks postfertilization (22 weeks LMP), Viability</v>
      </c>
      <c r="T166" s="0" t="s">
        <v>859</v>
      </c>
      <c r="V166" s="0" t="str">
        <f aca="false">("Life endangerment, Serious health risk, Health")</f>
        <v>Life endangerment, Serious health risk, Health</v>
      </c>
      <c r="W166" s="0" t="s">
        <v>874</v>
      </c>
      <c r="X166" s="0" t="s">
        <v>875</v>
      </c>
      <c r="Y166" s="0" t="str">
        <f aca="false">("Must use a method most likely to result in fetal survival, Second physician must attend the abortion")</f>
        <v>Must use a method most likely to result in fetal survival, Second physician must attend the abortion</v>
      </c>
      <c r="Z166" s="0" t="s">
        <v>860</v>
      </c>
      <c r="AA166" s="0" t="s">
        <v>862</v>
      </c>
      <c r="AB166" s="0" t="n">
        <v>1</v>
      </c>
      <c r="AC166" s="0" t="s">
        <v>863</v>
      </c>
      <c r="AE166" s="0" t="str">
        <f aca="false">("Sex")</f>
        <v>Sex</v>
      </c>
      <c r="AF166" s="0" t="s">
        <v>863</v>
      </c>
      <c r="AH166" s="0" t="n">
        <v>1</v>
      </c>
      <c r="AI166" s="0" t="s">
        <v>864</v>
      </c>
      <c r="AJ166" s="0" t="s">
        <v>145</v>
      </c>
      <c r="AK166" s="0" t="str">
        <f aca="false">("Partial-birth abortions, Dismemberment abortions")</f>
        <v>Partial-birth abortions, Dismemberment abortions</v>
      </c>
      <c r="AL166" s="0" t="s">
        <v>864</v>
      </c>
      <c r="AM166" s="0" t="s">
        <v>145</v>
      </c>
      <c r="AN166" s="0" t="str">
        <f aca="false">("Life endangerment, Serious health risk")</f>
        <v>Life endangerment, Serious health risk</v>
      </c>
      <c r="AO166" s="0" t="s">
        <v>865</v>
      </c>
      <c r="AP166" s="0" t="s">
        <v>866</v>
      </c>
      <c r="AQ166" s="0" t="n">
        <v>0</v>
      </c>
      <c r="AT166" s="0" t="n">
        <v>1</v>
      </c>
      <c r="AU166" s="0" t="s">
        <v>867</v>
      </c>
      <c r="AV166" s="0" t="s">
        <v>145</v>
      </c>
    </row>
    <row r="167" customFormat="false" ht="14.25" hidden="false" customHeight="false" outlineLevel="0" collapsed="false">
      <c r="A167" s="0" t="s">
        <v>93</v>
      </c>
      <c r="B167" s="2" t="n">
        <v>44473</v>
      </c>
      <c r="C167" s="2" t="n">
        <v>44493</v>
      </c>
      <c r="D167" s="0" t="n">
        <v>1</v>
      </c>
      <c r="E167" s="0" t="s">
        <v>876</v>
      </c>
      <c r="F167" s="0" t="s">
        <v>869</v>
      </c>
      <c r="G167" s="0" t="n">
        <v>1</v>
      </c>
      <c r="H167" s="0" t="s">
        <v>877</v>
      </c>
      <c r="J167" s="0" t="n">
        <v>1</v>
      </c>
      <c r="K167" s="0" t="s">
        <v>878</v>
      </c>
      <c r="L167" s="0" t="s">
        <v>879</v>
      </c>
      <c r="M167" s="0" t="n">
        <v>0</v>
      </c>
      <c r="P167" s="0" t="n">
        <v>1</v>
      </c>
      <c r="Q167" s="0" t="s">
        <v>873</v>
      </c>
      <c r="S167" s="0" t="str">
        <f aca="false">("20 weeks postfertilization (22 weeks LMP), Viability")</f>
        <v>20 weeks postfertilization (22 weeks LMP), Viability</v>
      </c>
      <c r="T167" s="0" t="s">
        <v>859</v>
      </c>
      <c r="V167" s="0" t="str">
        <f aca="false">("Life endangerment, Serious health risk, Health")</f>
        <v>Life endangerment, Serious health risk, Health</v>
      </c>
      <c r="W167" s="0" t="s">
        <v>874</v>
      </c>
      <c r="X167" s="0" t="s">
        <v>875</v>
      </c>
      <c r="Y167" s="0" t="str">
        <f aca="false">("Must use a method most likely to result in fetal survival, Second physician must attend the abortion")</f>
        <v>Must use a method most likely to result in fetal survival, Second physician must attend the abortion</v>
      </c>
      <c r="Z167" s="0" t="s">
        <v>860</v>
      </c>
      <c r="AA167" s="0" t="s">
        <v>862</v>
      </c>
      <c r="AB167" s="0" t="n">
        <v>1</v>
      </c>
      <c r="AC167" s="0" t="s">
        <v>880</v>
      </c>
      <c r="AE167" s="0" t="str">
        <f aca="false">("Sex")</f>
        <v>Sex</v>
      </c>
      <c r="AF167" s="0" t="s">
        <v>880</v>
      </c>
      <c r="AH167" s="0" t="n">
        <v>1</v>
      </c>
      <c r="AI167" s="0" t="s">
        <v>864</v>
      </c>
      <c r="AJ167" s="0" t="s">
        <v>145</v>
      </c>
      <c r="AK167" s="0" t="str">
        <f aca="false">("Partial-birth abortions, Dismemberment abortions")</f>
        <v>Partial-birth abortions, Dismemberment abortions</v>
      </c>
      <c r="AL167" s="0" t="s">
        <v>864</v>
      </c>
      <c r="AM167" s="0" t="s">
        <v>145</v>
      </c>
      <c r="AN167" s="0" t="str">
        <f aca="false">("Life endangerment, Serious health risk")</f>
        <v>Life endangerment, Serious health risk</v>
      </c>
      <c r="AO167" s="0" t="s">
        <v>865</v>
      </c>
      <c r="AP167" s="0" t="s">
        <v>866</v>
      </c>
      <c r="AQ167" s="0" t="n">
        <v>0</v>
      </c>
      <c r="AT167" s="0" t="n">
        <v>1</v>
      </c>
      <c r="AU167" s="0" t="s">
        <v>867</v>
      </c>
      <c r="AV167" s="0" t="s">
        <v>145</v>
      </c>
    </row>
    <row r="168" customFormat="false" ht="14.25" hidden="false" customHeight="false" outlineLevel="0" collapsed="false">
      <c r="A168" s="0" t="s">
        <v>93</v>
      </c>
      <c r="B168" s="2" t="n">
        <v>44494</v>
      </c>
      <c r="C168" s="2" t="n">
        <v>44500</v>
      </c>
      <c r="D168" s="0" t="n">
        <v>1</v>
      </c>
      <c r="E168" s="0" t="s">
        <v>881</v>
      </c>
      <c r="F168" s="0" t="s">
        <v>869</v>
      </c>
      <c r="G168" s="0" t="n">
        <v>1</v>
      </c>
      <c r="H168" s="0" t="s">
        <v>882</v>
      </c>
      <c r="J168" s="0" t="n">
        <v>1</v>
      </c>
      <c r="K168" s="0" t="s">
        <v>883</v>
      </c>
      <c r="L168" s="0" t="s">
        <v>884</v>
      </c>
      <c r="M168" s="0" t="n">
        <v>0</v>
      </c>
      <c r="P168" s="0" t="n">
        <v>1</v>
      </c>
      <c r="Q168" s="0" t="s">
        <v>873</v>
      </c>
      <c r="S168" s="0" t="str">
        <f aca="false">("20 weeks postfertilization (22 weeks LMP), Viability")</f>
        <v>20 weeks postfertilization (22 weeks LMP), Viability</v>
      </c>
      <c r="T168" s="0" t="s">
        <v>859</v>
      </c>
      <c r="V168" s="0" t="str">
        <f aca="false">("Life endangerment, Serious health risk, Health")</f>
        <v>Life endangerment, Serious health risk, Health</v>
      </c>
      <c r="W168" s="0" t="s">
        <v>874</v>
      </c>
      <c r="X168" s="0" t="s">
        <v>875</v>
      </c>
      <c r="Y168" s="0" t="str">
        <f aca="false">("Must use a method most likely to result in fetal survival, Second physician must attend the abortion")</f>
        <v>Must use a method most likely to result in fetal survival, Second physician must attend the abortion</v>
      </c>
      <c r="Z168" s="0" t="s">
        <v>860</v>
      </c>
      <c r="AA168" s="0" t="s">
        <v>862</v>
      </c>
      <c r="AB168" s="0" t="n">
        <v>1</v>
      </c>
      <c r="AC168" s="0" t="s">
        <v>880</v>
      </c>
      <c r="AE168" s="0" t="str">
        <f aca="false">("Sex")</f>
        <v>Sex</v>
      </c>
      <c r="AF168" s="0" t="s">
        <v>880</v>
      </c>
      <c r="AH168" s="0" t="n">
        <v>1</v>
      </c>
      <c r="AI168" s="0" t="s">
        <v>864</v>
      </c>
      <c r="AJ168" s="0" t="s">
        <v>145</v>
      </c>
      <c r="AK168" s="0" t="str">
        <f aca="false">("Partial-birth abortions, Dismemberment abortions")</f>
        <v>Partial-birth abortions, Dismemberment abortions</v>
      </c>
      <c r="AL168" s="0" t="s">
        <v>864</v>
      </c>
      <c r="AM168" s="0" t="s">
        <v>145</v>
      </c>
      <c r="AN168" s="0" t="str">
        <f aca="false">("Life endangerment, Serious health risk")</f>
        <v>Life endangerment, Serious health risk</v>
      </c>
      <c r="AO168" s="0" t="s">
        <v>865</v>
      </c>
      <c r="AP168" s="0" t="s">
        <v>866</v>
      </c>
      <c r="AQ168" s="0" t="n">
        <v>0</v>
      </c>
      <c r="AT168" s="0" t="n">
        <v>1</v>
      </c>
      <c r="AU168" s="0" t="s">
        <v>867</v>
      </c>
      <c r="AV168" s="0" t="s">
        <v>145</v>
      </c>
    </row>
    <row r="169" customFormat="false" ht="14.25" hidden="false" customHeight="false" outlineLevel="0" collapsed="false">
      <c r="A169" s="0" t="s">
        <v>93</v>
      </c>
      <c r="B169" s="2" t="n">
        <v>44501</v>
      </c>
      <c r="C169" s="2" t="n">
        <v>44683</v>
      </c>
      <c r="D169" s="0" t="n">
        <v>1</v>
      </c>
      <c r="E169" s="0" t="s">
        <v>885</v>
      </c>
      <c r="F169" s="0" t="s">
        <v>869</v>
      </c>
      <c r="G169" s="0" t="n">
        <v>1</v>
      </c>
      <c r="H169" s="0" t="s">
        <v>882</v>
      </c>
      <c r="J169" s="0" t="n">
        <v>1</v>
      </c>
      <c r="K169" s="0" t="s">
        <v>883</v>
      </c>
      <c r="L169" s="0" t="s">
        <v>884</v>
      </c>
      <c r="M169" s="0" t="n">
        <v>0</v>
      </c>
      <c r="P169" s="0" t="n">
        <v>1</v>
      </c>
      <c r="Q169" s="0" t="s">
        <v>886</v>
      </c>
      <c r="R169" s="0" t="s">
        <v>145</v>
      </c>
      <c r="S169" s="0" t="str">
        <f aca="false">("Any point in pregnancy, Fetal heartbeat detected, 20 weeks postfertilization (22 weeks LMP), Viability")</f>
        <v>Any point in pregnancy, Fetal heartbeat detected, 20 weeks postfertilization (22 weeks LMP), Viability</v>
      </c>
      <c r="T169" s="0" t="s">
        <v>887</v>
      </c>
      <c r="U169" s="0" t="s">
        <v>888</v>
      </c>
      <c r="V169" s="0" t="str">
        <f aca="false">("Life endangerment, Serious health risk, Health")</f>
        <v>Life endangerment, Serious health risk, Health</v>
      </c>
      <c r="W169" s="0" t="s">
        <v>889</v>
      </c>
      <c r="X169" s="0" t="s">
        <v>890</v>
      </c>
      <c r="Y169" s="0" t="str">
        <f aca="false">("Must use a method most likely to result in fetal survival, Second physician must attend the abortion")</f>
        <v>Must use a method most likely to result in fetal survival, Second physician must attend the abortion</v>
      </c>
      <c r="Z169" s="0" t="s">
        <v>860</v>
      </c>
      <c r="AA169" s="0" t="s">
        <v>862</v>
      </c>
      <c r="AB169" s="0" t="n">
        <v>1</v>
      </c>
      <c r="AC169" s="0" t="s">
        <v>880</v>
      </c>
      <c r="AE169" s="0" t="str">
        <f aca="false">("Sex")</f>
        <v>Sex</v>
      </c>
      <c r="AF169" s="0" t="s">
        <v>880</v>
      </c>
      <c r="AH169" s="0" t="n">
        <v>1</v>
      </c>
      <c r="AI169" s="0" t="s">
        <v>864</v>
      </c>
      <c r="AJ169" s="0" t="s">
        <v>145</v>
      </c>
      <c r="AK169" s="0" t="str">
        <f aca="false">("Partial-birth abortions, Dismemberment abortions")</f>
        <v>Partial-birth abortions, Dismemberment abortions</v>
      </c>
      <c r="AL169" s="0" t="s">
        <v>864</v>
      </c>
      <c r="AM169" s="0" t="s">
        <v>145</v>
      </c>
      <c r="AN169" s="0" t="str">
        <f aca="false">("Life endangerment, Serious health risk")</f>
        <v>Life endangerment, Serious health risk</v>
      </c>
      <c r="AO169" s="0" t="s">
        <v>865</v>
      </c>
      <c r="AP169" s="0" t="s">
        <v>866</v>
      </c>
      <c r="AQ169" s="0" t="n">
        <v>0</v>
      </c>
      <c r="AT169" s="0" t="n">
        <v>1</v>
      </c>
      <c r="AU169" s="0" t="s">
        <v>867</v>
      </c>
      <c r="AV169" s="0" t="s">
        <v>145</v>
      </c>
    </row>
    <row r="170" customFormat="false" ht="14.25" hidden="false" customHeight="false" outlineLevel="0" collapsed="false">
      <c r="A170" s="0" t="s">
        <v>93</v>
      </c>
      <c r="B170" s="2" t="n">
        <v>44684</v>
      </c>
      <c r="C170" s="2" t="n">
        <v>44705</v>
      </c>
      <c r="D170" s="0" t="n">
        <v>1</v>
      </c>
      <c r="E170" s="0" t="s">
        <v>891</v>
      </c>
      <c r="F170" s="0" t="s">
        <v>869</v>
      </c>
      <c r="G170" s="0" t="n">
        <v>1</v>
      </c>
      <c r="H170" s="0" t="s">
        <v>882</v>
      </c>
      <c r="J170" s="0" t="n">
        <v>1</v>
      </c>
      <c r="K170" s="0" t="s">
        <v>883</v>
      </c>
      <c r="L170" s="0" t="s">
        <v>884</v>
      </c>
      <c r="M170" s="0" t="n">
        <v>0</v>
      </c>
      <c r="P170" s="0" t="n">
        <v>1</v>
      </c>
      <c r="Q170" s="0" t="s">
        <v>892</v>
      </c>
      <c r="R170" s="0" t="s">
        <v>145</v>
      </c>
      <c r="S170" s="0" t="str">
        <f aca="false">("Any point in pregnancy, Fetal heartbeat detected, 20 weeks postfertilization (22 weeks LMP), Viability")</f>
        <v>Any point in pregnancy, Fetal heartbeat detected, 20 weeks postfertilization (22 weeks LMP), Viability</v>
      </c>
      <c r="T170" s="0" t="s">
        <v>893</v>
      </c>
      <c r="U170" s="0" t="s">
        <v>888</v>
      </c>
      <c r="V170" s="0" t="str">
        <f aca="false">("Life endangerment, Serious health risk, Health")</f>
        <v>Life endangerment, Serious health risk, Health</v>
      </c>
      <c r="W170" s="0" t="s">
        <v>894</v>
      </c>
      <c r="X170" s="0" t="s">
        <v>890</v>
      </c>
      <c r="Y170" s="0" t="str">
        <f aca="false">("Must use a method most likely to result in fetal survival, Second physician must attend the abortion")</f>
        <v>Must use a method most likely to result in fetal survival, Second physician must attend the abortion</v>
      </c>
      <c r="Z170" s="0" t="s">
        <v>860</v>
      </c>
      <c r="AA170" s="0" t="s">
        <v>862</v>
      </c>
      <c r="AB170" s="0" t="n">
        <v>1</v>
      </c>
      <c r="AC170" s="0" t="s">
        <v>880</v>
      </c>
      <c r="AE170" s="0" t="str">
        <f aca="false">("Sex")</f>
        <v>Sex</v>
      </c>
      <c r="AF170" s="0" t="s">
        <v>880</v>
      </c>
      <c r="AH170" s="0" t="n">
        <v>1</v>
      </c>
      <c r="AI170" s="0" t="s">
        <v>864</v>
      </c>
      <c r="AJ170" s="0" t="s">
        <v>145</v>
      </c>
      <c r="AK170" s="0" t="str">
        <f aca="false">("Partial-birth abortions, Dismemberment abortions")</f>
        <v>Partial-birth abortions, Dismemberment abortions</v>
      </c>
      <c r="AL170" s="0" t="s">
        <v>864</v>
      </c>
      <c r="AM170" s="0" t="s">
        <v>145</v>
      </c>
      <c r="AN170" s="0" t="str">
        <f aca="false">("Life endangerment, Serious health risk")</f>
        <v>Life endangerment, Serious health risk</v>
      </c>
      <c r="AO170" s="0" t="s">
        <v>865</v>
      </c>
      <c r="AP170" s="0" t="s">
        <v>866</v>
      </c>
      <c r="AQ170" s="0" t="n">
        <v>0</v>
      </c>
      <c r="AT170" s="0" t="n">
        <v>1</v>
      </c>
      <c r="AU170" s="0" t="s">
        <v>867</v>
      </c>
      <c r="AV170" s="0" t="s">
        <v>145</v>
      </c>
    </row>
    <row r="171" customFormat="false" ht="14.25" hidden="false" customHeight="false" outlineLevel="0" collapsed="false">
      <c r="A171" s="0" t="s">
        <v>93</v>
      </c>
      <c r="B171" s="2" t="n">
        <v>44706</v>
      </c>
      <c r="C171" s="2" t="n">
        <v>44735</v>
      </c>
      <c r="D171" s="0" t="n">
        <v>1</v>
      </c>
      <c r="E171" s="0" t="s">
        <v>895</v>
      </c>
      <c r="F171" s="0" t="s">
        <v>869</v>
      </c>
      <c r="G171" s="0" t="n">
        <v>1</v>
      </c>
      <c r="H171" s="0" t="s">
        <v>882</v>
      </c>
      <c r="J171" s="0" t="n">
        <v>1</v>
      </c>
      <c r="K171" s="0" t="s">
        <v>883</v>
      </c>
      <c r="L171" s="0" t="s">
        <v>884</v>
      </c>
      <c r="M171" s="0" t="n">
        <v>0</v>
      </c>
      <c r="P171" s="0" t="n">
        <v>1</v>
      </c>
      <c r="Q171" s="0" t="s">
        <v>896</v>
      </c>
      <c r="R171" s="0" t="s">
        <v>145</v>
      </c>
      <c r="S171" s="0" t="str">
        <f aca="false">("Any point in pregnancy, Fetal heartbeat detected, 20 weeks postfertilization (22 weeks LMP), Viability")</f>
        <v>Any point in pregnancy, Fetal heartbeat detected, 20 weeks postfertilization (22 weeks LMP), Viability</v>
      </c>
      <c r="T171" s="0" t="s">
        <v>897</v>
      </c>
      <c r="U171" s="0" t="s">
        <v>898</v>
      </c>
      <c r="V171" s="0" t="str">
        <f aca="false">("Life endangerment, Serious health risk, Rape, Incest, Health")</f>
        <v>Life endangerment, Serious health risk, Rape, Incest, Health</v>
      </c>
      <c r="W171" s="0" t="s">
        <v>899</v>
      </c>
      <c r="X171" s="0" t="s">
        <v>900</v>
      </c>
      <c r="Y171" s="0" t="str">
        <f aca="false">("Must use a method most likely to result in fetal survival, Second physician must attend the abortion")</f>
        <v>Must use a method most likely to result in fetal survival, Second physician must attend the abortion</v>
      </c>
      <c r="Z171" s="0" t="s">
        <v>860</v>
      </c>
      <c r="AA171" s="0" t="s">
        <v>862</v>
      </c>
      <c r="AB171" s="0" t="n">
        <v>1</v>
      </c>
      <c r="AC171" s="0" t="s">
        <v>880</v>
      </c>
      <c r="AE171" s="0" t="str">
        <f aca="false">("Sex")</f>
        <v>Sex</v>
      </c>
      <c r="AF171" s="0" t="s">
        <v>880</v>
      </c>
      <c r="AH171" s="0" t="n">
        <v>1</v>
      </c>
      <c r="AI171" s="0" t="s">
        <v>864</v>
      </c>
      <c r="AJ171" s="0" t="s">
        <v>145</v>
      </c>
      <c r="AK171" s="0" t="str">
        <f aca="false">("Partial-birth abortions, Dismemberment abortions")</f>
        <v>Partial-birth abortions, Dismemberment abortions</v>
      </c>
      <c r="AL171" s="0" t="s">
        <v>864</v>
      </c>
      <c r="AM171" s="0" t="s">
        <v>145</v>
      </c>
      <c r="AN171" s="0" t="str">
        <f aca="false">("Life endangerment, Serious health risk")</f>
        <v>Life endangerment, Serious health risk</v>
      </c>
      <c r="AO171" s="0" t="s">
        <v>865</v>
      </c>
      <c r="AP171" s="0" t="s">
        <v>866</v>
      </c>
      <c r="AQ171" s="0" t="n">
        <v>0</v>
      </c>
      <c r="AT171" s="0" t="n">
        <v>1</v>
      </c>
      <c r="AU171" s="0" t="s">
        <v>867</v>
      </c>
      <c r="AV171" s="0" t="s">
        <v>145</v>
      </c>
    </row>
    <row r="172" customFormat="false" ht="14.25" hidden="false" customHeight="false" outlineLevel="0" collapsed="false">
      <c r="A172" s="0" t="s">
        <v>93</v>
      </c>
      <c r="B172" s="2" t="n">
        <v>44736</v>
      </c>
      <c r="C172" s="2" t="n">
        <v>44798</v>
      </c>
      <c r="D172" s="0" t="n">
        <v>1</v>
      </c>
      <c r="E172" s="0" t="s">
        <v>901</v>
      </c>
      <c r="F172" s="0" t="s">
        <v>869</v>
      </c>
      <c r="G172" s="0" t="n">
        <v>1</v>
      </c>
      <c r="H172" s="0" t="s">
        <v>882</v>
      </c>
      <c r="J172" s="0" t="n">
        <v>1</v>
      </c>
      <c r="K172" s="0" t="s">
        <v>883</v>
      </c>
      <c r="L172" s="0" t="s">
        <v>902</v>
      </c>
      <c r="M172" s="0" t="n">
        <v>0</v>
      </c>
      <c r="P172" s="0" t="n">
        <v>1</v>
      </c>
      <c r="Q172" s="0" t="s">
        <v>896</v>
      </c>
      <c r="R172" s="0" t="s">
        <v>145</v>
      </c>
      <c r="S172" s="0" t="str">
        <f aca="false">("Any point in pregnancy, Fetal heartbeat detected, 20 weeks postfertilization (22 weeks LMP), Viability")</f>
        <v>Any point in pregnancy, Fetal heartbeat detected, 20 weeks postfertilization (22 weeks LMP), Viability</v>
      </c>
      <c r="T172" s="0" t="s">
        <v>897</v>
      </c>
      <c r="U172" s="0" t="s">
        <v>898</v>
      </c>
      <c r="V172" s="0" t="str">
        <f aca="false">("Life endangerment, Serious health risk, Rape, Incest, Health")</f>
        <v>Life endangerment, Serious health risk, Rape, Incest, Health</v>
      </c>
      <c r="W172" s="0" t="s">
        <v>899</v>
      </c>
      <c r="X172" s="0" t="s">
        <v>900</v>
      </c>
      <c r="Y172" s="0" t="str">
        <f aca="false">("Must use a method most likely to result in fetal survival, Second physician must attend the abortion")</f>
        <v>Must use a method most likely to result in fetal survival, Second physician must attend the abortion</v>
      </c>
      <c r="Z172" s="0" t="s">
        <v>860</v>
      </c>
      <c r="AA172" s="0" t="s">
        <v>862</v>
      </c>
      <c r="AB172" s="0" t="n">
        <v>1</v>
      </c>
      <c r="AC172" s="0" t="s">
        <v>880</v>
      </c>
      <c r="AE172" s="0" t="str">
        <f aca="false">("Sex")</f>
        <v>Sex</v>
      </c>
      <c r="AF172" s="0" t="s">
        <v>880</v>
      </c>
      <c r="AH172" s="0" t="n">
        <v>1</v>
      </c>
      <c r="AI172" s="0" t="s">
        <v>903</v>
      </c>
      <c r="AJ172" s="0" t="s">
        <v>145</v>
      </c>
      <c r="AK172" s="0" t="str">
        <f aca="false">("Partial-birth abortions, Dismemberment abortions")</f>
        <v>Partial-birth abortions, Dismemberment abortions</v>
      </c>
      <c r="AL172" s="0" t="s">
        <v>903</v>
      </c>
      <c r="AM172" s="0" t="s">
        <v>145</v>
      </c>
      <c r="AN172" s="0" t="str">
        <f aca="false">("Life endangerment, Serious health risk")</f>
        <v>Life endangerment, Serious health risk</v>
      </c>
      <c r="AO172" s="0" t="s">
        <v>904</v>
      </c>
      <c r="AP172" s="0" t="s">
        <v>905</v>
      </c>
      <c r="AQ172" s="0" t="n">
        <v>0</v>
      </c>
      <c r="AT172" s="0" t="n">
        <v>1</v>
      </c>
      <c r="AU172" s="0" t="s">
        <v>906</v>
      </c>
      <c r="AV172" s="0" t="s">
        <v>145</v>
      </c>
    </row>
    <row r="173" customFormat="false" ht="14.25" hidden="false" customHeight="false" outlineLevel="0" collapsed="false">
      <c r="A173" s="0" t="s">
        <v>93</v>
      </c>
      <c r="B173" s="2" t="n">
        <v>44799</v>
      </c>
      <c r="C173" s="2" t="n">
        <v>44866</v>
      </c>
      <c r="D173" s="0" t="n">
        <v>1</v>
      </c>
      <c r="E173" s="0" t="s">
        <v>907</v>
      </c>
      <c r="F173" s="0" t="s">
        <v>869</v>
      </c>
      <c r="G173" s="0" t="n">
        <v>1</v>
      </c>
      <c r="H173" s="0" t="s">
        <v>882</v>
      </c>
      <c r="J173" s="0" t="n">
        <v>1</v>
      </c>
      <c r="K173" s="0" t="s">
        <v>883</v>
      </c>
      <c r="L173" s="0" t="s">
        <v>902</v>
      </c>
      <c r="M173" s="0" t="n">
        <v>0</v>
      </c>
      <c r="P173" s="0" t="n">
        <v>1</v>
      </c>
      <c r="Q173" s="0" t="s">
        <v>908</v>
      </c>
      <c r="R173" s="0" t="s">
        <v>145</v>
      </c>
      <c r="S173" s="0" t="str">
        <f aca="false">("Any point in pregnancy, Fetal heartbeat detected, 20 weeks postfertilization (22 weeks LMP), Viability")</f>
        <v>Any point in pregnancy, Fetal heartbeat detected, 20 weeks postfertilization (22 weeks LMP), Viability</v>
      </c>
      <c r="T173" s="0" t="s">
        <v>909</v>
      </c>
      <c r="U173" s="0" t="s">
        <v>898</v>
      </c>
      <c r="V173" s="0" t="str">
        <f aca="false">("Life endangerment, Serious health risk, Rape, Incest, Health")</f>
        <v>Life endangerment, Serious health risk, Rape, Incest, Health</v>
      </c>
      <c r="W173" s="0" t="s">
        <v>910</v>
      </c>
      <c r="X173" s="0" t="s">
        <v>900</v>
      </c>
      <c r="Y173" s="0" t="str">
        <f aca="false">("Must use a method most likely to result in fetal survival, Second physician must attend the abortion")</f>
        <v>Must use a method most likely to result in fetal survival, Second physician must attend the abortion</v>
      </c>
      <c r="Z173" s="0" t="s">
        <v>860</v>
      </c>
      <c r="AA173" s="0" t="s">
        <v>862</v>
      </c>
      <c r="AB173" s="0" t="n">
        <v>1</v>
      </c>
      <c r="AC173" s="0" t="s">
        <v>880</v>
      </c>
      <c r="AE173" s="0" t="str">
        <f aca="false">("Sex")</f>
        <v>Sex</v>
      </c>
      <c r="AF173" s="0" t="s">
        <v>880</v>
      </c>
      <c r="AH173" s="0" t="n">
        <v>1</v>
      </c>
      <c r="AI173" s="0" t="s">
        <v>903</v>
      </c>
      <c r="AJ173" s="0" t="s">
        <v>145</v>
      </c>
      <c r="AK173" s="0" t="str">
        <f aca="false">("Partial-birth abortions, Dismemberment abortions")</f>
        <v>Partial-birth abortions, Dismemberment abortions</v>
      </c>
      <c r="AL173" s="0" t="s">
        <v>903</v>
      </c>
      <c r="AM173" s="0" t="s">
        <v>145</v>
      </c>
      <c r="AN173" s="0" t="str">
        <f aca="false">("Life endangerment, Serious health risk")</f>
        <v>Life endangerment, Serious health risk</v>
      </c>
      <c r="AO173" s="0" t="s">
        <v>904</v>
      </c>
      <c r="AP173" s="0" t="s">
        <v>905</v>
      </c>
      <c r="AQ173" s="0" t="n">
        <v>0</v>
      </c>
      <c r="AT173" s="0" t="n">
        <v>1</v>
      </c>
      <c r="AU173" s="0" t="s">
        <v>906</v>
      </c>
      <c r="AV173" s="0" t="s">
        <v>145</v>
      </c>
    </row>
    <row r="174" customFormat="false" ht="14.25" hidden="false" customHeight="false" outlineLevel="0" collapsed="false">
      <c r="A174" s="0" t="s">
        <v>94</v>
      </c>
      <c r="B174" s="2" t="n">
        <v>43435</v>
      </c>
      <c r="C174" s="2" t="n">
        <v>44866</v>
      </c>
      <c r="D174" s="0" t="n">
        <v>0</v>
      </c>
    </row>
    <row r="175" customFormat="false" ht="14.25" hidden="false" customHeight="false" outlineLevel="0" collapsed="false">
      <c r="A175" s="0" t="s">
        <v>95</v>
      </c>
      <c r="B175" s="2" t="n">
        <v>43435</v>
      </c>
      <c r="C175" s="2" t="n">
        <v>44866</v>
      </c>
      <c r="D175" s="0" t="n">
        <v>1</v>
      </c>
      <c r="E175" s="0" t="s">
        <v>911</v>
      </c>
      <c r="G175" s="0" t="n">
        <v>0</v>
      </c>
      <c r="P175" s="0" t="n">
        <v>1</v>
      </c>
      <c r="Q175" s="0" t="s">
        <v>912</v>
      </c>
      <c r="S175" s="0" t="str">
        <f aca="false">("24 weeks postfertilization (26 weeks LMP), Viability")</f>
        <v>24 weeks postfertilization (26 weeks LMP), Viability</v>
      </c>
      <c r="T175" s="0" t="s">
        <v>912</v>
      </c>
      <c r="V175" s="0" t="str">
        <f aca="false">("Life endangerment, Serious health risk, Health")</f>
        <v>Life endangerment, Serious health risk, Health</v>
      </c>
      <c r="W175" s="0" t="s">
        <v>913</v>
      </c>
      <c r="X175" s="0" t="s">
        <v>914</v>
      </c>
      <c r="Y175" s="0" t="str">
        <f aca="false">("Must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75" s="0" t="s">
        <v>915</v>
      </c>
      <c r="AA175" s="0" t="s">
        <v>916</v>
      </c>
      <c r="AB175" s="0" t="n">
        <v>1</v>
      </c>
      <c r="AC175" s="0" t="s">
        <v>917</v>
      </c>
      <c r="AE175" s="0" t="str">
        <f aca="false">("Sex")</f>
        <v>Sex</v>
      </c>
      <c r="AF175" s="0" t="s">
        <v>918</v>
      </c>
      <c r="AH175" s="0" t="n">
        <v>0</v>
      </c>
      <c r="AQ175" s="0" t="n">
        <v>0</v>
      </c>
      <c r="AT175" s="0" t="n">
        <v>0</v>
      </c>
    </row>
    <row r="176" customFormat="false" ht="14.25" hidden="false" customHeight="false" outlineLevel="0" collapsed="false">
      <c r="A176" s="0" t="s">
        <v>96</v>
      </c>
      <c r="B176" s="2" t="n">
        <v>43435</v>
      </c>
      <c r="C176" s="2" t="n">
        <v>43634</v>
      </c>
      <c r="D176" s="0" t="n">
        <v>1</v>
      </c>
      <c r="E176" s="0" t="s">
        <v>919</v>
      </c>
      <c r="F176" s="0" t="s">
        <v>145</v>
      </c>
      <c r="G176" s="0" t="n">
        <v>1</v>
      </c>
      <c r="H176" s="0" t="s">
        <v>920</v>
      </c>
      <c r="J176" s="0" t="n">
        <v>1</v>
      </c>
      <c r="K176" s="0" t="s">
        <v>920</v>
      </c>
      <c r="L176" s="0" t="s">
        <v>921</v>
      </c>
      <c r="M176" s="0" t="n">
        <v>0</v>
      </c>
      <c r="P176" s="0" t="n">
        <v>1</v>
      </c>
      <c r="Q176" s="0" t="s">
        <v>922</v>
      </c>
      <c r="S176" s="0" t="str">
        <f aca="false">("Viability, 3rd trimester")</f>
        <v>Viability, 3rd trimester</v>
      </c>
      <c r="T176" s="0" t="s">
        <v>923</v>
      </c>
      <c r="V176" s="0" t="str">
        <f aca="false">("Life endangerment, Health")</f>
        <v>Life endangerment, Health</v>
      </c>
      <c r="W176" s="0" t="s">
        <v>922</v>
      </c>
      <c r="X176" s="0" t="s">
        <v>924</v>
      </c>
      <c r="Y176" s="0" t="str">
        <f aca="false">("No requirements")</f>
        <v>No requirements</v>
      </c>
      <c r="AB176" s="0" t="n">
        <v>0</v>
      </c>
      <c r="AH176" s="0" t="n">
        <v>1</v>
      </c>
      <c r="AI176" s="0" t="s">
        <v>925</v>
      </c>
      <c r="AJ176" s="0" t="s">
        <v>185</v>
      </c>
      <c r="AK176" s="0" t="str">
        <f aca="false">("Partial-birth abortions")</f>
        <v>Partial-birth abortions</v>
      </c>
      <c r="AL176" s="0" t="s">
        <v>925</v>
      </c>
      <c r="AM176" s="0" t="s">
        <v>185</v>
      </c>
      <c r="AN176" s="0" t="str">
        <f aca="false">("Life endangerment")</f>
        <v>Life endangerment</v>
      </c>
      <c r="AO176" s="0" t="s">
        <v>926</v>
      </c>
      <c r="AP176" s="0" t="s">
        <v>185</v>
      </c>
      <c r="AQ176" s="0" t="n">
        <v>0</v>
      </c>
      <c r="AT176" s="0" t="n">
        <v>0</v>
      </c>
    </row>
    <row r="177" customFormat="false" ht="14.25" hidden="false" customHeight="false" outlineLevel="0" collapsed="false">
      <c r="A177" s="0" t="s">
        <v>96</v>
      </c>
      <c r="B177" s="2" t="n">
        <v>43635</v>
      </c>
      <c r="C177" s="2" t="n">
        <v>44564</v>
      </c>
      <c r="D177" s="0" t="n">
        <v>1</v>
      </c>
      <c r="E177" s="0" t="s">
        <v>922</v>
      </c>
      <c r="G177" s="0" t="n">
        <v>0</v>
      </c>
      <c r="P177" s="0" t="n">
        <v>1</v>
      </c>
      <c r="Q177" s="0" t="s">
        <v>922</v>
      </c>
      <c r="S177" s="0" t="str">
        <f aca="false">("3rd trimester")</f>
        <v>3rd trimester</v>
      </c>
      <c r="T177" s="0" t="s">
        <v>922</v>
      </c>
      <c r="V177" s="0" t="str">
        <f aca="false">("Life endangerment, Health")</f>
        <v>Life endangerment, Health</v>
      </c>
      <c r="W177" s="0" t="s">
        <v>922</v>
      </c>
      <c r="Y177" s="0" t="str">
        <f aca="false">("No requirements")</f>
        <v>No requirements</v>
      </c>
      <c r="AB177" s="0" t="n">
        <v>0</v>
      </c>
      <c r="AH177" s="0" t="n">
        <v>0</v>
      </c>
      <c r="AQ177" s="0" t="n">
        <v>0</v>
      </c>
      <c r="AT177" s="0" t="n">
        <v>0</v>
      </c>
    </row>
    <row r="178" customFormat="false" ht="14.25" hidden="false" customHeight="false" outlineLevel="0" collapsed="false">
      <c r="A178" s="0" t="s">
        <v>96</v>
      </c>
      <c r="B178" s="2" t="n">
        <v>44565</v>
      </c>
      <c r="C178" s="2" t="n">
        <v>44866</v>
      </c>
      <c r="D178" s="0" t="n">
        <v>1</v>
      </c>
      <c r="E178" s="0" t="s">
        <v>927</v>
      </c>
      <c r="G178" s="0" t="n">
        <v>0</v>
      </c>
      <c r="P178" s="0" t="n">
        <v>1</v>
      </c>
      <c r="Q178" s="0" t="s">
        <v>927</v>
      </c>
      <c r="S178" s="0" t="str">
        <f aca="false">("3rd trimester")</f>
        <v>3rd trimester</v>
      </c>
      <c r="T178" s="0" t="s">
        <v>927</v>
      </c>
      <c r="V178" s="0" t="str">
        <f aca="false">("Life endangerment, Health")</f>
        <v>Life endangerment, Health</v>
      </c>
      <c r="W178" s="0" t="s">
        <v>927</v>
      </c>
      <c r="Y178" s="0" t="str">
        <f aca="false">("No requirements")</f>
        <v>No requirements</v>
      </c>
      <c r="AB178" s="0" t="n">
        <v>0</v>
      </c>
      <c r="AH178" s="0" t="n">
        <v>0</v>
      </c>
      <c r="AQ178" s="0" t="n">
        <v>0</v>
      </c>
      <c r="AT178" s="0" t="n">
        <v>0</v>
      </c>
    </row>
    <row r="179" customFormat="false" ht="14.25" hidden="false" customHeight="false" outlineLevel="0" collapsed="false">
      <c r="A179" s="0" t="s">
        <v>97</v>
      </c>
      <c r="B179" s="2" t="n">
        <v>43435</v>
      </c>
      <c r="C179" s="2" t="n">
        <v>44244</v>
      </c>
      <c r="D179" s="0" t="n">
        <v>1</v>
      </c>
      <c r="E179" s="0" t="s">
        <v>928</v>
      </c>
      <c r="G179" s="0" t="n">
        <v>0</v>
      </c>
      <c r="P179" s="0" t="n">
        <v>1</v>
      </c>
      <c r="Q179" s="0" t="s">
        <v>929</v>
      </c>
      <c r="S179" s="0" t="str">
        <f aca="false">("20 weeks postfertilization (22 weeks LMP)")</f>
        <v>20 weeks postfertilization (22 weeks LMP)</v>
      </c>
      <c r="T179" s="0" t="s">
        <v>929</v>
      </c>
      <c r="V179" s="0" t="str">
        <f aca="false">("Life endangerment, Serious health risk, Fetal anomaly")</f>
        <v>Life endangerment, Serious health risk, Fetal anomaly</v>
      </c>
      <c r="W179" s="0" t="s">
        <v>929</v>
      </c>
      <c r="X179" s="0" t="s">
        <v>930</v>
      </c>
      <c r="Y179"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79" s="0" t="s">
        <v>931</v>
      </c>
      <c r="AA179" s="0" t="s">
        <v>932</v>
      </c>
      <c r="AB179" s="0" t="n">
        <v>0</v>
      </c>
      <c r="AH179" s="0" t="n">
        <v>1</v>
      </c>
      <c r="AI179" s="0" t="s">
        <v>933</v>
      </c>
      <c r="AK179" s="0" t="str">
        <f aca="false">("Partial-birth abortions")</f>
        <v>Partial-birth abortions</v>
      </c>
      <c r="AL179" s="0" t="s">
        <v>933</v>
      </c>
      <c r="AN179" s="0" t="str">
        <f aca="false">("Life endangerment, Serious health risk")</f>
        <v>Life endangerment, Serious health risk</v>
      </c>
      <c r="AO179" s="0" t="s">
        <v>933</v>
      </c>
      <c r="AP179" s="0" t="s">
        <v>934</v>
      </c>
      <c r="AQ179" s="0" t="n">
        <v>0</v>
      </c>
      <c r="AT179" s="0" t="n">
        <v>0</v>
      </c>
    </row>
    <row r="180" customFormat="false" ht="14.25" hidden="false" customHeight="false" outlineLevel="0" collapsed="false">
      <c r="A180" s="0" t="s">
        <v>97</v>
      </c>
      <c r="B180" s="2" t="n">
        <v>44245</v>
      </c>
      <c r="C180" s="2" t="n">
        <v>44245</v>
      </c>
      <c r="D180" s="0" t="n">
        <v>1</v>
      </c>
      <c r="E180" s="0" t="s">
        <v>935</v>
      </c>
      <c r="G180" s="0" t="n">
        <v>0</v>
      </c>
      <c r="P180" s="0" t="n">
        <v>1</v>
      </c>
      <c r="Q180" s="0" t="s">
        <v>936</v>
      </c>
      <c r="S180" s="0" t="str">
        <f aca="false">("Fetal heartbeat detected, 20 weeks postfertilization (22 weeks LMP)")</f>
        <v>Fetal heartbeat detected, 20 weeks postfertilization (22 weeks LMP)</v>
      </c>
      <c r="T180" s="0" t="s">
        <v>936</v>
      </c>
      <c r="V180" s="0" t="str">
        <f aca="false">("Life endangerment, Serious health risk, Fetal anomaly, Rape, Incest")</f>
        <v>Life endangerment, Serious health risk, Fetal anomaly, Rape, Incest</v>
      </c>
      <c r="W180" s="0" t="s">
        <v>936</v>
      </c>
      <c r="X180" s="0" t="s">
        <v>937</v>
      </c>
      <c r="Y180"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0" s="0" t="s">
        <v>938</v>
      </c>
      <c r="AA180" s="0" t="s">
        <v>939</v>
      </c>
      <c r="AB180" s="0" t="n">
        <v>0</v>
      </c>
      <c r="AH180" s="0" t="n">
        <v>1</v>
      </c>
      <c r="AI180" s="0" t="s">
        <v>933</v>
      </c>
      <c r="AK180" s="0" t="str">
        <f aca="false">("Partial-birth abortions")</f>
        <v>Partial-birth abortions</v>
      </c>
      <c r="AL180" s="0" t="s">
        <v>933</v>
      </c>
      <c r="AN180" s="0" t="str">
        <f aca="false">("Life endangerment, Serious health risk")</f>
        <v>Life endangerment, Serious health risk</v>
      </c>
      <c r="AO180" s="0" t="s">
        <v>933</v>
      </c>
      <c r="AP180" s="0" t="s">
        <v>934</v>
      </c>
      <c r="AQ180" s="0" t="n">
        <v>0</v>
      </c>
      <c r="AS180" s="0" t="s">
        <v>940</v>
      </c>
      <c r="AT180" s="0" t="n">
        <v>0</v>
      </c>
    </row>
    <row r="181" customFormat="false" ht="14.25" hidden="false" customHeight="false" outlineLevel="0" collapsed="false">
      <c r="A181" s="0" t="s">
        <v>97</v>
      </c>
      <c r="B181" s="2" t="n">
        <v>44246</v>
      </c>
      <c r="C181" s="2" t="n">
        <v>44273</v>
      </c>
      <c r="D181" s="0" t="n">
        <v>1</v>
      </c>
      <c r="E181" s="0" t="s">
        <v>935</v>
      </c>
      <c r="F181" s="0" t="s">
        <v>145</v>
      </c>
      <c r="G181" s="0" t="n">
        <v>1</v>
      </c>
      <c r="H181" s="0" t="s">
        <v>941</v>
      </c>
      <c r="J181" s="0" t="n">
        <v>1</v>
      </c>
      <c r="K181" s="0" t="s">
        <v>941</v>
      </c>
      <c r="L181" s="0" t="s">
        <v>942</v>
      </c>
      <c r="M181" s="0" t="n">
        <v>0</v>
      </c>
      <c r="P181" s="0" t="n">
        <v>1</v>
      </c>
      <c r="Q181" s="0" t="s">
        <v>936</v>
      </c>
      <c r="R181" s="0" t="s">
        <v>145</v>
      </c>
      <c r="S181" s="0" t="str">
        <f aca="false">("Fetal heartbeat detected, 20 weeks postfertilization (22 weeks LMP)")</f>
        <v>Fetal heartbeat detected, 20 weeks postfertilization (22 weeks LMP)</v>
      </c>
      <c r="T181" s="0" t="s">
        <v>936</v>
      </c>
      <c r="U181" s="0" t="s">
        <v>784</v>
      </c>
      <c r="V181" s="0" t="str">
        <f aca="false">("Life endangerment, Serious health risk, Fetal anomaly, Rape, Incest")</f>
        <v>Life endangerment, Serious health risk, Fetal anomaly, Rape, Incest</v>
      </c>
      <c r="W181" s="0" t="s">
        <v>943</v>
      </c>
      <c r="X181" s="0" t="s">
        <v>944</v>
      </c>
      <c r="Y181"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1" s="0" t="s">
        <v>938</v>
      </c>
      <c r="AA181" s="0" t="s">
        <v>939</v>
      </c>
      <c r="AB181" s="0" t="n">
        <v>0</v>
      </c>
      <c r="AH181" s="0" t="n">
        <v>1</v>
      </c>
      <c r="AI181" s="0" t="s">
        <v>933</v>
      </c>
      <c r="AK181" s="0" t="str">
        <f aca="false">("Partial-birth abortions")</f>
        <v>Partial-birth abortions</v>
      </c>
      <c r="AL181" s="0" t="s">
        <v>933</v>
      </c>
      <c r="AN181" s="0" t="str">
        <f aca="false">("Life endangerment, Serious health risk")</f>
        <v>Life endangerment, Serious health risk</v>
      </c>
      <c r="AO181" s="0" t="s">
        <v>933</v>
      </c>
      <c r="AP181" s="0" t="s">
        <v>934</v>
      </c>
      <c r="AQ181" s="0" t="n">
        <v>0</v>
      </c>
      <c r="AS181" s="0" t="s">
        <v>940</v>
      </c>
      <c r="AT181" s="0" t="n">
        <v>0</v>
      </c>
    </row>
    <row r="182" customFormat="false" ht="14.25" hidden="false" customHeight="false" outlineLevel="0" collapsed="false">
      <c r="A182" s="0" t="s">
        <v>97</v>
      </c>
      <c r="B182" s="2" t="n">
        <v>44274</v>
      </c>
      <c r="C182" s="2" t="n">
        <v>44613</v>
      </c>
      <c r="D182" s="0" t="n">
        <v>1</v>
      </c>
      <c r="E182" s="0" t="s">
        <v>935</v>
      </c>
      <c r="F182" s="0" t="s">
        <v>145</v>
      </c>
      <c r="G182" s="0" t="n">
        <v>1</v>
      </c>
      <c r="H182" s="0" t="s">
        <v>945</v>
      </c>
      <c r="J182" s="0" t="n">
        <v>1</v>
      </c>
      <c r="K182" s="0" t="s">
        <v>945</v>
      </c>
      <c r="L182" s="0" t="s">
        <v>946</v>
      </c>
      <c r="M182" s="0" t="n">
        <v>0</v>
      </c>
      <c r="P182" s="0" t="n">
        <v>1</v>
      </c>
      <c r="Q182" s="0" t="s">
        <v>936</v>
      </c>
      <c r="R182" s="0" t="s">
        <v>145</v>
      </c>
      <c r="S182" s="0" t="str">
        <f aca="false">("Fetal heartbeat detected, 20 weeks postfertilization (22 weeks LMP)")</f>
        <v>Fetal heartbeat detected, 20 weeks postfertilization (22 weeks LMP)</v>
      </c>
      <c r="T182" s="0" t="s">
        <v>936</v>
      </c>
      <c r="U182" s="0" t="s">
        <v>459</v>
      </c>
      <c r="V182" s="0" t="str">
        <f aca="false">("Life endangerment, Serious health risk, Fetal anomaly, Rape, Incest")</f>
        <v>Life endangerment, Serious health risk, Fetal anomaly, Rape, Incest</v>
      </c>
      <c r="W182" s="0" t="s">
        <v>947</v>
      </c>
      <c r="X182" s="0" t="s">
        <v>944</v>
      </c>
      <c r="Y182"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2" s="0" t="s">
        <v>938</v>
      </c>
      <c r="AA182" s="0" t="s">
        <v>939</v>
      </c>
      <c r="AB182" s="0" t="n">
        <v>0</v>
      </c>
      <c r="AH182" s="0" t="n">
        <v>1</v>
      </c>
      <c r="AI182" s="0" t="s">
        <v>933</v>
      </c>
      <c r="AK182" s="0" t="str">
        <f aca="false">("Partial-birth abortions")</f>
        <v>Partial-birth abortions</v>
      </c>
      <c r="AL182" s="0" t="s">
        <v>933</v>
      </c>
      <c r="AN182" s="0" t="str">
        <f aca="false">("Life endangerment, Serious health risk")</f>
        <v>Life endangerment, Serious health risk</v>
      </c>
      <c r="AO182" s="0" t="s">
        <v>933</v>
      </c>
      <c r="AP182" s="0" t="s">
        <v>934</v>
      </c>
      <c r="AQ182" s="0" t="n">
        <v>0</v>
      </c>
      <c r="AS182" s="0" t="s">
        <v>940</v>
      </c>
      <c r="AT182" s="0" t="n">
        <v>0</v>
      </c>
    </row>
    <row r="183" customFormat="false" ht="14.25" hidden="false" customHeight="false" outlineLevel="0" collapsed="false">
      <c r="A183" s="0" t="s">
        <v>97</v>
      </c>
      <c r="B183" s="2" t="n">
        <v>44614</v>
      </c>
      <c r="C183" s="2" t="n">
        <v>44735</v>
      </c>
      <c r="D183" s="0" t="n">
        <v>1</v>
      </c>
      <c r="E183" s="0" t="s">
        <v>948</v>
      </c>
      <c r="F183" s="0" t="s">
        <v>145</v>
      </c>
      <c r="G183" s="0" t="n">
        <v>1</v>
      </c>
      <c r="H183" s="0" t="s">
        <v>949</v>
      </c>
      <c r="J183" s="0" t="n">
        <v>1</v>
      </c>
      <c r="K183" s="0" t="s">
        <v>949</v>
      </c>
      <c r="L183" s="0" t="s">
        <v>950</v>
      </c>
      <c r="M183" s="0" t="n">
        <v>0</v>
      </c>
      <c r="P183" s="0" t="n">
        <v>1</v>
      </c>
      <c r="Q183" s="0" t="s">
        <v>951</v>
      </c>
      <c r="R183" s="0" t="s">
        <v>145</v>
      </c>
      <c r="S183" s="0" t="str">
        <f aca="false">("Fetal heartbeat detected, 20 weeks postfertilization (22 weeks LMP)")</f>
        <v>Fetal heartbeat detected, 20 weeks postfertilization (22 weeks LMP)</v>
      </c>
      <c r="T183" s="0" t="s">
        <v>951</v>
      </c>
      <c r="U183" s="0" t="s">
        <v>459</v>
      </c>
      <c r="V183" s="0" t="str">
        <f aca="false">("Life endangerment, Serious health risk, Fetal anomaly, Rape, Incest")</f>
        <v>Life endangerment, Serious health risk, Fetal anomaly, Rape, Incest</v>
      </c>
      <c r="W183" s="0" t="s">
        <v>947</v>
      </c>
      <c r="X183" s="0" t="s">
        <v>944</v>
      </c>
      <c r="Y183"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3" s="0" t="s">
        <v>938</v>
      </c>
      <c r="AA183" s="0" t="s">
        <v>939</v>
      </c>
      <c r="AB183" s="0" t="n">
        <v>0</v>
      </c>
      <c r="AH183" s="0" t="n">
        <v>1</v>
      </c>
      <c r="AI183" s="0" t="s">
        <v>933</v>
      </c>
      <c r="AK183" s="0" t="str">
        <f aca="false">("Partial-birth abortions")</f>
        <v>Partial-birth abortions</v>
      </c>
      <c r="AL183" s="0" t="s">
        <v>933</v>
      </c>
      <c r="AN183" s="0" t="str">
        <f aca="false">("Life endangerment, Serious health risk")</f>
        <v>Life endangerment, Serious health risk</v>
      </c>
      <c r="AO183" s="0" t="s">
        <v>933</v>
      </c>
      <c r="AP183" s="0" t="s">
        <v>934</v>
      </c>
      <c r="AQ183" s="0" t="n">
        <v>0</v>
      </c>
      <c r="AS183" s="0" t="s">
        <v>940</v>
      </c>
      <c r="AT183" s="0" t="n">
        <v>0</v>
      </c>
    </row>
    <row r="184" customFormat="false" ht="14.25" hidden="false" customHeight="false" outlineLevel="0" collapsed="false">
      <c r="A184" s="0" t="s">
        <v>97</v>
      </c>
      <c r="B184" s="2" t="n">
        <v>44736</v>
      </c>
      <c r="C184" s="2" t="n">
        <v>44738</v>
      </c>
      <c r="D184" s="0" t="n">
        <v>1</v>
      </c>
      <c r="E184" s="0" t="s">
        <v>948</v>
      </c>
      <c r="F184" s="0" t="s">
        <v>145</v>
      </c>
      <c r="G184" s="0" t="n">
        <v>1</v>
      </c>
      <c r="H184" s="0" t="s">
        <v>952</v>
      </c>
      <c r="J184" s="0" t="n">
        <v>1</v>
      </c>
      <c r="K184" s="0" t="s">
        <v>952</v>
      </c>
      <c r="L184" s="0" t="s">
        <v>953</v>
      </c>
      <c r="M184" s="0" t="n">
        <v>0</v>
      </c>
      <c r="P184" s="0" t="n">
        <v>1</v>
      </c>
      <c r="Q184" s="0" t="s">
        <v>951</v>
      </c>
      <c r="R184" s="0" t="s">
        <v>145</v>
      </c>
      <c r="S184" s="0" t="str">
        <f aca="false">("Fetal heartbeat detected, 20 weeks postfertilization (22 weeks LMP)")</f>
        <v>Fetal heartbeat detected, 20 weeks postfertilization (22 weeks LMP)</v>
      </c>
      <c r="T184" s="0" t="s">
        <v>951</v>
      </c>
      <c r="U184" s="0" t="s">
        <v>459</v>
      </c>
      <c r="V184" s="0" t="str">
        <f aca="false">("Life endangerment, Serious health risk, Fetal anomaly, Rape, Incest")</f>
        <v>Life endangerment, Serious health risk, Fetal anomaly, Rape, Incest</v>
      </c>
      <c r="W184" s="0" t="s">
        <v>947</v>
      </c>
      <c r="X184" s="0" t="s">
        <v>944</v>
      </c>
      <c r="Y184"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4" s="0" t="s">
        <v>938</v>
      </c>
      <c r="AA184" s="0" t="s">
        <v>939</v>
      </c>
      <c r="AB184" s="0" t="n">
        <v>0</v>
      </c>
      <c r="AH184" s="0" t="n">
        <v>1</v>
      </c>
      <c r="AI184" s="0" t="s">
        <v>933</v>
      </c>
      <c r="AK184" s="0" t="str">
        <f aca="false">("Partial-birth abortions")</f>
        <v>Partial-birth abortions</v>
      </c>
      <c r="AL184" s="0" t="s">
        <v>933</v>
      </c>
      <c r="AN184" s="0" t="str">
        <f aca="false">("Life endangerment, Serious health risk")</f>
        <v>Life endangerment, Serious health risk</v>
      </c>
      <c r="AO184" s="0" t="s">
        <v>933</v>
      </c>
      <c r="AP184" s="0" t="s">
        <v>934</v>
      </c>
      <c r="AQ184" s="0" t="n">
        <v>0</v>
      </c>
      <c r="AS184" s="0" t="s">
        <v>940</v>
      </c>
      <c r="AT184" s="0" t="n">
        <v>0</v>
      </c>
    </row>
    <row r="185" customFormat="false" ht="14.25" hidden="false" customHeight="false" outlineLevel="0" collapsed="false">
      <c r="A185" s="0" t="s">
        <v>97</v>
      </c>
      <c r="B185" s="2" t="n">
        <v>44739</v>
      </c>
      <c r="C185" s="2" t="n">
        <v>44762</v>
      </c>
      <c r="D185" s="0" t="n">
        <v>1</v>
      </c>
      <c r="E185" s="0" t="s">
        <v>948</v>
      </c>
      <c r="G185" s="0" t="n">
        <v>0</v>
      </c>
      <c r="I185" s="0" t="s">
        <v>954</v>
      </c>
      <c r="P185" s="0" t="n">
        <v>1</v>
      </c>
      <c r="Q185" s="0" t="s">
        <v>951</v>
      </c>
      <c r="S185" s="0" t="str">
        <f aca="false">("Fetal heartbeat detected, 20 weeks postfertilization (22 weeks LMP)")</f>
        <v>Fetal heartbeat detected, 20 weeks postfertilization (22 weeks LMP)</v>
      </c>
      <c r="T185" s="0" t="s">
        <v>951</v>
      </c>
      <c r="V185" s="0" t="str">
        <f aca="false">("Life endangerment, Serious health risk, Fetal anomaly, Rape, Incest")</f>
        <v>Life endangerment, Serious health risk, Fetal anomaly, Rape, Incest</v>
      </c>
      <c r="W185" s="0" t="s">
        <v>947</v>
      </c>
      <c r="X185" s="0" t="s">
        <v>937</v>
      </c>
      <c r="Y185"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5" s="0" t="s">
        <v>938</v>
      </c>
      <c r="AA185" s="0" t="s">
        <v>939</v>
      </c>
      <c r="AB185" s="0" t="n">
        <v>0</v>
      </c>
      <c r="AH185" s="0" t="n">
        <v>1</v>
      </c>
      <c r="AI185" s="0" t="s">
        <v>933</v>
      </c>
      <c r="AK185" s="0" t="str">
        <f aca="false">("Partial-birth abortions")</f>
        <v>Partial-birth abortions</v>
      </c>
      <c r="AL185" s="0" t="s">
        <v>933</v>
      </c>
      <c r="AN185" s="0" t="str">
        <f aca="false">("Life endangerment, Serious health risk")</f>
        <v>Life endangerment, Serious health risk</v>
      </c>
      <c r="AO185" s="0" t="s">
        <v>933</v>
      </c>
      <c r="AP185" s="0" t="s">
        <v>934</v>
      </c>
      <c r="AQ185" s="0" t="n">
        <v>0</v>
      </c>
      <c r="AS185" s="0" t="s">
        <v>940</v>
      </c>
      <c r="AT185" s="0" t="n">
        <v>0</v>
      </c>
    </row>
    <row r="186" customFormat="false" ht="14.25" hidden="false" customHeight="false" outlineLevel="0" collapsed="false">
      <c r="A186" s="0" t="s">
        <v>97</v>
      </c>
      <c r="B186" s="2" t="n">
        <v>44763</v>
      </c>
      <c r="C186" s="2" t="n">
        <v>44763</v>
      </c>
      <c r="D186" s="0" t="n">
        <v>1</v>
      </c>
      <c r="E186" s="0" t="s">
        <v>948</v>
      </c>
      <c r="F186" s="0" t="s">
        <v>145</v>
      </c>
      <c r="G186" s="0" t="n">
        <v>0</v>
      </c>
      <c r="I186" s="0" t="s">
        <v>955</v>
      </c>
      <c r="P186" s="0" t="n">
        <v>1</v>
      </c>
      <c r="Q186" s="0" t="s">
        <v>951</v>
      </c>
      <c r="S186" s="0" t="str">
        <f aca="false">("Fetal heartbeat detected, 20 weeks postfertilization (22 weeks LMP)")</f>
        <v>Fetal heartbeat detected, 20 weeks postfertilization (22 weeks LMP)</v>
      </c>
      <c r="T186" s="0" t="s">
        <v>951</v>
      </c>
      <c r="V186" s="0" t="str">
        <f aca="false">("Life endangerment, Serious health risk, Fetal anomaly, Rape, Incest")</f>
        <v>Life endangerment, Serious health risk, Fetal anomaly, Rape, Incest</v>
      </c>
      <c r="W186" s="0" t="s">
        <v>947</v>
      </c>
      <c r="X186" s="0" t="s">
        <v>937</v>
      </c>
      <c r="Y186"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6" s="0" t="s">
        <v>938</v>
      </c>
      <c r="AA186" s="0" t="s">
        <v>939</v>
      </c>
      <c r="AB186" s="0" t="n">
        <v>0</v>
      </c>
      <c r="AH186" s="0" t="n">
        <v>1</v>
      </c>
      <c r="AI186" s="0" t="s">
        <v>933</v>
      </c>
      <c r="AK186" s="0" t="str">
        <f aca="false">("Partial-birth abortions")</f>
        <v>Partial-birth abortions</v>
      </c>
      <c r="AL186" s="0" t="s">
        <v>933</v>
      </c>
      <c r="AN186" s="0" t="str">
        <f aca="false">("Life endangerment, Serious health risk")</f>
        <v>Life endangerment, Serious health risk</v>
      </c>
      <c r="AO186" s="0" t="s">
        <v>933</v>
      </c>
      <c r="AP186" s="0" t="s">
        <v>934</v>
      </c>
      <c r="AQ186" s="0" t="n">
        <v>0</v>
      </c>
      <c r="AS186" s="0" t="s">
        <v>940</v>
      </c>
      <c r="AT186" s="0" t="n">
        <v>0</v>
      </c>
    </row>
    <row r="187" customFormat="false" ht="14.25" hidden="false" customHeight="false" outlineLevel="0" collapsed="false">
      <c r="A187" s="0" t="s">
        <v>97</v>
      </c>
      <c r="B187" s="2" t="n">
        <v>44764</v>
      </c>
      <c r="C187" s="2" t="n">
        <v>44767</v>
      </c>
      <c r="D187" s="0" t="n">
        <v>1</v>
      </c>
      <c r="E187" s="0" t="s">
        <v>948</v>
      </c>
      <c r="F187" s="0" t="s">
        <v>145</v>
      </c>
      <c r="G187" s="0" t="n">
        <v>0</v>
      </c>
      <c r="I187" s="0" t="s">
        <v>956</v>
      </c>
      <c r="P187" s="0" t="n">
        <v>1</v>
      </c>
      <c r="Q187" s="0" t="s">
        <v>951</v>
      </c>
      <c r="S187" s="0" t="str">
        <f aca="false">("Fetal heartbeat detected, 20 weeks postfertilization (22 weeks LMP)")</f>
        <v>Fetal heartbeat detected, 20 weeks postfertilization (22 weeks LMP)</v>
      </c>
      <c r="T187" s="0" t="s">
        <v>951</v>
      </c>
      <c r="V187" s="0" t="str">
        <f aca="false">("Life endangerment, Serious health risk, Fetal anomaly, Rape, Incest")</f>
        <v>Life endangerment, Serious health risk, Fetal anomaly, Rape, Incest</v>
      </c>
      <c r="W187" s="0" t="s">
        <v>947</v>
      </c>
      <c r="X187" s="0" t="s">
        <v>937</v>
      </c>
      <c r="Y187"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7" s="0" t="s">
        <v>938</v>
      </c>
      <c r="AA187" s="0" t="s">
        <v>939</v>
      </c>
      <c r="AB187" s="0" t="n">
        <v>0</v>
      </c>
      <c r="AH187" s="0" t="n">
        <v>1</v>
      </c>
      <c r="AI187" s="0" t="s">
        <v>933</v>
      </c>
      <c r="AK187" s="0" t="str">
        <f aca="false">("Partial-birth abortions")</f>
        <v>Partial-birth abortions</v>
      </c>
      <c r="AL187" s="0" t="s">
        <v>933</v>
      </c>
      <c r="AN187" s="0" t="str">
        <f aca="false">("Life endangerment, Serious health risk")</f>
        <v>Life endangerment, Serious health risk</v>
      </c>
      <c r="AO187" s="0" t="s">
        <v>933</v>
      </c>
      <c r="AP187" s="0" t="s">
        <v>934</v>
      </c>
      <c r="AQ187" s="0" t="n">
        <v>0</v>
      </c>
      <c r="AS187" s="0" t="s">
        <v>940</v>
      </c>
      <c r="AT187" s="0" t="n">
        <v>0</v>
      </c>
    </row>
    <row r="188" customFormat="false" ht="14.25" hidden="false" customHeight="false" outlineLevel="0" collapsed="false">
      <c r="A188" s="0" t="s">
        <v>97</v>
      </c>
      <c r="B188" s="2" t="n">
        <v>44768</v>
      </c>
      <c r="C188" s="2" t="n">
        <v>44789</v>
      </c>
      <c r="D188" s="0" t="n">
        <v>1</v>
      </c>
      <c r="E188" s="0" t="s">
        <v>948</v>
      </c>
      <c r="F188" s="0" t="s">
        <v>145</v>
      </c>
      <c r="G188" s="0" t="n">
        <v>0</v>
      </c>
      <c r="I188" s="0" t="s">
        <v>956</v>
      </c>
      <c r="P188" s="0" t="n">
        <v>1</v>
      </c>
      <c r="Q188" s="0" t="s">
        <v>951</v>
      </c>
      <c r="S188" s="0" t="str">
        <f aca="false">("Fetal heartbeat detected, 20 weeks postfertilization (22 weeks LMP)")</f>
        <v>Fetal heartbeat detected, 20 weeks postfertilization (22 weeks LMP)</v>
      </c>
      <c r="T188" s="0" t="s">
        <v>951</v>
      </c>
      <c r="V188" s="0" t="str">
        <f aca="false">("Life endangerment, Serious health risk, Fetal anomaly, Rape, Incest")</f>
        <v>Life endangerment, Serious health risk, Fetal anomaly, Rape, Incest</v>
      </c>
      <c r="W188" s="0" t="s">
        <v>947</v>
      </c>
      <c r="X188" s="0" t="s">
        <v>937</v>
      </c>
      <c r="Y188"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8" s="0" t="s">
        <v>938</v>
      </c>
      <c r="AA188" s="0" t="s">
        <v>939</v>
      </c>
      <c r="AB188" s="0" t="n">
        <v>0</v>
      </c>
      <c r="AH188" s="0" t="n">
        <v>1</v>
      </c>
      <c r="AI188" s="0" t="s">
        <v>933</v>
      </c>
      <c r="AK188" s="0" t="str">
        <f aca="false">("Partial-birth abortions")</f>
        <v>Partial-birth abortions</v>
      </c>
      <c r="AL188" s="0" t="s">
        <v>933</v>
      </c>
      <c r="AN188" s="0" t="str">
        <f aca="false">("Life endangerment, Serious health risk")</f>
        <v>Life endangerment, Serious health risk</v>
      </c>
      <c r="AO188" s="0" t="s">
        <v>933</v>
      </c>
      <c r="AP188" s="0" t="s">
        <v>934</v>
      </c>
      <c r="AQ188" s="0" t="n">
        <v>0</v>
      </c>
      <c r="AS188" s="0" t="s">
        <v>940</v>
      </c>
      <c r="AT188" s="0" t="n">
        <v>0</v>
      </c>
    </row>
    <row r="189" customFormat="false" ht="14.25" hidden="false" customHeight="false" outlineLevel="0" collapsed="false">
      <c r="A189" s="0" t="s">
        <v>97</v>
      </c>
      <c r="B189" s="2" t="n">
        <v>44790</v>
      </c>
      <c r="C189" s="2" t="n">
        <v>44866</v>
      </c>
      <c r="D189" s="0" t="n">
        <v>1</v>
      </c>
      <c r="E189" s="0" t="s">
        <v>948</v>
      </c>
      <c r="F189" s="0" t="s">
        <v>145</v>
      </c>
      <c r="G189" s="0" t="n">
        <v>1</v>
      </c>
      <c r="H189" s="0" t="s">
        <v>957</v>
      </c>
      <c r="J189" s="0" t="n">
        <v>1</v>
      </c>
      <c r="K189" s="0" t="s">
        <v>957</v>
      </c>
      <c r="L189" s="0" t="s">
        <v>958</v>
      </c>
      <c r="M189" s="0" t="n">
        <v>0</v>
      </c>
      <c r="P189" s="0" t="n">
        <v>1</v>
      </c>
      <c r="Q189" s="0" t="s">
        <v>951</v>
      </c>
      <c r="S189" s="0" t="str">
        <f aca="false">("Fetal heartbeat detected, 20 weeks postfertilization (22 weeks LMP)")</f>
        <v>Fetal heartbeat detected, 20 weeks postfertilization (22 weeks LMP)</v>
      </c>
      <c r="T189" s="0" t="s">
        <v>951</v>
      </c>
      <c r="V189" s="0" t="str">
        <f aca="false">("Life endangerment, Serious health risk, Fetal anomaly, Rape, Incest")</f>
        <v>Life endangerment, Serious health risk, Fetal anomaly, Rape, Incest</v>
      </c>
      <c r="W189" s="0" t="s">
        <v>947</v>
      </c>
      <c r="X189" s="0" t="s">
        <v>937</v>
      </c>
      <c r="Y189" s="0" t="str">
        <f aca="false">("Must be performed in a hospital, Must use a method most likely to result in fetal survival, Second physician must certify the exception")</f>
        <v>Must be performed in a hospital, Must use a method most likely to result in fetal survival, Second physician must certify the exception</v>
      </c>
      <c r="Z189" s="0" t="s">
        <v>938</v>
      </c>
      <c r="AA189" s="0" t="s">
        <v>939</v>
      </c>
      <c r="AB189" s="0" t="n">
        <v>0</v>
      </c>
      <c r="AH189" s="0" t="n">
        <v>1</v>
      </c>
      <c r="AI189" s="0" t="s">
        <v>933</v>
      </c>
      <c r="AK189" s="0" t="str">
        <f aca="false">("Partial-birth abortions")</f>
        <v>Partial-birth abortions</v>
      </c>
      <c r="AL189" s="0" t="s">
        <v>933</v>
      </c>
      <c r="AN189" s="0" t="str">
        <f aca="false">("Life endangerment, Serious health risk")</f>
        <v>Life endangerment, Serious health risk</v>
      </c>
      <c r="AO189" s="0" t="s">
        <v>933</v>
      </c>
      <c r="AP189" s="0" t="s">
        <v>934</v>
      </c>
      <c r="AQ189" s="0" t="n">
        <v>0</v>
      </c>
      <c r="AS189" s="0" t="s">
        <v>940</v>
      </c>
      <c r="AT189" s="0" t="n">
        <v>0</v>
      </c>
    </row>
    <row r="190" customFormat="false" ht="14.25" hidden="false" customHeight="false" outlineLevel="0" collapsed="false">
      <c r="A190" s="0" t="s">
        <v>98</v>
      </c>
      <c r="B190" s="2" t="n">
        <v>43435</v>
      </c>
      <c r="C190" s="2" t="n">
        <v>44377</v>
      </c>
      <c r="D190" s="0" t="n">
        <v>1</v>
      </c>
      <c r="E190" s="0" t="s">
        <v>959</v>
      </c>
      <c r="G190" s="0" t="n">
        <v>0</v>
      </c>
      <c r="P190" s="0" t="n">
        <v>1</v>
      </c>
      <c r="Q190" s="0" t="s">
        <v>960</v>
      </c>
      <c r="S190" s="0" t="str">
        <f aca="false">("Fetus is capable of feeling pain")</f>
        <v>Fetus is capable of feeling pain</v>
      </c>
      <c r="T190" s="0" t="s">
        <v>960</v>
      </c>
      <c r="U190" s="0" t="s">
        <v>961</v>
      </c>
      <c r="V190" s="0" t="str">
        <f aca="false">("Life endangerment, Serious health risk")</f>
        <v>Life endangerment, Serious health risk</v>
      </c>
      <c r="W190" s="0" t="s">
        <v>962</v>
      </c>
      <c r="Y190" s="0" t="str">
        <f aca="false">("Must use a method most likely to result in fetal survival")</f>
        <v>Must use a method most likely to result in fetal survival</v>
      </c>
      <c r="Z190" s="0" t="s">
        <v>963</v>
      </c>
      <c r="AB190" s="0" t="n">
        <v>1</v>
      </c>
      <c r="AC190" s="0" t="s">
        <v>964</v>
      </c>
      <c r="AE190" s="0" t="str">
        <f aca="false">("Sex")</f>
        <v>Sex</v>
      </c>
      <c r="AF190" s="0" t="s">
        <v>964</v>
      </c>
      <c r="AH190" s="0" t="n">
        <v>1</v>
      </c>
      <c r="AI190" s="0" t="s">
        <v>965</v>
      </c>
      <c r="AK190" s="0" t="str">
        <f aca="false">("Partial-birth abortions")</f>
        <v>Partial-birth abortions</v>
      </c>
      <c r="AL190" s="0" t="s">
        <v>965</v>
      </c>
      <c r="AN190" s="0" t="str">
        <f aca="false">("Life endangerment")</f>
        <v>Life endangerment</v>
      </c>
      <c r="AO190" s="0" t="s">
        <v>966</v>
      </c>
      <c r="AQ190" s="0" t="n">
        <v>1</v>
      </c>
      <c r="AR190" s="0" t="s">
        <v>967</v>
      </c>
      <c r="AS190" s="0" t="s">
        <v>968</v>
      </c>
      <c r="AT190" s="0" t="n">
        <v>0</v>
      </c>
    </row>
    <row r="191" customFormat="false" ht="14.25" hidden="false" customHeight="false" outlineLevel="0" collapsed="false">
      <c r="A191" s="0" t="s">
        <v>98</v>
      </c>
      <c r="B191" s="2" t="n">
        <v>44378</v>
      </c>
      <c r="C191" s="2" t="n">
        <v>44735</v>
      </c>
      <c r="D191" s="0" t="n">
        <v>1</v>
      </c>
      <c r="E191" s="0" t="s">
        <v>969</v>
      </c>
      <c r="G191" s="0" t="n">
        <v>0</v>
      </c>
      <c r="P191" s="0" t="n">
        <v>1</v>
      </c>
      <c r="Q191" s="0" t="s">
        <v>960</v>
      </c>
      <c r="S191" s="0" t="str">
        <f aca="false">("Fetus is capable of feeling pain")</f>
        <v>Fetus is capable of feeling pain</v>
      </c>
      <c r="T191" s="0" t="s">
        <v>960</v>
      </c>
      <c r="U191" s="0" t="s">
        <v>961</v>
      </c>
      <c r="V191" s="0" t="str">
        <f aca="false">("Life endangerment, Serious health risk")</f>
        <v>Life endangerment, Serious health risk</v>
      </c>
      <c r="W191" s="0" t="s">
        <v>962</v>
      </c>
      <c r="Y191" s="0" t="str">
        <f aca="false">("Must use a method most likely to result in fetal survival")</f>
        <v>Must use a method most likely to result in fetal survival</v>
      </c>
      <c r="Z191" s="0" t="s">
        <v>963</v>
      </c>
      <c r="AB191" s="0" t="n">
        <v>1</v>
      </c>
      <c r="AC191" s="0" t="s">
        <v>970</v>
      </c>
      <c r="AE191" s="0" t="str">
        <f aca="false">("Sex, Down syndrome")</f>
        <v>Sex, Down syndrome</v>
      </c>
      <c r="AF191" s="0" t="s">
        <v>970</v>
      </c>
      <c r="AH191" s="0" t="n">
        <v>1</v>
      </c>
      <c r="AI191" s="0" t="s">
        <v>965</v>
      </c>
      <c r="AK191" s="0" t="str">
        <f aca="false">("Partial-birth abortions")</f>
        <v>Partial-birth abortions</v>
      </c>
      <c r="AL191" s="0" t="s">
        <v>965</v>
      </c>
      <c r="AN191" s="0" t="str">
        <f aca="false">("Life endangerment")</f>
        <v>Life endangerment</v>
      </c>
      <c r="AO191" s="0" t="s">
        <v>966</v>
      </c>
      <c r="AQ191" s="0" t="n">
        <v>1</v>
      </c>
      <c r="AR191" s="0" t="s">
        <v>967</v>
      </c>
      <c r="AS191" s="0" t="s">
        <v>968</v>
      </c>
      <c r="AT191" s="0" t="n">
        <v>0</v>
      </c>
    </row>
    <row r="192" customFormat="false" ht="14.25" hidden="false" customHeight="false" outlineLevel="0" collapsed="false">
      <c r="A192" s="0" t="s">
        <v>98</v>
      </c>
      <c r="B192" s="2" t="n">
        <v>44736</v>
      </c>
      <c r="C192" s="2" t="n">
        <v>44866</v>
      </c>
      <c r="D192" s="0" t="n">
        <v>1</v>
      </c>
      <c r="E192" s="0" t="s">
        <v>969</v>
      </c>
      <c r="G192" s="0" t="n">
        <v>0</v>
      </c>
      <c r="P192" s="0" t="n">
        <v>1</v>
      </c>
      <c r="Q192" s="0" t="s">
        <v>971</v>
      </c>
      <c r="S192" s="0" t="str">
        <f aca="false">("Any point in pregnancy, 22 weeks postfertilization (24 weeks LMP), Fetus is capable of feeling pain")</f>
        <v>Any point in pregnancy, 22 weeks postfertilization (24 weeks LMP), Fetus is capable of feeling pain</v>
      </c>
      <c r="T192" s="0" t="s">
        <v>972</v>
      </c>
      <c r="U192" s="0" t="s">
        <v>961</v>
      </c>
      <c r="V192" s="0" t="str">
        <f aca="false">("Life endangerment, Serious health risk")</f>
        <v>Life endangerment, Serious health risk</v>
      </c>
      <c r="W192" s="0" t="s">
        <v>973</v>
      </c>
      <c r="X192" s="0" t="s">
        <v>974</v>
      </c>
      <c r="Y192" s="0" t="str">
        <f aca="false">("Must use a method most likely to result in fetal survival")</f>
        <v>Must use a method most likely to result in fetal survival</v>
      </c>
      <c r="Z192" s="0" t="s">
        <v>975</v>
      </c>
      <c r="AB192" s="0" t="n">
        <v>1</v>
      </c>
      <c r="AC192" s="0" t="s">
        <v>970</v>
      </c>
      <c r="AE192" s="0" t="str">
        <f aca="false">("Sex, Down syndrome")</f>
        <v>Sex, Down syndrome</v>
      </c>
      <c r="AF192" s="0" t="s">
        <v>970</v>
      </c>
      <c r="AH192" s="0" t="n">
        <v>1</v>
      </c>
      <c r="AI192" s="0" t="s">
        <v>965</v>
      </c>
      <c r="AK192" s="0" t="str">
        <f aca="false">("Partial-birth abortions")</f>
        <v>Partial-birth abortions</v>
      </c>
      <c r="AL192" s="0" t="s">
        <v>965</v>
      </c>
      <c r="AN192" s="0" t="str">
        <f aca="false">("Life endangerment")</f>
        <v>Life endangerment</v>
      </c>
      <c r="AO192" s="0" t="s">
        <v>966</v>
      </c>
      <c r="AQ192" s="0" t="n">
        <v>1</v>
      </c>
      <c r="AR192" s="0" t="s">
        <v>967</v>
      </c>
      <c r="AS192" s="0" t="s">
        <v>976</v>
      </c>
      <c r="AT192" s="0" t="n">
        <v>0</v>
      </c>
    </row>
    <row r="193" customFormat="false" ht="14.25" hidden="false" customHeight="false" outlineLevel="0" collapsed="false">
      <c r="A193" s="0" t="s">
        <v>99</v>
      </c>
      <c r="B193" s="2" t="n">
        <v>43435</v>
      </c>
      <c r="C193" s="2" t="n">
        <v>43646</v>
      </c>
      <c r="D193" s="0" t="n">
        <v>1</v>
      </c>
      <c r="E193" s="0" t="s">
        <v>977</v>
      </c>
      <c r="G193" s="0" t="n">
        <v>0</v>
      </c>
      <c r="P193" s="0" t="n">
        <v>1</v>
      </c>
      <c r="Q193" s="0" t="s">
        <v>978</v>
      </c>
      <c r="S193" s="0" t="str">
        <f aca="false">("18 weeks postfertilization (20 weeks LMP), Viability")</f>
        <v>18 weeks postfertilization (20 weeks LMP), Viability</v>
      </c>
      <c r="T193" s="0" t="s">
        <v>979</v>
      </c>
      <c r="V193" s="0" t="str">
        <f aca="false">("Life endangerment, Serious health risk")</f>
        <v>Life endangerment, Serious health risk</v>
      </c>
      <c r="W193" s="0" t="s">
        <v>980</v>
      </c>
      <c r="X193" s="0" t="s">
        <v>981</v>
      </c>
      <c r="Y193" s="0" t="str">
        <f aca="false">("No requirements")</f>
        <v>No requirements</v>
      </c>
      <c r="AB193" s="0" t="n">
        <v>0</v>
      </c>
      <c r="AH193" s="0" t="n">
        <v>1</v>
      </c>
      <c r="AI193" s="0" t="s">
        <v>982</v>
      </c>
      <c r="AK193" s="0" t="str">
        <f aca="false">("Partial-birth abortions")</f>
        <v>Partial-birth abortions</v>
      </c>
      <c r="AL193" s="0" t="s">
        <v>982</v>
      </c>
      <c r="AN193" s="0" t="str">
        <f aca="false">("Life endangerment")</f>
        <v>Life endangerment</v>
      </c>
      <c r="AO193" s="0" t="s">
        <v>982</v>
      </c>
      <c r="AQ193" s="0" t="n">
        <v>0</v>
      </c>
      <c r="AT193" s="0" t="n">
        <v>0</v>
      </c>
    </row>
    <row r="194" customFormat="false" ht="14.25" hidden="false" customHeight="false" outlineLevel="0" collapsed="false">
      <c r="A194" s="0" t="s">
        <v>99</v>
      </c>
      <c r="B194" s="2" t="n">
        <v>43647</v>
      </c>
      <c r="C194" s="2" t="n">
        <v>44024</v>
      </c>
      <c r="D194" s="0" t="n">
        <v>1</v>
      </c>
      <c r="E194" s="0" t="s">
        <v>977</v>
      </c>
      <c r="G194" s="0" t="n">
        <v>0</v>
      </c>
      <c r="P194" s="0" t="n">
        <v>1</v>
      </c>
      <c r="Q194" s="0" t="s">
        <v>978</v>
      </c>
      <c r="S194" s="0" t="str">
        <f aca="false">("18 weeks postfertilization (20 weeks LMP), Viability")</f>
        <v>18 weeks postfertilization (20 weeks LMP), Viability</v>
      </c>
      <c r="T194" s="0" t="s">
        <v>983</v>
      </c>
      <c r="V194" s="0" t="str">
        <f aca="false">("Life endangerment, Serious health risk")</f>
        <v>Life endangerment, Serious health risk</v>
      </c>
      <c r="W194" s="0" t="s">
        <v>984</v>
      </c>
      <c r="X194" s="0" t="s">
        <v>981</v>
      </c>
      <c r="Y194" s="0" t="str">
        <f aca="false">("Must use a method most likely to result in fetal survival")</f>
        <v>Must use a method most likely to result in fetal survival</v>
      </c>
      <c r="Z194" s="0" t="s">
        <v>985</v>
      </c>
      <c r="AA194" s="0" t="s">
        <v>986</v>
      </c>
      <c r="AB194" s="0" t="n">
        <v>0</v>
      </c>
      <c r="AH194" s="0" t="n">
        <v>1</v>
      </c>
      <c r="AI194" s="0" t="s">
        <v>982</v>
      </c>
      <c r="AK194" s="0" t="str">
        <f aca="false">("Partial-birth abortions")</f>
        <v>Partial-birth abortions</v>
      </c>
      <c r="AL194" s="0" t="s">
        <v>982</v>
      </c>
      <c r="AN194" s="0" t="str">
        <f aca="false">("Life endangerment")</f>
        <v>Life endangerment</v>
      </c>
      <c r="AO194" s="0" t="s">
        <v>982</v>
      </c>
      <c r="AQ194" s="0" t="n">
        <v>1</v>
      </c>
      <c r="AR194" s="0" t="s">
        <v>985</v>
      </c>
      <c r="AS194" s="0" t="s">
        <v>987</v>
      </c>
      <c r="AT194" s="0" t="n">
        <v>0</v>
      </c>
    </row>
    <row r="195" customFormat="false" ht="14.25" hidden="false" customHeight="false" outlineLevel="0" collapsed="false">
      <c r="A195" s="0" t="s">
        <v>99</v>
      </c>
      <c r="B195" s="2" t="n">
        <v>44025</v>
      </c>
      <c r="C195" s="2" t="n">
        <v>44035</v>
      </c>
      <c r="D195" s="0" t="n">
        <v>1</v>
      </c>
      <c r="E195" s="0" t="s">
        <v>988</v>
      </c>
      <c r="F195" s="0" t="s">
        <v>145</v>
      </c>
      <c r="G195" s="0" t="n">
        <v>1</v>
      </c>
      <c r="H195" s="0" t="s">
        <v>989</v>
      </c>
      <c r="J195" s="0" t="n">
        <v>1</v>
      </c>
      <c r="K195" s="0" t="s">
        <v>989</v>
      </c>
      <c r="L195" s="0" t="s">
        <v>990</v>
      </c>
      <c r="M195" s="0" t="n">
        <v>0</v>
      </c>
      <c r="P195" s="0" t="n">
        <v>1</v>
      </c>
      <c r="Q195" s="0" t="s">
        <v>991</v>
      </c>
      <c r="R195" s="0" t="s">
        <v>185</v>
      </c>
      <c r="S195" s="0" t="s">
        <v>992</v>
      </c>
      <c r="T195" s="0" t="s">
        <v>993</v>
      </c>
      <c r="U195" s="0" t="s">
        <v>994</v>
      </c>
      <c r="V195" s="0" t="str">
        <f aca="false">("Life endangerment, Serious health risk")</f>
        <v>Life endangerment, Serious health risk</v>
      </c>
      <c r="W195" s="0" t="s">
        <v>995</v>
      </c>
      <c r="X195" s="0" t="s">
        <v>981</v>
      </c>
      <c r="Y195" s="0" t="str">
        <f aca="false">("Must use a method most likely to result in fetal survival")</f>
        <v>Must use a method most likely to result in fetal survival</v>
      </c>
      <c r="Z195" s="0" t="s">
        <v>985</v>
      </c>
      <c r="AA195" s="0" t="s">
        <v>986</v>
      </c>
      <c r="AB195" s="0" t="n">
        <v>1</v>
      </c>
      <c r="AC195" s="0" t="s">
        <v>996</v>
      </c>
      <c r="AD195" s="0" t="s">
        <v>185</v>
      </c>
      <c r="AE195" s="0" t="str">
        <f aca="false">("Race, Sex, Down syndrome")</f>
        <v>Race, Sex, Down syndrome</v>
      </c>
      <c r="AF195" s="0" t="s">
        <v>996</v>
      </c>
      <c r="AG195" s="0" t="s">
        <v>185</v>
      </c>
      <c r="AH195" s="0" t="n">
        <v>1</v>
      </c>
      <c r="AI195" s="0" t="s">
        <v>982</v>
      </c>
      <c r="AK195" s="0" t="str">
        <f aca="false">("Partial-birth abortions")</f>
        <v>Partial-birth abortions</v>
      </c>
      <c r="AL195" s="0" t="s">
        <v>982</v>
      </c>
      <c r="AN195" s="0" t="str">
        <f aca="false">("Life endangerment")</f>
        <v>Life endangerment</v>
      </c>
      <c r="AO195" s="0" t="s">
        <v>982</v>
      </c>
      <c r="AQ195" s="0" t="n">
        <v>1</v>
      </c>
      <c r="AR195" s="0" t="s">
        <v>985</v>
      </c>
      <c r="AS195" s="0" t="s">
        <v>987</v>
      </c>
      <c r="AT195" s="0" t="n">
        <v>0</v>
      </c>
    </row>
    <row r="196" customFormat="false" ht="14.25" hidden="false" customHeight="false" outlineLevel="0" collapsed="false">
      <c r="A196" s="0" t="s">
        <v>99</v>
      </c>
      <c r="B196" s="2" t="n">
        <v>44036</v>
      </c>
      <c r="C196" s="2" t="n">
        <v>44154</v>
      </c>
      <c r="D196" s="0" t="n">
        <v>1</v>
      </c>
      <c r="E196" s="0" t="s">
        <v>988</v>
      </c>
      <c r="F196" s="0" t="s">
        <v>145</v>
      </c>
      <c r="G196" s="0" t="n">
        <v>1</v>
      </c>
      <c r="H196" s="0" t="s">
        <v>997</v>
      </c>
      <c r="J196" s="0" t="n">
        <v>1</v>
      </c>
      <c r="K196" s="0" t="s">
        <v>997</v>
      </c>
      <c r="L196" s="0" t="s">
        <v>998</v>
      </c>
      <c r="M196" s="0" t="n">
        <v>0</v>
      </c>
      <c r="P196" s="0" t="n">
        <v>1</v>
      </c>
      <c r="Q196" s="0" t="s">
        <v>991</v>
      </c>
      <c r="R196" s="0" t="s">
        <v>185</v>
      </c>
      <c r="S196" s="0" t="s">
        <v>992</v>
      </c>
      <c r="T196" s="0" t="s">
        <v>993</v>
      </c>
      <c r="U196" s="0" t="s">
        <v>994</v>
      </c>
      <c r="V196" s="0" t="str">
        <f aca="false">("Life endangerment, Serious health risk")</f>
        <v>Life endangerment, Serious health risk</v>
      </c>
      <c r="W196" s="0" t="s">
        <v>995</v>
      </c>
      <c r="X196" s="0" t="s">
        <v>981</v>
      </c>
      <c r="Y196" s="0" t="str">
        <f aca="false">("Must use a method most likely to result in fetal survival")</f>
        <v>Must use a method most likely to result in fetal survival</v>
      </c>
      <c r="Z196" s="0" t="s">
        <v>985</v>
      </c>
      <c r="AA196" s="0" t="s">
        <v>986</v>
      </c>
      <c r="AB196" s="0" t="n">
        <v>1</v>
      </c>
      <c r="AC196" s="0" t="s">
        <v>996</v>
      </c>
      <c r="AD196" s="0" t="s">
        <v>185</v>
      </c>
      <c r="AE196" s="0" t="str">
        <f aca="false">("Race, Sex, Down syndrome")</f>
        <v>Race, Sex, Down syndrome</v>
      </c>
      <c r="AF196" s="0" t="s">
        <v>996</v>
      </c>
      <c r="AG196" s="0" t="s">
        <v>185</v>
      </c>
      <c r="AH196" s="0" t="n">
        <v>1</v>
      </c>
      <c r="AI196" s="0" t="s">
        <v>982</v>
      </c>
      <c r="AK196" s="0" t="str">
        <f aca="false">("Partial-birth abortions")</f>
        <v>Partial-birth abortions</v>
      </c>
      <c r="AL196" s="0" t="s">
        <v>982</v>
      </c>
      <c r="AN196" s="0" t="str">
        <f aca="false">("Life endangerment")</f>
        <v>Life endangerment</v>
      </c>
      <c r="AO196" s="0" t="s">
        <v>982</v>
      </c>
      <c r="AQ196" s="0" t="n">
        <v>1</v>
      </c>
      <c r="AR196" s="0" t="s">
        <v>985</v>
      </c>
      <c r="AS196" s="0" t="s">
        <v>987</v>
      </c>
      <c r="AT196" s="0" t="n">
        <v>0</v>
      </c>
    </row>
    <row r="197" customFormat="false" ht="14.25" hidden="false" customHeight="false" outlineLevel="0" collapsed="false">
      <c r="A197" s="0" t="s">
        <v>99</v>
      </c>
      <c r="B197" s="2" t="n">
        <v>44155</v>
      </c>
      <c r="C197" s="2" t="n">
        <v>44593</v>
      </c>
      <c r="D197" s="0" t="n">
        <v>1</v>
      </c>
      <c r="E197" s="0" t="s">
        <v>988</v>
      </c>
      <c r="F197" s="0" t="s">
        <v>145</v>
      </c>
      <c r="G197" s="0" t="n">
        <v>1</v>
      </c>
      <c r="H197" s="0" t="s">
        <v>999</v>
      </c>
      <c r="J197" s="0" t="n">
        <v>1</v>
      </c>
      <c r="K197" s="0" t="s">
        <v>999</v>
      </c>
      <c r="L197" s="0" t="s">
        <v>1000</v>
      </c>
      <c r="M197" s="0" t="n">
        <v>0</v>
      </c>
      <c r="P197" s="0" t="n">
        <v>1</v>
      </c>
      <c r="Q197" s="0" t="s">
        <v>991</v>
      </c>
      <c r="R197" s="0" t="s">
        <v>185</v>
      </c>
      <c r="S197" s="0" t="s">
        <v>992</v>
      </c>
      <c r="T197" s="0" t="s">
        <v>993</v>
      </c>
      <c r="U197" s="0" t="s">
        <v>994</v>
      </c>
      <c r="V197" s="0" t="str">
        <f aca="false">("Life endangerment, Serious health risk")</f>
        <v>Life endangerment, Serious health risk</v>
      </c>
      <c r="W197" s="0" t="s">
        <v>995</v>
      </c>
      <c r="X197" s="0" t="s">
        <v>981</v>
      </c>
      <c r="Y197" s="0" t="str">
        <f aca="false">("Must use a method most likely to result in fetal survival")</f>
        <v>Must use a method most likely to result in fetal survival</v>
      </c>
      <c r="Z197" s="0" t="s">
        <v>985</v>
      </c>
      <c r="AA197" s="0" t="s">
        <v>986</v>
      </c>
      <c r="AB197" s="0" t="n">
        <v>1</v>
      </c>
      <c r="AC197" s="0" t="s">
        <v>996</v>
      </c>
      <c r="AE197" s="0" t="str">
        <f aca="false">("Race, Sex, Down syndrome")</f>
        <v>Race, Sex, Down syndrome</v>
      </c>
      <c r="AF197" s="0" t="s">
        <v>996</v>
      </c>
      <c r="AH197" s="0" t="n">
        <v>1</v>
      </c>
      <c r="AI197" s="0" t="s">
        <v>982</v>
      </c>
      <c r="AK197" s="0" t="str">
        <f aca="false">("Partial-birth abortions")</f>
        <v>Partial-birth abortions</v>
      </c>
      <c r="AL197" s="0" t="s">
        <v>982</v>
      </c>
      <c r="AN197" s="0" t="str">
        <f aca="false">("Life endangerment")</f>
        <v>Life endangerment</v>
      </c>
      <c r="AO197" s="0" t="s">
        <v>982</v>
      </c>
      <c r="AQ197" s="0" t="n">
        <v>1</v>
      </c>
      <c r="AR197" s="0" t="s">
        <v>985</v>
      </c>
      <c r="AS197" s="0" t="s">
        <v>987</v>
      </c>
      <c r="AT197" s="0" t="n">
        <v>0</v>
      </c>
    </row>
    <row r="198" customFormat="false" ht="14.25" hidden="false" customHeight="false" outlineLevel="0" collapsed="false">
      <c r="A198" s="0" t="s">
        <v>99</v>
      </c>
      <c r="B198" s="2" t="n">
        <v>44594</v>
      </c>
      <c r="C198" s="2" t="n">
        <v>44739</v>
      </c>
      <c r="D198" s="0" t="n">
        <v>1</v>
      </c>
      <c r="E198" s="0" t="s">
        <v>988</v>
      </c>
      <c r="F198" s="0" t="s">
        <v>145</v>
      </c>
      <c r="G198" s="0" t="n">
        <v>1</v>
      </c>
      <c r="H198" s="0" t="s">
        <v>1001</v>
      </c>
      <c r="J198" s="0" t="n">
        <v>1</v>
      </c>
      <c r="K198" s="0" t="s">
        <v>1001</v>
      </c>
      <c r="L198" s="0" t="s">
        <v>1002</v>
      </c>
      <c r="M198" s="0" t="n">
        <v>0</v>
      </c>
      <c r="P198" s="0" t="n">
        <v>1</v>
      </c>
      <c r="Q198" s="0" t="s">
        <v>991</v>
      </c>
      <c r="R198" s="0" t="s">
        <v>185</v>
      </c>
      <c r="S198" s="0" t="s">
        <v>992</v>
      </c>
      <c r="T198" s="0" t="s">
        <v>993</v>
      </c>
      <c r="U198" s="0" t="s">
        <v>994</v>
      </c>
      <c r="V198" s="0" t="str">
        <f aca="false">("Life endangerment, Serious health risk")</f>
        <v>Life endangerment, Serious health risk</v>
      </c>
      <c r="W198" s="0" t="s">
        <v>995</v>
      </c>
      <c r="X198" s="0" t="s">
        <v>981</v>
      </c>
      <c r="Y198" s="0" t="str">
        <f aca="false">("Must use a method most likely to result in fetal survival")</f>
        <v>Must use a method most likely to result in fetal survival</v>
      </c>
      <c r="Z198" s="0" t="s">
        <v>985</v>
      </c>
      <c r="AA198" s="0" t="s">
        <v>986</v>
      </c>
      <c r="AB198" s="0" t="n">
        <v>1</v>
      </c>
      <c r="AC198" s="0" t="s">
        <v>996</v>
      </c>
      <c r="AE198" s="0" t="str">
        <f aca="false">("Race, Sex, Down syndrome")</f>
        <v>Race, Sex, Down syndrome</v>
      </c>
      <c r="AF198" s="0" t="s">
        <v>996</v>
      </c>
      <c r="AH198" s="0" t="n">
        <v>1</v>
      </c>
      <c r="AI198" s="0" t="s">
        <v>982</v>
      </c>
      <c r="AK198" s="0" t="str">
        <f aca="false">("Partial-birth abortions")</f>
        <v>Partial-birth abortions</v>
      </c>
      <c r="AL198" s="0" t="s">
        <v>982</v>
      </c>
      <c r="AN198" s="0" t="str">
        <f aca="false">("Life endangerment")</f>
        <v>Life endangerment</v>
      </c>
      <c r="AO198" s="0" t="s">
        <v>982</v>
      </c>
      <c r="AQ198" s="0" t="n">
        <v>1</v>
      </c>
      <c r="AR198" s="0" t="s">
        <v>985</v>
      </c>
      <c r="AS198" s="0" t="s">
        <v>987</v>
      </c>
      <c r="AT198" s="0" t="n">
        <v>0</v>
      </c>
    </row>
    <row r="199" customFormat="false" ht="14.25" hidden="false" customHeight="false" outlineLevel="0" collapsed="false">
      <c r="A199" s="0" t="s">
        <v>99</v>
      </c>
      <c r="B199" s="2" t="n">
        <v>44740</v>
      </c>
      <c r="C199" s="2" t="n">
        <v>44769</v>
      </c>
      <c r="D199" s="0" t="n">
        <v>1</v>
      </c>
      <c r="E199" s="0" t="s">
        <v>988</v>
      </c>
      <c r="F199" s="0" t="s">
        <v>145</v>
      </c>
      <c r="G199" s="0" t="n">
        <v>0</v>
      </c>
      <c r="P199" s="0" t="n">
        <v>1</v>
      </c>
      <c r="Q199" s="0" t="s">
        <v>991</v>
      </c>
      <c r="S199" s="0" t="s">
        <v>992</v>
      </c>
      <c r="T199" s="0" t="s">
        <v>993</v>
      </c>
      <c r="U199" s="0" t="s">
        <v>1003</v>
      </c>
      <c r="V199" s="0" t="str">
        <f aca="false">("Life endangerment, Serious health risk")</f>
        <v>Life endangerment, Serious health risk</v>
      </c>
      <c r="W199" s="0" t="s">
        <v>995</v>
      </c>
      <c r="X199" s="0" t="s">
        <v>981</v>
      </c>
      <c r="Y199" s="0" t="str">
        <f aca="false">("Must use a method most likely to result in fetal survival")</f>
        <v>Must use a method most likely to result in fetal survival</v>
      </c>
      <c r="Z199" s="0" t="s">
        <v>985</v>
      </c>
      <c r="AA199" s="0" t="s">
        <v>986</v>
      </c>
      <c r="AB199" s="0" t="n">
        <v>1</v>
      </c>
      <c r="AC199" s="0" t="s">
        <v>996</v>
      </c>
      <c r="AE199" s="0" t="str">
        <f aca="false">("Race, Sex, Down syndrome")</f>
        <v>Race, Sex, Down syndrome</v>
      </c>
      <c r="AF199" s="0" t="s">
        <v>996</v>
      </c>
      <c r="AH199" s="0" t="n">
        <v>1</v>
      </c>
      <c r="AI199" s="0" t="s">
        <v>982</v>
      </c>
      <c r="AK199" s="0" t="str">
        <f aca="false">("Partial-birth abortions")</f>
        <v>Partial-birth abortions</v>
      </c>
      <c r="AL199" s="0" t="s">
        <v>982</v>
      </c>
      <c r="AN199" s="0" t="str">
        <f aca="false">("Life endangerment")</f>
        <v>Life endangerment</v>
      </c>
      <c r="AO199" s="0" t="s">
        <v>982</v>
      </c>
      <c r="AQ199" s="0" t="n">
        <v>1</v>
      </c>
      <c r="AR199" s="0" t="s">
        <v>985</v>
      </c>
      <c r="AS199" s="0" t="s">
        <v>987</v>
      </c>
      <c r="AT199" s="0" t="n">
        <v>0</v>
      </c>
    </row>
    <row r="200" customFormat="false" ht="14.25" hidden="false" customHeight="false" outlineLevel="0" collapsed="false">
      <c r="A200" s="0" t="s">
        <v>99</v>
      </c>
      <c r="B200" s="2" t="n">
        <v>44770</v>
      </c>
      <c r="C200" s="2" t="n">
        <v>44797</v>
      </c>
      <c r="D200" s="0" t="n">
        <v>1</v>
      </c>
      <c r="E200" s="0" t="s">
        <v>988</v>
      </c>
      <c r="F200" s="0" t="s">
        <v>145</v>
      </c>
      <c r="G200" s="0" t="n">
        <v>0</v>
      </c>
      <c r="P200" s="0" t="n">
        <v>1</v>
      </c>
      <c r="Q200" s="0" t="s">
        <v>991</v>
      </c>
      <c r="S200" s="0" t="s">
        <v>992</v>
      </c>
      <c r="T200" s="0" t="s">
        <v>993</v>
      </c>
      <c r="U200" s="0" t="s">
        <v>1003</v>
      </c>
      <c r="V200" s="0" t="str">
        <f aca="false">("Life endangerment, Serious health risk")</f>
        <v>Life endangerment, Serious health risk</v>
      </c>
      <c r="W200" s="0" t="s">
        <v>995</v>
      </c>
      <c r="X200" s="0" t="s">
        <v>981</v>
      </c>
      <c r="Y200" s="0" t="str">
        <f aca="false">("Must use a method most likely to result in fetal survival")</f>
        <v>Must use a method most likely to result in fetal survival</v>
      </c>
      <c r="Z200" s="0" t="s">
        <v>985</v>
      </c>
      <c r="AA200" s="0" t="s">
        <v>986</v>
      </c>
      <c r="AB200" s="0" t="n">
        <v>1</v>
      </c>
      <c r="AC200" s="0" t="s">
        <v>996</v>
      </c>
      <c r="AE200" s="0" t="str">
        <f aca="false">("Race, Sex, Down syndrome")</f>
        <v>Race, Sex, Down syndrome</v>
      </c>
      <c r="AF200" s="0" t="s">
        <v>996</v>
      </c>
      <c r="AH200" s="0" t="n">
        <v>1</v>
      </c>
      <c r="AI200" s="0" t="s">
        <v>982</v>
      </c>
      <c r="AK200" s="0" t="str">
        <f aca="false">("Partial-birth abortions")</f>
        <v>Partial-birth abortions</v>
      </c>
      <c r="AL200" s="0" t="s">
        <v>982</v>
      </c>
      <c r="AN200" s="0" t="str">
        <f aca="false">("Life endangerment")</f>
        <v>Life endangerment</v>
      </c>
      <c r="AO200" s="0" t="s">
        <v>982</v>
      </c>
      <c r="AQ200" s="0" t="n">
        <v>1</v>
      </c>
      <c r="AR200" s="0" t="s">
        <v>985</v>
      </c>
      <c r="AS200" s="0" t="s">
        <v>987</v>
      </c>
      <c r="AT200" s="0" t="n">
        <v>0</v>
      </c>
    </row>
    <row r="201" customFormat="false" ht="14.25" hidden="false" customHeight="false" outlineLevel="0" collapsed="false">
      <c r="A201" s="0" t="s">
        <v>99</v>
      </c>
      <c r="B201" s="2" t="n">
        <v>44798</v>
      </c>
      <c r="C201" s="2" t="n">
        <v>44866</v>
      </c>
      <c r="D201" s="0" t="n">
        <v>1</v>
      </c>
      <c r="E201" s="0" t="s">
        <v>988</v>
      </c>
      <c r="F201" s="0" t="s">
        <v>145</v>
      </c>
      <c r="G201" s="0" t="n">
        <v>0</v>
      </c>
      <c r="P201" s="0" t="n">
        <v>1</v>
      </c>
      <c r="Q201" s="0" t="s">
        <v>1004</v>
      </c>
      <c r="S201" s="0" t="s">
        <v>1005</v>
      </c>
      <c r="T201" s="0" t="s">
        <v>1006</v>
      </c>
      <c r="U201" s="0" t="s">
        <v>1003</v>
      </c>
      <c r="V201" s="0" t="str">
        <f aca="false">("Life endangerment, Serious health risk")</f>
        <v>Life endangerment, Serious health risk</v>
      </c>
      <c r="W201" s="0" t="s">
        <v>1007</v>
      </c>
      <c r="X201" s="0" t="s">
        <v>981</v>
      </c>
      <c r="Y201" s="0" t="str">
        <f aca="false">("Must use a method most likely to result in fetal survival")</f>
        <v>Must use a method most likely to result in fetal survival</v>
      </c>
      <c r="Z201" s="0" t="s">
        <v>985</v>
      </c>
      <c r="AA201" s="0" t="s">
        <v>986</v>
      </c>
      <c r="AB201" s="0" t="n">
        <v>1</v>
      </c>
      <c r="AC201" s="0" t="s">
        <v>996</v>
      </c>
      <c r="AE201" s="0" t="str">
        <f aca="false">("Race, Sex, Down syndrome")</f>
        <v>Race, Sex, Down syndrome</v>
      </c>
      <c r="AF201" s="0" t="s">
        <v>996</v>
      </c>
      <c r="AH201" s="0" t="n">
        <v>1</v>
      </c>
      <c r="AI201" s="0" t="s">
        <v>982</v>
      </c>
      <c r="AK201" s="0" t="str">
        <f aca="false">("Partial-birth abortions")</f>
        <v>Partial-birth abortions</v>
      </c>
      <c r="AL201" s="0" t="s">
        <v>982</v>
      </c>
      <c r="AN201" s="0" t="str">
        <f aca="false">("Life endangerment")</f>
        <v>Life endangerment</v>
      </c>
      <c r="AO201" s="0" t="s">
        <v>982</v>
      </c>
      <c r="AQ201" s="0" t="n">
        <v>1</v>
      </c>
      <c r="AR201" s="0" t="s">
        <v>985</v>
      </c>
      <c r="AS201" s="0" t="s">
        <v>1008</v>
      </c>
      <c r="AT201" s="0" t="n">
        <v>0</v>
      </c>
    </row>
    <row r="202" customFormat="false" ht="14.25" hidden="false" customHeight="false" outlineLevel="0" collapsed="false">
      <c r="A202" s="0" t="s">
        <v>100</v>
      </c>
      <c r="B202" s="2" t="n">
        <v>43435</v>
      </c>
      <c r="C202" s="2" t="n">
        <v>44074</v>
      </c>
      <c r="D202" s="0" t="n">
        <v>1</v>
      </c>
      <c r="E202" s="0" t="s">
        <v>1009</v>
      </c>
      <c r="G202" s="0" t="n">
        <v>0</v>
      </c>
      <c r="P202" s="0" t="n">
        <v>1</v>
      </c>
      <c r="Q202" s="0" t="s">
        <v>1010</v>
      </c>
      <c r="S202" s="0" t="str">
        <f aca="false">("20 weeks postfertilization (22 weeks LMP), 3rd trimester")</f>
        <v>20 weeks postfertilization (22 weeks LMP), 3rd trimester</v>
      </c>
      <c r="T202" s="0" t="s">
        <v>1010</v>
      </c>
      <c r="V202" s="0" t="str">
        <f aca="false">("Life endangerment, Serious health risk, Fetal anomaly")</f>
        <v>Life endangerment, Serious health risk, Fetal anomaly</v>
      </c>
      <c r="W202" s="0" t="s">
        <v>1011</v>
      </c>
      <c r="X202" s="0" t="s">
        <v>1012</v>
      </c>
      <c r="Y202" s="0" t="str">
        <f aca="false">("Must use a method most likely to result in fetal survival")</f>
        <v>Must use a method most likely to result in fetal survival</v>
      </c>
      <c r="Z202" s="0" t="s">
        <v>1013</v>
      </c>
      <c r="AA202" s="0" t="s">
        <v>1014</v>
      </c>
      <c r="AB202" s="0" t="n">
        <v>0</v>
      </c>
      <c r="AH202" s="0" t="n">
        <v>1</v>
      </c>
      <c r="AI202" s="0" t="s">
        <v>1015</v>
      </c>
      <c r="AK202" s="0" t="str">
        <f aca="false">("Partial-birth abortions, Dismemberment abortions")</f>
        <v>Partial-birth abortions, Dismemberment abortions</v>
      </c>
      <c r="AL202" s="0" t="s">
        <v>1016</v>
      </c>
      <c r="AN202" s="0" t="str">
        <f aca="false">("Life endangerment, Serious health risk")</f>
        <v>Life endangerment, Serious health risk</v>
      </c>
      <c r="AO202" s="0" t="s">
        <v>1016</v>
      </c>
      <c r="AP202" s="0" t="s">
        <v>1017</v>
      </c>
      <c r="AQ202" s="0" t="n">
        <v>0</v>
      </c>
      <c r="AT202" s="0" t="n">
        <v>0</v>
      </c>
    </row>
    <row r="203" customFormat="false" ht="14.25" hidden="false" customHeight="false" outlineLevel="0" collapsed="false">
      <c r="A203" s="0" t="s">
        <v>100</v>
      </c>
      <c r="B203" s="2" t="n">
        <v>44075</v>
      </c>
      <c r="C203" s="2" t="n">
        <v>44116</v>
      </c>
      <c r="D203" s="0" t="n">
        <v>1</v>
      </c>
      <c r="E203" s="0" t="s">
        <v>1009</v>
      </c>
      <c r="G203" s="0" t="n">
        <v>0</v>
      </c>
      <c r="P203" s="0" t="n">
        <v>1</v>
      </c>
      <c r="Q203" s="0" t="s">
        <v>1010</v>
      </c>
      <c r="S203" s="0" t="str">
        <f aca="false">("20 weeks postfertilization (22 weeks LMP), 3rd trimester")</f>
        <v>20 weeks postfertilization (22 weeks LMP), 3rd trimester</v>
      </c>
      <c r="T203" s="0" t="s">
        <v>1010</v>
      </c>
      <c r="V203" s="0" t="str">
        <f aca="false">("Life endangerment, Serious health risk, Fetal anomaly")</f>
        <v>Life endangerment, Serious health risk, Fetal anomaly</v>
      </c>
      <c r="W203" s="0" t="s">
        <v>1011</v>
      </c>
      <c r="X203" s="0" t="s">
        <v>1012</v>
      </c>
      <c r="Y203" s="0" t="str">
        <f aca="false">("Must use a method most likely to result in fetal survival")</f>
        <v>Must use a method most likely to result in fetal survival</v>
      </c>
      <c r="Z203" s="0" t="s">
        <v>1013</v>
      </c>
      <c r="AA203" s="0" t="s">
        <v>1014</v>
      </c>
      <c r="AB203" s="0" t="n">
        <v>0</v>
      </c>
      <c r="AH203" s="0" t="n">
        <v>1</v>
      </c>
      <c r="AI203" s="0" t="s">
        <v>1015</v>
      </c>
      <c r="AK203" s="0" t="str">
        <f aca="false">("Partial-birth abortions, Dismemberment abortions")</f>
        <v>Partial-birth abortions, Dismemberment abortions</v>
      </c>
      <c r="AL203" s="0" t="s">
        <v>1018</v>
      </c>
      <c r="AN203" s="0" t="str">
        <f aca="false">("Life endangerment, Serious health risk")</f>
        <v>Life endangerment, Serious health risk</v>
      </c>
      <c r="AO203" s="0" t="s">
        <v>1015</v>
      </c>
      <c r="AP203" s="0" t="s">
        <v>1017</v>
      </c>
      <c r="AQ203" s="0" t="n">
        <v>0</v>
      </c>
      <c r="AT203" s="0" t="n">
        <v>0</v>
      </c>
    </row>
    <row r="204" customFormat="false" ht="14.25" hidden="false" customHeight="false" outlineLevel="0" collapsed="false">
      <c r="A204" s="0" t="s">
        <v>100</v>
      </c>
      <c r="B204" s="2" t="n">
        <v>44117</v>
      </c>
      <c r="C204" s="2" t="n">
        <v>44133</v>
      </c>
      <c r="D204" s="0" t="n">
        <v>1</v>
      </c>
      <c r="E204" s="0" t="s">
        <v>1009</v>
      </c>
      <c r="G204" s="0" t="n">
        <v>0</v>
      </c>
      <c r="P204" s="0" t="n">
        <v>1</v>
      </c>
      <c r="Q204" s="0" t="s">
        <v>1010</v>
      </c>
      <c r="S204" s="0" t="str">
        <f aca="false">("20 weeks postfertilization (22 weeks LMP), 3rd trimester")</f>
        <v>20 weeks postfertilization (22 weeks LMP), 3rd trimester</v>
      </c>
      <c r="T204" s="0" t="s">
        <v>1010</v>
      </c>
      <c r="V204" s="0" t="str">
        <f aca="false">("Life endangerment, Serious health risk, Fetal anomaly")</f>
        <v>Life endangerment, Serious health risk, Fetal anomaly</v>
      </c>
      <c r="W204" s="0" t="s">
        <v>1019</v>
      </c>
      <c r="X204" s="0" t="s">
        <v>1012</v>
      </c>
      <c r="Y204" s="0" t="str">
        <f aca="false">("Must use a method most likely to result in fetal survival")</f>
        <v>Must use a method most likely to result in fetal survival</v>
      </c>
      <c r="Z204" s="0" t="s">
        <v>1013</v>
      </c>
      <c r="AA204" s="0" t="s">
        <v>1014</v>
      </c>
      <c r="AB204" s="0" t="n">
        <v>0</v>
      </c>
      <c r="AH204" s="0" t="n">
        <v>1</v>
      </c>
      <c r="AI204" s="0" t="s">
        <v>1015</v>
      </c>
      <c r="AK204" s="0" t="str">
        <f aca="false">("Partial-birth abortions, Dismemberment abortions")</f>
        <v>Partial-birth abortions, Dismemberment abortions</v>
      </c>
      <c r="AL204" s="0" t="s">
        <v>1020</v>
      </c>
      <c r="AN204" s="0" t="str">
        <f aca="false">("Life endangerment, Serious health risk")</f>
        <v>Life endangerment, Serious health risk</v>
      </c>
      <c r="AO204" s="0" t="s">
        <v>1015</v>
      </c>
      <c r="AP204" s="0" t="s">
        <v>1017</v>
      </c>
      <c r="AQ204" s="0" t="n">
        <v>0</v>
      </c>
      <c r="AT204" s="0" t="n">
        <v>0</v>
      </c>
    </row>
    <row r="205" customFormat="false" ht="14.25" hidden="false" customHeight="false" outlineLevel="0" collapsed="false">
      <c r="A205" s="0" t="s">
        <v>100</v>
      </c>
      <c r="B205" s="2" t="n">
        <v>44134</v>
      </c>
      <c r="C205" s="2" t="n">
        <v>44439</v>
      </c>
      <c r="D205" s="0" t="n">
        <v>1</v>
      </c>
      <c r="E205" s="0" t="s">
        <v>1009</v>
      </c>
      <c r="G205" s="0" t="n">
        <v>0</v>
      </c>
      <c r="P205" s="0" t="n">
        <v>1</v>
      </c>
      <c r="Q205" s="0" t="s">
        <v>1010</v>
      </c>
      <c r="S205" s="0" t="str">
        <f aca="false">("20 weeks postfertilization (22 weeks LMP), 3rd trimester")</f>
        <v>20 weeks postfertilization (22 weeks LMP), 3rd trimester</v>
      </c>
      <c r="T205" s="0" t="s">
        <v>1010</v>
      </c>
      <c r="V205" s="0" t="str">
        <f aca="false">("Life endangerment, Serious health risk, Fetal anomaly")</f>
        <v>Life endangerment, Serious health risk, Fetal anomaly</v>
      </c>
      <c r="W205" s="0" t="s">
        <v>1011</v>
      </c>
      <c r="X205" s="0" t="s">
        <v>1012</v>
      </c>
      <c r="Y205" s="0" t="str">
        <f aca="false">("Must use a method most likely to result in fetal survival")</f>
        <v>Must use a method most likely to result in fetal survival</v>
      </c>
      <c r="Z205" s="0" t="s">
        <v>1013</v>
      </c>
      <c r="AA205" s="0" t="s">
        <v>1014</v>
      </c>
      <c r="AB205" s="0" t="n">
        <v>0</v>
      </c>
      <c r="AH205" s="0" t="n">
        <v>1</v>
      </c>
      <c r="AI205" s="0" t="s">
        <v>1021</v>
      </c>
      <c r="AK205" s="0" t="str">
        <f aca="false">("Partial-birth abortions, Dismemberment abortions")</f>
        <v>Partial-birth abortions, Dismemberment abortions</v>
      </c>
      <c r="AL205" s="0" t="s">
        <v>1022</v>
      </c>
      <c r="AN205" s="0" t="str">
        <f aca="false">("Life endangerment, Serious health risk")</f>
        <v>Life endangerment, Serious health risk</v>
      </c>
      <c r="AO205" s="0" t="s">
        <v>1016</v>
      </c>
      <c r="AP205" s="0" t="s">
        <v>1017</v>
      </c>
      <c r="AQ205" s="0" t="n">
        <v>0</v>
      </c>
      <c r="AT205" s="0" t="n">
        <v>0</v>
      </c>
    </row>
    <row r="206" customFormat="false" ht="14.25" hidden="false" customHeight="false" outlineLevel="0" collapsed="false">
      <c r="A206" s="0" t="s">
        <v>100</v>
      </c>
      <c r="B206" s="2" t="n">
        <v>44440</v>
      </c>
      <c r="C206" s="2" t="n">
        <v>44572</v>
      </c>
      <c r="D206" s="0" t="n">
        <v>1</v>
      </c>
      <c r="E206" s="0" t="s">
        <v>1023</v>
      </c>
      <c r="G206" s="0" t="n">
        <v>0</v>
      </c>
      <c r="I206" s="0" t="s">
        <v>1024</v>
      </c>
      <c r="P206" s="0" t="n">
        <v>1</v>
      </c>
      <c r="Q206" s="0" t="s">
        <v>1025</v>
      </c>
      <c r="S206" s="0" t="str">
        <f aca="false">("Fetal heartbeat detected, 20 weeks postfertilization (22 weeks LMP), 3rd trimester")</f>
        <v>Fetal heartbeat detected, 20 weeks postfertilization (22 weeks LMP), 3rd trimester</v>
      </c>
      <c r="T206" s="0" t="s">
        <v>1025</v>
      </c>
      <c r="U206" s="0" t="s">
        <v>1024</v>
      </c>
      <c r="V206" s="0" t="str">
        <f aca="false">("Life endangerment, Serious health risk, Fetal anomaly")</f>
        <v>Life endangerment, Serious health risk, Fetal anomaly</v>
      </c>
      <c r="W206" s="0" t="s">
        <v>1026</v>
      </c>
      <c r="X206" s="0" t="s">
        <v>1027</v>
      </c>
      <c r="Y206" s="0" t="str">
        <f aca="false">("Must use a method most likely to result in fetal survival")</f>
        <v>Must use a method most likely to result in fetal survival</v>
      </c>
      <c r="Z206" s="0" t="s">
        <v>1013</v>
      </c>
      <c r="AA206" s="0" t="s">
        <v>1028</v>
      </c>
      <c r="AB206" s="0" t="n">
        <v>0</v>
      </c>
      <c r="AH206" s="0" t="n">
        <v>1</v>
      </c>
      <c r="AI206" s="0" t="s">
        <v>1021</v>
      </c>
      <c r="AK206" s="0" t="str">
        <f aca="false">("Partial-birth abortions, Dismemberment abortions")</f>
        <v>Partial-birth abortions, Dismemberment abortions</v>
      </c>
      <c r="AL206" s="0" t="s">
        <v>1022</v>
      </c>
      <c r="AN206" s="0" t="str">
        <f aca="false">("Life endangerment, Serious health risk")</f>
        <v>Life endangerment, Serious health risk</v>
      </c>
      <c r="AO206" s="0" t="s">
        <v>1016</v>
      </c>
      <c r="AP206" s="0" t="s">
        <v>1029</v>
      </c>
      <c r="AQ206" s="0" t="n">
        <v>1</v>
      </c>
      <c r="AR206" s="0" t="s">
        <v>1030</v>
      </c>
      <c r="AS206" s="0" t="s">
        <v>1031</v>
      </c>
      <c r="AT206" s="0" t="n">
        <v>0</v>
      </c>
    </row>
    <row r="207" customFormat="false" ht="14.25" hidden="false" customHeight="false" outlineLevel="0" collapsed="false">
      <c r="A207" s="0" t="s">
        <v>100</v>
      </c>
      <c r="B207" s="2" t="n">
        <v>44573</v>
      </c>
      <c r="C207" s="2" t="n">
        <v>44698</v>
      </c>
      <c r="D207" s="0" t="n">
        <v>1</v>
      </c>
      <c r="E207" s="0" t="s">
        <v>1023</v>
      </c>
      <c r="G207" s="0" t="n">
        <v>1</v>
      </c>
      <c r="H207" s="0" t="s">
        <v>1032</v>
      </c>
      <c r="J207" s="0" t="n">
        <v>1</v>
      </c>
      <c r="L207" s="0" t="s">
        <v>1033</v>
      </c>
      <c r="M207" s="0" t="n">
        <v>0</v>
      </c>
      <c r="P207" s="0" t="n">
        <v>1</v>
      </c>
      <c r="Q207" s="0" t="s">
        <v>1025</v>
      </c>
      <c r="S207" s="0" t="str">
        <f aca="false">("Fetal heartbeat detected, 20 weeks postfertilization (22 weeks LMP), 3rd trimester")</f>
        <v>Fetal heartbeat detected, 20 weeks postfertilization (22 weeks LMP), 3rd trimester</v>
      </c>
      <c r="T207" s="0" t="s">
        <v>1025</v>
      </c>
      <c r="U207" s="0" t="s">
        <v>1024</v>
      </c>
      <c r="V207" s="0" t="str">
        <f aca="false">("Life endangerment, Serious health risk, Fetal anomaly")</f>
        <v>Life endangerment, Serious health risk, Fetal anomaly</v>
      </c>
      <c r="W207" s="0" t="s">
        <v>1026</v>
      </c>
      <c r="X207" s="0" t="s">
        <v>1027</v>
      </c>
      <c r="Y207" s="0" t="str">
        <f aca="false">("Must use a method most likely to result in fetal survival")</f>
        <v>Must use a method most likely to result in fetal survival</v>
      </c>
      <c r="Z207" s="0" t="s">
        <v>1013</v>
      </c>
      <c r="AA207" s="0" t="s">
        <v>1028</v>
      </c>
      <c r="AB207" s="0" t="n">
        <v>0</v>
      </c>
      <c r="AH207" s="0" t="n">
        <v>1</v>
      </c>
      <c r="AI207" s="0" t="s">
        <v>1021</v>
      </c>
      <c r="AK207" s="0" t="str">
        <f aca="false">("Partial-birth abortions, Dismemberment abortions")</f>
        <v>Partial-birth abortions, Dismemberment abortions</v>
      </c>
      <c r="AL207" s="0" t="s">
        <v>1022</v>
      </c>
      <c r="AN207" s="0" t="str">
        <f aca="false">("Life endangerment, Serious health risk")</f>
        <v>Life endangerment, Serious health risk</v>
      </c>
      <c r="AO207" s="0" t="s">
        <v>1016</v>
      </c>
      <c r="AP207" s="0" t="s">
        <v>1029</v>
      </c>
      <c r="AQ207" s="0" t="n">
        <v>1</v>
      </c>
      <c r="AR207" s="0" t="s">
        <v>1030</v>
      </c>
      <c r="AS207" s="0" t="s">
        <v>1031</v>
      </c>
      <c r="AT207" s="0" t="n">
        <v>0</v>
      </c>
    </row>
    <row r="208" customFormat="false" ht="14.25" hidden="false" customHeight="false" outlineLevel="0" collapsed="false">
      <c r="A208" s="0" t="s">
        <v>100</v>
      </c>
      <c r="B208" s="2" t="n">
        <v>44699</v>
      </c>
      <c r="C208" s="2" t="n">
        <v>44735</v>
      </c>
      <c r="D208" s="0" t="n">
        <v>1</v>
      </c>
      <c r="E208" s="0" t="s">
        <v>1023</v>
      </c>
      <c r="G208" s="0" t="n">
        <v>1</v>
      </c>
      <c r="H208" s="0" t="s">
        <v>1034</v>
      </c>
      <c r="J208" s="0" t="n">
        <v>1</v>
      </c>
      <c r="K208" s="0" t="s">
        <v>1035</v>
      </c>
      <c r="L208" s="0" t="s">
        <v>1036</v>
      </c>
      <c r="M208" s="0" t="n">
        <v>0</v>
      </c>
      <c r="P208" s="0" t="n">
        <v>1</v>
      </c>
      <c r="Q208" s="0" t="s">
        <v>1025</v>
      </c>
      <c r="S208" s="0" t="str">
        <f aca="false">("Fetal heartbeat detected, 20 weeks postfertilization (22 weeks LMP), 3rd trimester")</f>
        <v>Fetal heartbeat detected, 20 weeks postfertilization (22 weeks LMP), 3rd trimester</v>
      </c>
      <c r="T208" s="0" t="s">
        <v>1025</v>
      </c>
      <c r="U208" s="0" t="s">
        <v>1024</v>
      </c>
      <c r="V208" s="0" t="str">
        <f aca="false">("Life endangerment, Serious health risk, Fetal anomaly")</f>
        <v>Life endangerment, Serious health risk, Fetal anomaly</v>
      </c>
      <c r="W208" s="0" t="s">
        <v>1026</v>
      </c>
      <c r="X208" s="0" t="s">
        <v>1027</v>
      </c>
      <c r="Y208" s="0" t="str">
        <f aca="false">("Must use a method most likely to result in fetal survival")</f>
        <v>Must use a method most likely to result in fetal survival</v>
      </c>
      <c r="Z208" s="0" t="s">
        <v>1013</v>
      </c>
      <c r="AA208" s="0" t="s">
        <v>1028</v>
      </c>
      <c r="AB208" s="0" t="n">
        <v>0</v>
      </c>
      <c r="AH208" s="0" t="n">
        <v>1</v>
      </c>
      <c r="AI208" s="0" t="s">
        <v>1021</v>
      </c>
      <c r="AK208" s="0" t="str">
        <f aca="false">("Partial-birth abortions, Dismemberment abortions")</f>
        <v>Partial-birth abortions, Dismemberment abortions</v>
      </c>
      <c r="AL208" s="0" t="s">
        <v>1022</v>
      </c>
      <c r="AN208" s="0" t="str">
        <f aca="false">("Life endangerment, Serious health risk")</f>
        <v>Life endangerment, Serious health risk</v>
      </c>
      <c r="AO208" s="0" t="s">
        <v>1016</v>
      </c>
      <c r="AP208" s="0" t="s">
        <v>1029</v>
      </c>
      <c r="AQ208" s="0" t="n">
        <v>1</v>
      </c>
      <c r="AR208" s="0" t="s">
        <v>1030</v>
      </c>
      <c r="AS208" s="0" t="s">
        <v>1031</v>
      </c>
      <c r="AT208" s="0" t="n">
        <v>0</v>
      </c>
    </row>
    <row r="209" customFormat="false" ht="14.25" hidden="false" customHeight="false" outlineLevel="0" collapsed="false">
      <c r="A209" s="0" t="s">
        <v>100</v>
      </c>
      <c r="B209" s="2" t="n">
        <v>44736</v>
      </c>
      <c r="C209" s="2" t="n">
        <v>44738</v>
      </c>
      <c r="D209" s="0" t="n">
        <v>1</v>
      </c>
      <c r="E209" s="0" t="s">
        <v>1023</v>
      </c>
      <c r="G209" s="0" t="n">
        <v>1</v>
      </c>
      <c r="H209" s="0" t="s">
        <v>1037</v>
      </c>
      <c r="J209" s="0" t="n">
        <v>1</v>
      </c>
      <c r="K209" s="0" t="s">
        <v>1038</v>
      </c>
      <c r="L209" s="0" t="s">
        <v>1036</v>
      </c>
      <c r="M209" s="0" t="n">
        <v>0</v>
      </c>
      <c r="P209" s="0" t="n">
        <v>1</v>
      </c>
      <c r="Q209" s="0" t="s">
        <v>1025</v>
      </c>
      <c r="S209" s="0" t="str">
        <f aca="false">("Fetal heartbeat detected, 20 weeks postfertilization (22 weeks LMP), 3rd trimester")</f>
        <v>Fetal heartbeat detected, 20 weeks postfertilization (22 weeks LMP), 3rd trimester</v>
      </c>
      <c r="T209" s="0" t="s">
        <v>1025</v>
      </c>
      <c r="U209" s="0" t="s">
        <v>1024</v>
      </c>
      <c r="V209" s="0" t="str">
        <f aca="false">("Life endangerment, Serious health risk, Fetal anomaly")</f>
        <v>Life endangerment, Serious health risk, Fetal anomaly</v>
      </c>
      <c r="W209" s="0" t="s">
        <v>1026</v>
      </c>
      <c r="X209" s="0" t="s">
        <v>1027</v>
      </c>
      <c r="Y209" s="0" t="str">
        <f aca="false">("Must use a method most likely to result in fetal survival")</f>
        <v>Must use a method most likely to result in fetal survival</v>
      </c>
      <c r="Z209" s="0" t="s">
        <v>1013</v>
      </c>
      <c r="AA209" s="0" t="s">
        <v>1028</v>
      </c>
      <c r="AB209" s="0" t="n">
        <v>0</v>
      </c>
      <c r="AH209" s="0" t="n">
        <v>1</v>
      </c>
      <c r="AI209" s="0" t="s">
        <v>1021</v>
      </c>
      <c r="AK209" s="0" t="str">
        <f aca="false">("Partial-birth abortions, Dismemberment abortions")</f>
        <v>Partial-birth abortions, Dismemberment abortions</v>
      </c>
      <c r="AL209" s="0" t="s">
        <v>1022</v>
      </c>
      <c r="AN209" s="0" t="str">
        <f aca="false">("Life endangerment, Serious health risk")</f>
        <v>Life endangerment, Serious health risk</v>
      </c>
      <c r="AO209" s="0" t="s">
        <v>1016</v>
      </c>
      <c r="AP209" s="0" t="s">
        <v>1029</v>
      </c>
      <c r="AQ209" s="0" t="n">
        <v>1</v>
      </c>
      <c r="AR209" s="0" t="s">
        <v>1030</v>
      </c>
      <c r="AS209" s="0" t="s">
        <v>1031</v>
      </c>
      <c r="AT209" s="0" t="n">
        <v>0</v>
      </c>
    </row>
    <row r="210" customFormat="false" ht="14.25" hidden="false" customHeight="false" outlineLevel="0" collapsed="false">
      <c r="A210" s="0" t="s">
        <v>100</v>
      </c>
      <c r="B210" s="2" t="n">
        <v>44739</v>
      </c>
      <c r="C210" s="2" t="n">
        <v>44739</v>
      </c>
      <c r="D210" s="0" t="n">
        <v>1</v>
      </c>
      <c r="E210" s="0" t="s">
        <v>1023</v>
      </c>
      <c r="G210" s="0" t="n">
        <v>0</v>
      </c>
      <c r="I210" s="0" t="s">
        <v>1039</v>
      </c>
      <c r="M210" s="0" t="n">
        <v>0</v>
      </c>
      <c r="P210" s="0" t="n">
        <v>1</v>
      </c>
      <c r="Q210" s="0" t="s">
        <v>1025</v>
      </c>
      <c r="S210" s="0" t="str">
        <f aca="false">("Fetal heartbeat detected, 20 weeks postfertilization (22 weeks LMP), 3rd trimester")</f>
        <v>Fetal heartbeat detected, 20 weeks postfertilization (22 weeks LMP), 3rd trimester</v>
      </c>
      <c r="T210" s="0" t="s">
        <v>1025</v>
      </c>
      <c r="U210" s="0" t="s">
        <v>1024</v>
      </c>
      <c r="V210" s="0" t="str">
        <f aca="false">("Life endangerment, Serious health risk, Fetal anomaly")</f>
        <v>Life endangerment, Serious health risk, Fetal anomaly</v>
      </c>
      <c r="W210" s="0" t="s">
        <v>1026</v>
      </c>
      <c r="X210" s="0" t="s">
        <v>1027</v>
      </c>
      <c r="Y210" s="0" t="str">
        <f aca="false">("Must use a method most likely to result in fetal survival")</f>
        <v>Must use a method most likely to result in fetal survival</v>
      </c>
      <c r="Z210" s="0" t="s">
        <v>1013</v>
      </c>
      <c r="AA210" s="0" t="s">
        <v>1028</v>
      </c>
      <c r="AB210" s="0" t="n">
        <v>0</v>
      </c>
      <c r="AH210" s="0" t="n">
        <v>1</v>
      </c>
      <c r="AI210" s="0" t="s">
        <v>1021</v>
      </c>
      <c r="AK210" s="0" t="str">
        <f aca="false">("Partial-birth abortions, Dismemberment abortions")</f>
        <v>Partial-birth abortions, Dismemberment abortions</v>
      </c>
      <c r="AL210" s="0" t="s">
        <v>1022</v>
      </c>
      <c r="AN210" s="0" t="str">
        <f aca="false">("Life endangerment, Serious health risk")</f>
        <v>Life endangerment, Serious health risk</v>
      </c>
      <c r="AO210" s="0" t="s">
        <v>1016</v>
      </c>
      <c r="AP210" s="0" t="s">
        <v>1029</v>
      </c>
      <c r="AQ210" s="0" t="n">
        <v>1</v>
      </c>
      <c r="AR210" s="0" t="s">
        <v>1030</v>
      </c>
      <c r="AS210" s="0" t="s">
        <v>1031</v>
      </c>
      <c r="AT210" s="0" t="n">
        <v>0</v>
      </c>
    </row>
    <row r="211" customFormat="false" ht="14.25" hidden="false" customHeight="false" outlineLevel="0" collapsed="false">
      <c r="A211" s="0" t="s">
        <v>100</v>
      </c>
      <c r="B211" s="2" t="n">
        <v>44740</v>
      </c>
      <c r="C211" s="2" t="n">
        <v>44742</v>
      </c>
      <c r="D211" s="0" t="n">
        <v>1</v>
      </c>
      <c r="E211" s="0" t="s">
        <v>1023</v>
      </c>
      <c r="G211" s="0" t="n">
        <v>0</v>
      </c>
      <c r="I211" s="0" t="s">
        <v>1040</v>
      </c>
      <c r="P211" s="0" t="n">
        <v>1</v>
      </c>
      <c r="Q211" s="0" t="s">
        <v>1025</v>
      </c>
      <c r="S211" s="0" t="str">
        <f aca="false">("Fetal heartbeat detected, 20 weeks postfertilization (22 weeks LMP), 3rd trimester")</f>
        <v>Fetal heartbeat detected, 20 weeks postfertilization (22 weeks LMP), 3rd trimester</v>
      </c>
      <c r="T211" s="0" t="s">
        <v>1025</v>
      </c>
      <c r="U211" s="0" t="s">
        <v>1024</v>
      </c>
      <c r="V211" s="0" t="str">
        <f aca="false">("Life endangerment, Serious health risk, Fetal anomaly")</f>
        <v>Life endangerment, Serious health risk, Fetal anomaly</v>
      </c>
      <c r="W211" s="0" t="s">
        <v>1026</v>
      </c>
      <c r="X211" s="0" t="s">
        <v>1027</v>
      </c>
      <c r="Y211" s="0" t="str">
        <f aca="false">("Must use a method most likely to result in fetal survival")</f>
        <v>Must use a method most likely to result in fetal survival</v>
      </c>
      <c r="Z211" s="0" t="s">
        <v>1013</v>
      </c>
      <c r="AA211" s="0" t="s">
        <v>1028</v>
      </c>
      <c r="AB211" s="0" t="n">
        <v>0</v>
      </c>
      <c r="AH211" s="0" t="n">
        <v>1</v>
      </c>
      <c r="AI211" s="0" t="s">
        <v>1021</v>
      </c>
      <c r="AK211" s="0" t="str">
        <f aca="false">("Partial-birth abortions, Dismemberment abortions")</f>
        <v>Partial-birth abortions, Dismemberment abortions</v>
      </c>
      <c r="AL211" s="0" t="s">
        <v>1022</v>
      </c>
      <c r="AN211" s="0" t="str">
        <f aca="false">("Life endangerment, Serious health risk")</f>
        <v>Life endangerment, Serious health risk</v>
      </c>
      <c r="AO211" s="0" t="s">
        <v>1016</v>
      </c>
      <c r="AP211" s="0" t="s">
        <v>1029</v>
      </c>
      <c r="AQ211" s="0" t="n">
        <v>1</v>
      </c>
      <c r="AR211" s="0" t="s">
        <v>1030</v>
      </c>
      <c r="AS211" s="0" t="s">
        <v>1031</v>
      </c>
      <c r="AT211" s="0" t="n">
        <v>0</v>
      </c>
    </row>
    <row r="212" customFormat="false" ht="14.25" hidden="false" customHeight="false" outlineLevel="0" collapsed="false">
      <c r="A212" s="0" t="s">
        <v>100</v>
      </c>
      <c r="B212" s="2" t="n">
        <v>44743</v>
      </c>
      <c r="C212" s="2" t="n">
        <v>44795</v>
      </c>
      <c r="D212" s="0" t="n">
        <v>1</v>
      </c>
      <c r="E212" s="0" t="s">
        <v>1023</v>
      </c>
      <c r="G212" s="0" t="n">
        <v>0</v>
      </c>
      <c r="I212" s="0" t="s">
        <v>1041</v>
      </c>
      <c r="M212" s="0" t="n">
        <v>0</v>
      </c>
      <c r="P212" s="0" t="n">
        <v>1</v>
      </c>
      <c r="Q212" s="0" t="s">
        <v>1025</v>
      </c>
      <c r="S212" s="0" t="str">
        <f aca="false">("Fetal heartbeat detected, 20 weeks postfertilization (22 weeks LMP), 3rd trimester")</f>
        <v>Fetal heartbeat detected, 20 weeks postfertilization (22 weeks LMP), 3rd trimester</v>
      </c>
      <c r="T212" s="0" t="s">
        <v>1025</v>
      </c>
      <c r="U212" s="0" t="s">
        <v>1024</v>
      </c>
      <c r="V212" s="0" t="str">
        <f aca="false">("Life endangerment, Serious health risk, Fetal anomaly")</f>
        <v>Life endangerment, Serious health risk, Fetal anomaly</v>
      </c>
      <c r="W212" s="0" t="s">
        <v>1026</v>
      </c>
      <c r="X212" s="0" t="s">
        <v>1027</v>
      </c>
      <c r="Y212" s="0" t="str">
        <f aca="false">("Must use a method most likely to result in fetal survival")</f>
        <v>Must use a method most likely to result in fetal survival</v>
      </c>
      <c r="Z212" s="0" t="s">
        <v>1013</v>
      </c>
      <c r="AA212" s="0" t="s">
        <v>1028</v>
      </c>
      <c r="AB212" s="0" t="n">
        <v>0</v>
      </c>
      <c r="AH212" s="0" t="n">
        <v>1</v>
      </c>
      <c r="AI212" s="0" t="s">
        <v>1021</v>
      </c>
      <c r="AK212" s="0" t="str">
        <f aca="false">("Partial-birth abortions, Dismemberment abortions")</f>
        <v>Partial-birth abortions, Dismemberment abortions</v>
      </c>
      <c r="AL212" s="0" t="s">
        <v>1022</v>
      </c>
      <c r="AN212" s="0" t="str">
        <f aca="false">("Life endangerment, Serious health risk")</f>
        <v>Life endangerment, Serious health risk</v>
      </c>
      <c r="AO212" s="0" t="s">
        <v>1016</v>
      </c>
      <c r="AP212" s="0" t="s">
        <v>1029</v>
      </c>
      <c r="AQ212" s="0" t="n">
        <v>1</v>
      </c>
      <c r="AR212" s="0" t="s">
        <v>1030</v>
      </c>
      <c r="AS212" s="0" t="s">
        <v>1031</v>
      </c>
      <c r="AT212" s="0" t="n">
        <v>0</v>
      </c>
    </row>
    <row r="213" customFormat="false" ht="14.25" hidden="false" customHeight="false" outlineLevel="0" collapsed="false">
      <c r="A213" s="0" t="s">
        <v>100</v>
      </c>
      <c r="B213" s="2" t="n">
        <v>44796</v>
      </c>
      <c r="C213" s="2" t="n">
        <v>44797</v>
      </c>
      <c r="D213" s="0" t="n">
        <v>1</v>
      </c>
      <c r="E213" s="0" t="s">
        <v>1023</v>
      </c>
      <c r="G213" s="0" t="n">
        <v>0</v>
      </c>
      <c r="I213" s="0" t="s">
        <v>1041</v>
      </c>
      <c r="P213" s="0" t="n">
        <v>1</v>
      </c>
      <c r="Q213" s="0" t="s">
        <v>1025</v>
      </c>
      <c r="S213" s="0" t="str">
        <f aca="false">("Fetal heartbeat detected, 20 weeks postfertilization (22 weeks LMP), 3rd trimester")</f>
        <v>Fetal heartbeat detected, 20 weeks postfertilization (22 weeks LMP), 3rd trimester</v>
      </c>
      <c r="T213" s="0" t="s">
        <v>1025</v>
      </c>
      <c r="U213" s="0" t="s">
        <v>1024</v>
      </c>
      <c r="V213" s="0" t="str">
        <f aca="false">("Life endangerment, Serious health risk, Fetal anomaly")</f>
        <v>Life endangerment, Serious health risk, Fetal anomaly</v>
      </c>
      <c r="W213" s="0" t="s">
        <v>1026</v>
      </c>
      <c r="X213" s="0" t="s">
        <v>1027</v>
      </c>
      <c r="Y213" s="0" t="str">
        <f aca="false">("Must use a method most likely to result in fetal survival")</f>
        <v>Must use a method most likely to result in fetal survival</v>
      </c>
      <c r="Z213" s="0" t="s">
        <v>1013</v>
      </c>
      <c r="AA213" s="0" t="s">
        <v>1028</v>
      </c>
      <c r="AB213" s="0" t="n">
        <v>0</v>
      </c>
      <c r="AH213" s="0" t="n">
        <v>1</v>
      </c>
      <c r="AI213" s="0" t="s">
        <v>1021</v>
      </c>
      <c r="AK213" s="0" t="str">
        <f aca="false">("Partial-birth abortions, Dismemberment abortions")</f>
        <v>Partial-birth abortions, Dismemberment abortions</v>
      </c>
      <c r="AL213" s="0" t="s">
        <v>1022</v>
      </c>
      <c r="AN213" s="0" t="str">
        <f aca="false">("Life endangerment, Serious health risk")</f>
        <v>Life endangerment, Serious health risk</v>
      </c>
      <c r="AO213" s="0" t="s">
        <v>1016</v>
      </c>
      <c r="AP213" s="0" t="s">
        <v>1029</v>
      </c>
      <c r="AQ213" s="0" t="n">
        <v>1</v>
      </c>
      <c r="AR213" s="0" t="s">
        <v>1030</v>
      </c>
      <c r="AS213" s="0" t="s">
        <v>1031</v>
      </c>
      <c r="AT213" s="0" t="n">
        <v>0</v>
      </c>
    </row>
    <row r="214" customFormat="false" ht="14.25" hidden="false" customHeight="false" outlineLevel="0" collapsed="false">
      <c r="A214" s="0" t="s">
        <v>100</v>
      </c>
      <c r="B214" s="2" t="n">
        <v>44798</v>
      </c>
      <c r="C214" s="2" t="n">
        <v>44801</v>
      </c>
      <c r="D214" s="0" t="n">
        <v>1</v>
      </c>
      <c r="E214" s="0" t="s">
        <v>1023</v>
      </c>
      <c r="G214" s="0" t="n">
        <v>0</v>
      </c>
      <c r="I214" s="0" t="s">
        <v>1042</v>
      </c>
      <c r="M214" s="0" t="n">
        <v>0</v>
      </c>
      <c r="P214" s="0" t="n">
        <v>1</v>
      </c>
      <c r="Q214" s="0" t="s">
        <v>1025</v>
      </c>
      <c r="S214" s="0" t="str">
        <f aca="false">("Any point in pregnancy, Fetal heartbeat detected, 20 weeks postfertilization (22 weeks LMP), 3rd trimester")</f>
        <v>Any point in pregnancy, Fetal heartbeat detected, 20 weeks postfertilization (22 weeks LMP), 3rd trimester</v>
      </c>
      <c r="T214" s="0" t="s">
        <v>1043</v>
      </c>
      <c r="U214" s="0" t="s">
        <v>1024</v>
      </c>
      <c r="V214" s="0" t="str">
        <f aca="false">("Life endangerment, Serious health risk, Fetal anomaly")</f>
        <v>Life endangerment, Serious health risk, Fetal anomaly</v>
      </c>
      <c r="W214" s="0" t="s">
        <v>1044</v>
      </c>
      <c r="X214" s="0" t="s">
        <v>1045</v>
      </c>
      <c r="Y214" s="0" t="str">
        <f aca="false">("Must use a method most likely to result in fetal survival")</f>
        <v>Must use a method most likely to result in fetal survival</v>
      </c>
      <c r="Z214" s="0" t="s">
        <v>1046</v>
      </c>
      <c r="AA214" s="0" t="s">
        <v>1028</v>
      </c>
      <c r="AB214" s="0" t="n">
        <v>0</v>
      </c>
      <c r="AH214" s="0" t="n">
        <v>1</v>
      </c>
      <c r="AI214" s="0" t="s">
        <v>1021</v>
      </c>
      <c r="AK214" s="0" t="str">
        <f aca="false">("Partial-birth abortions, Dismemberment abortions")</f>
        <v>Partial-birth abortions, Dismemberment abortions</v>
      </c>
      <c r="AL214" s="0" t="s">
        <v>1022</v>
      </c>
      <c r="AN214" s="0" t="str">
        <f aca="false">("Life endangerment, Serious health risk")</f>
        <v>Life endangerment, Serious health risk</v>
      </c>
      <c r="AO214" s="0" t="s">
        <v>1016</v>
      </c>
      <c r="AP214" s="0" t="s">
        <v>1029</v>
      </c>
      <c r="AQ214" s="0" t="n">
        <v>1</v>
      </c>
      <c r="AR214" s="0" t="s">
        <v>1030</v>
      </c>
      <c r="AS214" s="0" t="s">
        <v>1047</v>
      </c>
      <c r="AT214" s="0" t="n">
        <v>0</v>
      </c>
    </row>
    <row r="215" customFormat="false" ht="14.25" hidden="false" customHeight="false" outlineLevel="0" collapsed="false">
      <c r="A215" s="0" t="s">
        <v>100</v>
      </c>
      <c r="B215" s="2" t="n">
        <v>44802</v>
      </c>
      <c r="C215" s="2" t="n">
        <v>44866</v>
      </c>
      <c r="D215" s="0" t="n">
        <v>1</v>
      </c>
      <c r="E215" s="0" t="s">
        <v>1023</v>
      </c>
      <c r="G215" s="0" t="n">
        <v>0</v>
      </c>
      <c r="I215" s="0" t="s">
        <v>1041</v>
      </c>
      <c r="M215" s="0" t="n">
        <v>0</v>
      </c>
      <c r="P215" s="0" t="n">
        <v>1</v>
      </c>
      <c r="Q215" s="0" t="s">
        <v>1025</v>
      </c>
      <c r="S215" s="0" t="str">
        <f aca="false">("Any point in pregnancy, Fetal heartbeat detected, 20 weeks postfertilization (22 weeks LMP), 3rd trimester")</f>
        <v>Any point in pregnancy, Fetal heartbeat detected, 20 weeks postfertilization (22 weeks LMP), 3rd trimester</v>
      </c>
      <c r="T215" s="0" t="s">
        <v>1043</v>
      </c>
      <c r="U215" s="0" t="s">
        <v>1024</v>
      </c>
      <c r="V215" s="0" t="str">
        <f aca="false">("Life endangerment, Serious health risk, Fetal anomaly")</f>
        <v>Life endangerment, Serious health risk, Fetal anomaly</v>
      </c>
      <c r="W215" s="0" t="s">
        <v>1044</v>
      </c>
      <c r="X215" s="0" t="s">
        <v>1045</v>
      </c>
      <c r="Y215" s="0" t="str">
        <f aca="false">("Must use a method most likely to result in fetal survival")</f>
        <v>Must use a method most likely to result in fetal survival</v>
      </c>
      <c r="Z215" s="0" t="s">
        <v>1046</v>
      </c>
      <c r="AA215" s="0" t="s">
        <v>1028</v>
      </c>
      <c r="AB215" s="0" t="n">
        <v>0</v>
      </c>
      <c r="AH215" s="0" t="n">
        <v>1</v>
      </c>
      <c r="AI215" s="0" t="s">
        <v>1021</v>
      </c>
      <c r="AK215" s="0" t="str">
        <f aca="false">("Partial-birth abortions, Dismemberment abortions")</f>
        <v>Partial-birth abortions, Dismemberment abortions</v>
      </c>
      <c r="AL215" s="0" t="s">
        <v>1022</v>
      </c>
      <c r="AN215" s="0" t="str">
        <f aca="false">("Life endangerment, Serious health risk")</f>
        <v>Life endangerment, Serious health risk</v>
      </c>
      <c r="AO215" s="0" t="s">
        <v>1016</v>
      </c>
      <c r="AP215" s="0" t="s">
        <v>1029</v>
      </c>
      <c r="AQ215" s="0" t="n">
        <v>1</v>
      </c>
      <c r="AR215" s="0" t="s">
        <v>1030</v>
      </c>
      <c r="AS215" s="0" t="s">
        <v>1047</v>
      </c>
      <c r="AT215" s="0" t="n">
        <v>0</v>
      </c>
    </row>
    <row r="216" customFormat="false" ht="14.25" hidden="false" customHeight="false" outlineLevel="0" collapsed="false">
      <c r="A216" s="0" t="s">
        <v>101</v>
      </c>
      <c r="B216" s="2" t="n">
        <v>43435</v>
      </c>
      <c r="C216" s="2" t="n">
        <v>43572</v>
      </c>
      <c r="D216" s="0" t="n">
        <v>1</v>
      </c>
      <c r="E216" s="0" t="s">
        <v>1048</v>
      </c>
      <c r="G216" s="0" t="n">
        <v>0</v>
      </c>
      <c r="P216" s="0" t="n">
        <v>1</v>
      </c>
      <c r="Q216" s="0" t="s">
        <v>1049</v>
      </c>
      <c r="S216" s="0" t="str">
        <f aca="false">("Viability")</f>
        <v>Viability</v>
      </c>
      <c r="T216" s="0" t="s">
        <v>1049</v>
      </c>
      <c r="V216" s="0" t="str">
        <f aca="false">("Life endangerment, Serious health risk, Fetal anomaly, Rape, Incest")</f>
        <v>Life endangerment, Serious health risk, Fetal anomaly, Rape, Incest</v>
      </c>
      <c r="W216" s="0" t="s">
        <v>1049</v>
      </c>
      <c r="X216" s="0" t="s">
        <v>1050</v>
      </c>
      <c r="Y216" s="0" t="str">
        <f aca="false">("Second physician must certify the exception")</f>
        <v>Second physician must certify the exception</v>
      </c>
      <c r="Z216" s="0" t="s">
        <v>1049</v>
      </c>
      <c r="AA216" s="0" t="s">
        <v>1051</v>
      </c>
      <c r="AB216" s="0" t="n">
        <v>0</v>
      </c>
      <c r="AH216" s="0" t="n">
        <v>1</v>
      </c>
      <c r="AI216" s="0" t="s">
        <v>1052</v>
      </c>
      <c r="AK216" s="0" t="str">
        <f aca="false">("Partial-birth abortions, Saline method abortions")</f>
        <v>Partial-birth abortions, Saline method abortions</v>
      </c>
      <c r="AL216" s="0" t="s">
        <v>1053</v>
      </c>
      <c r="AN216" s="0" t="str">
        <f aca="false">("Life endangerment, Serious health risk")</f>
        <v>Life endangerment, Serious health risk</v>
      </c>
      <c r="AO216" s="0" t="s">
        <v>1054</v>
      </c>
      <c r="AP216" s="0" t="s">
        <v>1055</v>
      </c>
      <c r="AQ216" s="0" t="n">
        <v>0</v>
      </c>
      <c r="AT216" s="0" t="n">
        <v>0</v>
      </c>
    </row>
    <row r="217" customFormat="false" ht="14.25" hidden="false" customHeight="false" outlineLevel="0" collapsed="false">
      <c r="A217" s="0" t="s">
        <v>101</v>
      </c>
      <c r="B217" s="2" t="n">
        <v>43573</v>
      </c>
      <c r="C217" s="2" t="n">
        <v>43598</v>
      </c>
      <c r="D217" s="0" t="n">
        <v>1</v>
      </c>
      <c r="E217" s="0" t="s">
        <v>1048</v>
      </c>
      <c r="G217" s="0" t="n">
        <v>0</v>
      </c>
      <c r="I217" s="0" t="s">
        <v>1056</v>
      </c>
      <c r="P217" s="0" t="n">
        <v>1</v>
      </c>
      <c r="Q217" s="0" t="s">
        <v>1049</v>
      </c>
      <c r="S217" s="0" t="str">
        <f aca="false">("Viability")</f>
        <v>Viability</v>
      </c>
      <c r="T217" s="0" t="s">
        <v>1049</v>
      </c>
      <c r="V217" s="0" t="str">
        <f aca="false">("Life endangerment, Serious health risk, Fetal anomaly, Rape, Incest")</f>
        <v>Life endangerment, Serious health risk, Fetal anomaly, Rape, Incest</v>
      </c>
      <c r="W217" s="0" t="s">
        <v>1049</v>
      </c>
      <c r="X217" s="0" t="s">
        <v>1050</v>
      </c>
      <c r="Y217" s="0" t="str">
        <f aca="false">("Second physician must certify the exception")</f>
        <v>Second physician must certify the exception</v>
      </c>
      <c r="Z217" s="0" t="s">
        <v>1049</v>
      </c>
      <c r="AA217" s="0" t="s">
        <v>1051</v>
      </c>
      <c r="AB217" s="0" t="n">
        <v>0</v>
      </c>
      <c r="AH217" s="0" t="n">
        <v>1</v>
      </c>
      <c r="AI217" s="0" t="s">
        <v>1052</v>
      </c>
      <c r="AK217" s="0" t="str">
        <f aca="false">("Partial-birth abortions, Saline method abortions")</f>
        <v>Partial-birth abortions, Saline method abortions</v>
      </c>
      <c r="AL217" s="0" t="s">
        <v>1053</v>
      </c>
      <c r="AN217" s="0" t="str">
        <f aca="false">("Life endangerment, Serious health risk")</f>
        <v>Life endangerment, Serious health risk</v>
      </c>
      <c r="AO217" s="0" t="s">
        <v>1054</v>
      </c>
      <c r="AP217" s="0" t="s">
        <v>1057</v>
      </c>
      <c r="AQ217" s="0" t="n">
        <v>0</v>
      </c>
      <c r="AT217" s="0" t="n">
        <v>0</v>
      </c>
    </row>
    <row r="218" customFormat="false" ht="14.25" hidden="false" customHeight="false" outlineLevel="0" collapsed="false">
      <c r="A218" s="0" t="s">
        <v>101</v>
      </c>
      <c r="B218" s="2" t="n">
        <v>43599</v>
      </c>
      <c r="C218" s="2" t="n">
        <v>43962</v>
      </c>
      <c r="D218" s="0" t="n">
        <v>1</v>
      </c>
      <c r="E218" s="0" t="s">
        <v>1058</v>
      </c>
      <c r="F218" s="0" t="s">
        <v>145</v>
      </c>
      <c r="G218" s="0" t="n">
        <v>1</v>
      </c>
      <c r="H218" s="0" t="s">
        <v>1059</v>
      </c>
      <c r="J218" s="0" t="n">
        <v>1</v>
      </c>
      <c r="L218" s="0" t="s">
        <v>1060</v>
      </c>
      <c r="M218" s="0" t="n">
        <v>0</v>
      </c>
      <c r="P218" s="0" t="n">
        <v>1</v>
      </c>
      <c r="Q218" s="0" t="s">
        <v>1061</v>
      </c>
      <c r="R218" s="0" t="s">
        <v>185</v>
      </c>
      <c r="S218" s="0" t="str">
        <f aca="false">("16 weeks postfertilization (18 weeks LMP) , Viability")</f>
        <v>16 weeks postfertilization (18 weeks LMP) , Viability</v>
      </c>
      <c r="T218" s="0" t="s">
        <v>1062</v>
      </c>
      <c r="U218" s="0" t="s">
        <v>1063</v>
      </c>
      <c r="V218" s="0" t="str">
        <f aca="false">("Life endangerment, Serious health risk, Fetal anomaly, Rape, Incest")</f>
        <v>Life endangerment, Serious health risk, Fetal anomaly, Rape, Incest</v>
      </c>
      <c r="W218" s="0" t="s">
        <v>1064</v>
      </c>
      <c r="X218" s="0" t="s">
        <v>1065</v>
      </c>
      <c r="Y218" s="0" t="str">
        <f aca="false">("Second physician must certify the exception")</f>
        <v>Second physician must certify the exception</v>
      </c>
      <c r="Z218" s="0" t="s">
        <v>1049</v>
      </c>
      <c r="AA218" s="0" t="s">
        <v>1066</v>
      </c>
      <c r="AB218" s="0" t="n">
        <v>0</v>
      </c>
      <c r="AH218" s="0" t="n">
        <v>1</v>
      </c>
      <c r="AI218" s="0" t="s">
        <v>1052</v>
      </c>
      <c r="AK218" s="0" t="str">
        <f aca="false">("Partial-birth abortions, Saline method abortions")</f>
        <v>Partial-birth abortions, Saline method abortions</v>
      </c>
      <c r="AL218" s="0" t="s">
        <v>1053</v>
      </c>
      <c r="AN218" s="0" t="str">
        <f aca="false">("Life endangerment, Serious health risk")</f>
        <v>Life endangerment, Serious health risk</v>
      </c>
      <c r="AO218" s="0" t="s">
        <v>1054</v>
      </c>
      <c r="AP218" s="0" t="s">
        <v>1057</v>
      </c>
      <c r="AQ218" s="0" t="n">
        <v>1</v>
      </c>
      <c r="AR218" s="0" t="s">
        <v>1067</v>
      </c>
      <c r="AS218" s="0" t="s">
        <v>1068</v>
      </c>
      <c r="AT218" s="0" t="n">
        <v>0</v>
      </c>
    </row>
    <row r="219" customFormat="false" ht="14.25" hidden="false" customHeight="false" outlineLevel="0" collapsed="false">
      <c r="A219" s="0" t="s">
        <v>101</v>
      </c>
      <c r="B219" s="2" t="n">
        <v>43963</v>
      </c>
      <c r="C219" s="2" t="n">
        <v>44439</v>
      </c>
      <c r="D219" s="0" t="n">
        <v>1</v>
      </c>
      <c r="E219" s="0" t="s">
        <v>1069</v>
      </c>
      <c r="F219" s="0" t="s">
        <v>145</v>
      </c>
      <c r="G219" s="0" t="n">
        <v>1</v>
      </c>
      <c r="H219" s="0" t="s">
        <v>1059</v>
      </c>
      <c r="J219" s="0" t="n">
        <v>1</v>
      </c>
      <c r="L219" s="0" t="s">
        <v>1060</v>
      </c>
      <c r="M219" s="0" t="n">
        <v>0</v>
      </c>
      <c r="P219" s="0" t="n">
        <v>1</v>
      </c>
      <c r="Q219" s="0" t="s">
        <v>1061</v>
      </c>
      <c r="R219" s="0" t="s">
        <v>185</v>
      </c>
      <c r="S219" s="0" t="str">
        <f aca="false">("16 weeks postfertilization (18 weeks LMP) , Viability")</f>
        <v>16 weeks postfertilization (18 weeks LMP) , Viability</v>
      </c>
      <c r="T219" s="0" t="s">
        <v>1062</v>
      </c>
      <c r="U219" s="0" t="s">
        <v>1070</v>
      </c>
      <c r="V219" s="0" t="str">
        <f aca="false">("Life endangerment, Serious health risk, Fetal anomaly, Rape, Incest")</f>
        <v>Life endangerment, Serious health risk, Fetal anomaly, Rape, Incest</v>
      </c>
      <c r="W219" s="0" t="s">
        <v>1064</v>
      </c>
      <c r="X219" s="0" t="s">
        <v>1065</v>
      </c>
      <c r="Y219" s="0" t="str">
        <f aca="false">("Second physician must certify the exception")</f>
        <v>Second physician must certify the exception</v>
      </c>
      <c r="Z219" s="0" t="s">
        <v>1049</v>
      </c>
      <c r="AA219" s="0" t="s">
        <v>1066</v>
      </c>
      <c r="AB219" s="0" t="n">
        <v>0</v>
      </c>
      <c r="AH219" s="0" t="n">
        <v>1</v>
      </c>
      <c r="AI219" s="0" t="s">
        <v>1052</v>
      </c>
      <c r="AK219" s="0" t="str">
        <f aca="false">("Partial-birth abortions, Saline method abortions")</f>
        <v>Partial-birth abortions, Saline method abortions</v>
      </c>
      <c r="AL219" s="0" t="s">
        <v>1053</v>
      </c>
      <c r="AN219" s="0" t="str">
        <f aca="false">("Life endangerment, Serious health risk")</f>
        <v>Life endangerment, Serious health risk</v>
      </c>
      <c r="AO219" s="0" t="s">
        <v>1054</v>
      </c>
      <c r="AP219" s="0" t="s">
        <v>1057</v>
      </c>
      <c r="AQ219" s="0" t="n">
        <v>1</v>
      </c>
      <c r="AR219" s="0" t="s">
        <v>1071</v>
      </c>
      <c r="AS219" s="0" t="s">
        <v>1072</v>
      </c>
      <c r="AT219" s="0" t="n">
        <v>0</v>
      </c>
    </row>
    <row r="220" customFormat="false" ht="14.25" hidden="false" customHeight="false" outlineLevel="0" collapsed="false">
      <c r="A220" s="0" t="s">
        <v>101</v>
      </c>
      <c r="B220" s="2" t="n">
        <v>44440</v>
      </c>
      <c r="C220" s="2" t="n">
        <v>44735</v>
      </c>
      <c r="D220" s="0" t="n">
        <v>1</v>
      </c>
      <c r="E220" s="0" t="s">
        <v>1069</v>
      </c>
      <c r="F220" s="0" t="s">
        <v>145</v>
      </c>
      <c r="G220" s="0" t="n">
        <v>1</v>
      </c>
      <c r="H220" s="0" t="s">
        <v>1059</v>
      </c>
      <c r="J220" s="0" t="n">
        <v>1</v>
      </c>
      <c r="K220" s="0" t="s">
        <v>1059</v>
      </c>
      <c r="L220" s="0" t="s">
        <v>1060</v>
      </c>
      <c r="M220" s="0" t="n">
        <v>0</v>
      </c>
      <c r="P220" s="0" t="n">
        <v>1</v>
      </c>
      <c r="Q220" s="0" t="s">
        <v>1061</v>
      </c>
      <c r="R220" s="0" t="s">
        <v>185</v>
      </c>
      <c r="S220" s="0" t="str">
        <f aca="false">("16 weeks postfertilization (18 weeks LMP) , Viability")</f>
        <v>16 weeks postfertilization (18 weeks LMP) , Viability</v>
      </c>
      <c r="T220" s="0" t="s">
        <v>1062</v>
      </c>
      <c r="U220" s="0" t="s">
        <v>1070</v>
      </c>
      <c r="V220" s="0" t="str">
        <f aca="false">("Life endangerment, Serious health risk, Fetal anomaly, Rape, Incest")</f>
        <v>Life endangerment, Serious health risk, Fetal anomaly, Rape, Incest</v>
      </c>
      <c r="W220" s="0" t="s">
        <v>1073</v>
      </c>
      <c r="X220" s="0" t="s">
        <v>1065</v>
      </c>
      <c r="Y220" s="0" t="str">
        <f aca="false">("Second physician must certify the exception")</f>
        <v>Second physician must certify the exception</v>
      </c>
      <c r="Z220" s="0" t="s">
        <v>1049</v>
      </c>
      <c r="AA220" s="0" t="s">
        <v>1066</v>
      </c>
      <c r="AB220" s="0" t="n">
        <v>0</v>
      </c>
      <c r="AH220" s="0" t="n">
        <v>1</v>
      </c>
      <c r="AI220" s="0" t="s">
        <v>1052</v>
      </c>
      <c r="AK220" s="0" t="str">
        <f aca="false">("Partial-birth abortions, Saline method abortions")</f>
        <v>Partial-birth abortions, Saline method abortions</v>
      </c>
      <c r="AL220" s="0" t="s">
        <v>1053</v>
      </c>
      <c r="AN220" s="0" t="str">
        <f aca="false">("Life endangerment, Serious health risk")</f>
        <v>Life endangerment, Serious health risk</v>
      </c>
      <c r="AO220" s="0" t="s">
        <v>1074</v>
      </c>
      <c r="AP220" s="0" t="s">
        <v>1057</v>
      </c>
      <c r="AQ220" s="0" t="n">
        <v>1</v>
      </c>
      <c r="AR220" s="0" t="s">
        <v>1075</v>
      </c>
      <c r="AS220" s="0" t="s">
        <v>1072</v>
      </c>
      <c r="AT220" s="0" t="n">
        <v>0</v>
      </c>
    </row>
    <row r="221" customFormat="false" ht="14.25" hidden="false" customHeight="false" outlineLevel="0" collapsed="false">
      <c r="A221" s="0" t="s">
        <v>101</v>
      </c>
      <c r="B221" s="2" t="n">
        <v>44736</v>
      </c>
      <c r="C221" s="2" t="n">
        <v>44738</v>
      </c>
      <c r="D221" s="0" t="n">
        <v>1</v>
      </c>
      <c r="E221" s="0" t="s">
        <v>1069</v>
      </c>
      <c r="F221" s="0" t="s">
        <v>145</v>
      </c>
      <c r="G221" s="0" t="n">
        <v>1</v>
      </c>
      <c r="H221" s="0" t="s">
        <v>1059</v>
      </c>
      <c r="J221" s="0" t="n">
        <v>1</v>
      </c>
      <c r="K221" s="0" t="s">
        <v>1059</v>
      </c>
      <c r="L221" s="0" t="s">
        <v>1060</v>
      </c>
      <c r="M221" s="0" t="n">
        <v>0</v>
      </c>
      <c r="P221" s="0" t="n">
        <v>1</v>
      </c>
      <c r="Q221" s="0" t="s">
        <v>1061</v>
      </c>
      <c r="R221" s="0" t="s">
        <v>185</v>
      </c>
      <c r="S221" s="0" t="str">
        <f aca="false">("Any point in pregnancy, 16 weeks postfertilization (18 weeks LMP) , Viability")</f>
        <v>Any point in pregnancy, 16 weeks postfertilization (18 weeks LMP) , Viability</v>
      </c>
      <c r="T221" s="0" t="s">
        <v>1076</v>
      </c>
      <c r="U221" s="0" t="s">
        <v>1070</v>
      </c>
      <c r="V221" s="0" t="str">
        <f aca="false">("Life endangerment, Serious health risk, Fetal anomaly, Rape, Incest")</f>
        <v>Life endangerment, Serious health risk, Fetal anomaly, Rape, Incest</v>
      </c>
      <c r="W221" s="0" t="s">
        <v>1077</v>
      </c>
      <c r="X221" s="0" t="s">
        <v>1065</v>
      </c>
      <c r="Y221" s="0" t="str">
        <f aca="false">("Second physician must certify the exception")</f>
        <v>Second physician must certify the exception</v>
      </c>
      <c r="Z221" s="0" t="s">
        <v>1049</v>
      </c>
      <c r="AA221" s="0" t="s">
        <v>1066</v>
      </c>
      <c r="AB221" s="0" t="n">
        <v>1</v>
      </c>
      <c r="AC221" s="0" t="s">
        <v>1067</v>
      </c>
      <c r="AE221" s="0" t="str">
        <f aca="false">("Down syndrome")</f>
        <v>Down syndrome</v>
      </c>
      <c r="AF221" s="0" t="s">
        <v>1067</v>
      </c>
      <c r="AH221" s="0" t="n">
        <v>1</v>
      </c>
      <c r="AI221" s="0" t="s">
        <v>1052</v>
      </c>
      <c r="AK221" s="0" t="str">
        <f aca="false">("Partial-birth abortions, Saline method abortions")</f>
        <v>Partial-birth abortions, Saline method abortions</v>
      </c>
      <c r="AL221" s="0" t="s">
        <v>1053</v>
      </c>
      <c r="AN221" s="0" t="str">
        <f aca="false">("Life endangerment, Serious health risk")</f>
        <v>Life endangerment, Serious health risk</v>
      </c>
      <c r="AO221" s="0" t="s">
        <v>1074</v>
      </c>
      <c r="AP221" s="0" t="s">
        <v>1057</v>
      </c>
      <c r="AQ221" s="0" t="n">
        <v>1</v>
      </c>
      <c r="AR221" s="0" t="s">
        <v>1075</v>
      </c>
      <c r="AS221" s="0" t="s">
        <v>1078</v>
      </c>
      <c r="AT221" s="0" t="n">
        <v>0</v>
      </c>
    </row>
    <row r="222" customFormat="false" ht="14.25" hidden="false" customHeight="false" outlineLevel="0" collapsed="false">
      <c r="A222" s="0" t="s">
        <v>101</v>
      </c>
      <c r="B222" s="2" t="n">
        <v>44739</v>
      </c>
      <c r="C222" s="2" t="n">
        <v>44752</v>
      </c>
      <c r="D222" s="0" t="n">
        <v>1</v>
      </c>
      <c r="E222" s="0" t="s">
        <v>1069</v>
      </c>
      <c r="F222" s="0" t="s">
        <v>145</v>
      </c>
      <c r="G222" s="0" t="n">
        <v>1</v>
      </c>
      <c r="H222" s="0" t="s">
        <v>1079</v>
      </c>
      <c r="J222" s="0" t="n">
        <v>1</v>
      </c>
      <c r="K222" s="0" t="s">
        <v>1079</v>
      </c>
      <c r="L222" s="0" t="s">
        <v>1080</v>
      </c>
      <c r="M222" s="0" t="n">
        <v>0</v>
      </c>
      <c r="P222" s="0" t="n">
        <v>1</v>
      </c>
      <c r="Q222" s="0" t="s">
        <v>1061</v>
      </c>
      <c r="R222" s="0" t="s">
        <v>185</v>
      </c>
      <c r="S222" s="0" t="str">
        <f aca="false">("Any point in pregnancy, 16 weeks postfertilization (18 weeks LMP) , Viability")</f>
        <v>Any point in pregnancy, 16 weeks postfertilization (18 weeks LMP) , Viability</v>
      </c>
      <c r="T222" s="0" t="s">
        <v>1076</v>
      </c>
      <c r="U222" s="0" t="s">
        <v>1081</v>
      </c>
      <c r="V222" s="0" t="str">
        <f aca="false">("Life endangerment, Serious health risk, Fetal anomaly, Rape, Incest")</f>
        <v>Life endangerment, Serious health risk, Fetal anomaly, Rape, Incest</v>
      </c>
      <c r="W222" s="0" t="s">
        <v>1077</v>
      </c>
      <c r="X222" s="0" t="s">
        <v>1082</v>
      </c>
      <c r="Y222" s="0" t="str">
        <f aca="false">("Second physician must certify the exception")</f>
        <v>Second physician must certify the exception</v>
      </c>
      <c r="Z222" s="0" t="s">
        <v>1049</v>
      </c>
      <c r="AA222" s="0" t="s">
        <v>1066</v>
      </c>
      <c r="AB222" s="0" t="n">
        <v>1</v>
      </c>
      <c r="AC222" s="0" t="s">
        <v>1067</v>
      </c>
      <c r="AE222" s="0" t="str">
        <f aca="false">("Down syndrome")</f>
        <v>Down syndrome</v>
      </c>
      <c r="AF222" s="0" t="s">
        <v>1067</v>
      </c>
      <c r="AH222" s="0" t="n">
        <v>1</v>
      </c>
      <c r="AI222" s="0" t="s">
        <v>1052</v>
      </c>
      <c r="AK222" s="0" t="str">
        <f aca="false">("Partial-birth abortions, Saline method abortions")</f>
        <v>Partial-birth abortions, Saline method abortions</v>
      </c>
      <c r="AL222" s="0" t="s">
        <v>1053</v>
      </c>
      <c r="AN222" s="0" t="str">
        <f aca="false">("Life endangerment, Serious health risk")</f>
        <v>Life endangerment, Serious health risk</v>
      </c>
      <c r="AO222" s="0" t="s">
        <v>1074</v>
      </c>
      <c r="AP222" s="0" t="s">
        <v>1057</v>
      </c>
      <c r="AQ222" s="0" t="n">
        <v>1</v>
      </c>
      <c r="AR222" s="0" t="s">
        <v>1075</v>
      </c>
      <c r="AS222" s="0" t="s">
        <v>1078</v>
      </c>
      <c r="AT222" s="0" t="n">
        <v>0</v>
      </c>
    </row>
    <row r="223" customFormat="false" ht="14.25" hidden="false" customHeight="false" outlineLevel="0" collapsed="false">
      <c r="A223" s="0" t="s">
        <v>101</v>
      </c>
      <c r="B223" s="2" t="n">
        <v>44753</v>
      </c>
      <c r="C223" s="2" t="n">
        <v>44804</v>
      </c>
      <c r="D223" s="0" t="n">
        <v>1</v>
      </c>
      <c r="E223" s="0" t="s">
        <v>1069</v>
      </c>
      <c r="F223" s="0" t="s">
        <v>145</v>
      </c>
      <c r="G223" s="0" t="n">
        <v>1</v>
      </c>
      <c r="H223" s="0" t="s">
        <v>1083</v>
      </c>
      <c r="J223" s="0" t="n">
        <v>1</v>
      </c>
      <c r="K223" s="0" t="s">
        <v>1083</v>
      </c>
      <c r="L223" s="0" t="s">
        <v>1084</v>
      </c>
      <c r="M223" s="0" t="n">
        <v>0</v>
      </c>
      <c r="P223" s="0" t="n">
        <v>1</v>
      </c>
      <c r="Q223" s="0" t="s">
        <v>1061</v>
      </c>
      <c r="R223" s="0" t="s">
        <v>185</v>
      </c>
      <c r="S223" s="0" t="str">
        <f aca="false">("Any point in pregnancy, 16 weeks postfertilization (18 weeks LMP) , Viability")</f>
        <v>Any point in pregnancy, 16 weeks postfertilization (18 weeks LMP) , Viability</v>
      </c>
      <c r="T223" s="0" t="s">
        <v>1076</v>
      </c>
      <c r="U223" s="0" t="s">
        <v>1081</v>
      </c>
      <c r="V223" s="0" t="str">
        <f aca="false">("Life endangerment, Serious health risk, Fetal anomaly, Rape, Incest")</f>
        <v>Life endangerment, Serious health risk, Fetal anomaly, Rape, Incest</v>
      </c>
      <c r="W223" s="0" t="s">
        <v>1077</v>
      </c>
      <c r="X223" s="0" t="s">
        <v>1082</v>
      </c>
      <c r="Y223" s="0" t="str">
        <f aca="false">("Second physician must certify the exception")</f>
        <v>Second physician must certify the exception</v>
      </c>
      <c r="Z223" s="0" t="s">
        <v>1049</v>
      </c>
      <c r="AA223" s="0" t="s">
        <v>1066</v>
      </c>
      <c r="AB223" s="0" t="n">
        <v>1</v>
      </c>
      <c r="AC223" s="0" t="s">
        <v>1067</v>
      </c>
      <c r="AE223" s="0" t="str">
        <f aca="false">("Down syndrome")</f>
        <v>Down syndrome</v>
      </c>
      <c r="AF223" s="0" t="s">
        <v>1067</v>
      </c>
      <c r="AH223" s="0" t="n">
        <v>1</v>
      </c>
      <c r="AI223" s="0" t="s">
        <v>1052</v>
      </c>
      <c r="AK223" s="0" t="str">
        <f aca="false">("Partial-birth abortions, Saline method abortions")</f>
        <v>Partial-birth abortions, Saline method abortions</v>
      </c>
      <c r="AL223" s="0" t="s">
        <v>1053</v>
      </c>
      <c r="AN223" s="0" t="str">
        <f aca="false">("Life endangerment, Serious health risk")</f>
        <v>Life endangerment, Serious health risk</v>
      </c>
      <c r="AO223" s="0" t="s">
        <v>1074</v>
      </c>
      <c r="AP223" s="0" t="s">
        <v>1057</v>
      </c>
      <c r="AQ223" s="0" t="n">
        <v>1</v>
      </c>
      <c r="AR223" s="0" t="s">
        <v>1075</v>
      </c>
      <c r="AS223" s="0" t="s">
        <v>1078</v>
      </c>
      <c r="AT223" s="0" t="n">
        <v>0</v>
      </c>
    </row>
    <row r="224" customFormat="false" ht="14.25" hidden="false" customHeight="false" outlineLevel="0" collapsed="false">
      <c r="A224" s="0" t="s">
        <v>101</v>
      </c>
      <c r="B224" s="2" t="n">
        <v>44805</v>
      </c>
      <c r="C224" s="2" t="n">
        <v>44866</v>
      </c>
      <c r="D224" s="0" t="n">
        <v>1</v>
      </c>
      <c r="E224" s="0" t="s">
        <v>1069</v>
      </c>
      <c r="F224" s="0" t="s">
        <v>145</v>
      </c>
      <c r="G224" s="0" t="n">
        <v>1</v>
      </c>
      <c r="H224" s="0" t="s">
        <v>1085</v>
      </c>
      <c r="J224" s="0" t="n">
        <v>1</v>
      </c>
      <c r="K224" s="0" t="s">
        <v>1085</v>
      </c>
      <c r="L224" s="0" t="s">
        <v>1084</v>
      </c>
      <c r="M224" s="0" t="n">
        <v>0</v>
      </c>
      <c r="P224" s="0" t="n">
        <v>1</v>
      </c>
      <c r="Q224" s="0" t="s">
        <v>1061</v>
      </c>
      <c r="R224" s="0" t="s">
        <v>185</v>
      </c>
      <c r="S224" s="0" t="str">
        <f aca="false">("Any point in pregnancy, 16 weeks postfertilization (18 weeks LMP) , Viability")</f>
        <v>Any point in pregnancy, 16 weeks postfertilization (18 weeks LMP) , Viability</v>
      </c>
      <c r="T224" s="0" t="s">
        <v>1086</v>
      </c>
      <c r="U224" s="0" t="s">
        <v>1081</v>
      </c>
      <c r="V224" s="0" t="str">
        <f aca="false">("Life endangerment, Serious health risk, Fetal anomaly, Rape, Incest")</f>
        <v>Life endangerment, Serious health risk, Fetal anomaly, Rape, Incest</v>
      </c>
      <c r="W224" s="0" t="s">
        <v>1087</v>
      </c>
      <c r="X224" s="0" t="s">
        <v>1082</v>
      </c>
      <c r="Y224" s="0" t="str">
        <f aca="false">("Second physician must certify the exception")</f>
        <v>Second physician must certify the exception</v>
      </c>
      <c r="Z224" s="0" t="s">
        <v>1049</v>
      </c>
      <c r="AA224" s="0" t="s">
        <v>1066</v>
      </c>
      <c r="AB224" s="0" t="n">
        <v>1</v>
      </c>
      <c r="AC224" s="0" t="s">
        <v>1067</v>
      </c>
      <c r="AE224" s="0" t="str">
        <f aca="false">("Down syndrome")</f>
        <v>Down syndrome</v>
      </c>
      <c r="AF224" s="0" t="s">
        <v>1067</v>
      </c>
      <c r="AH224" s="0" t="n">
        <v>1</v>
      </c>
      <c r="AI224" s="0" t="s">
        <v>1052</v>
      </c>
      <c r="AK224" s="0" t="str">
        <f aca="false">("Partial-birth abortions, Saline method abortions")</f>
        <v>Partial-birth abortions, Saline method abortions</v>
      </c>
      <c r="AL224" s="0" t="s">
        <v>1053</v>
      </c>
      <c r="AN224" s="0" t="str">
        <f aca="false">("Life endangerment, Serious health risk")</f>
        <v>Life endangerment, Serious health risk</v>
      </c>
      <c r="AO224" s="0" t="s">
        <v>1074</v>
      </c>
      <c r="AP224" s="0" t="s">
        <v>1057</v>
      </c>
      <c r="AQ224" s="0" t="n">
        <v>1</v>
      </c>
      <c r="AR224" s="0" t="s">
        <v>1075</v>
      </c>
      <c r="AS224" s="0" t="s">
        <v>1078</v>
      </c>
      <c r="AT224" s="0" t="n">
        <v>0</v>
      </c>
    </row>
    <row r="225" customFormat="false" ht="14.25" hidden="false" customHeight="false" outlineLevel="0" collapsed="false">
      <c r="A225" s="0" t="s">
        <v>102</v>
      </c>
      <c r="B225" s="2" t="n">
        <v>43435</v>
      </c>
      <c r="C225" s="2" t="n">
        <v>44866</v>
      </c>
      <c r="D225" s="0" t="n">
        <v>0</v>
      </c>
    </row>
    <row r="226" customFormat="false" ht="14.25" hidden="false" customHeight="false" outlineLevel="0" collapsed="false">
      <c r="A226" s="0" t="s">
        <v>103</v>
      </c>
      <c r="B226" s="2" t="n">
        <v>43435</v>
      </c>
      <c r="C226" s="2" t="n">
        <v>44012</v>
      </c>
      <c r="D226" s="0" t="n">
        <v>1</v>
      </c>
      <c r="E226" s="0" t="s">
        <v>1088</v>
      </c>
      <c r="G226" s="0" t="n">
        <v>0</v>
      </c>
      <c r="P226" s="0" t="n">
        <v>1</v>
      </c>
      <c r="Q226" s="0" t="s">
        <v>1089</v>
      </c>
      <c r="S226" s="0" t="str">
        <f aca="false">("3rd trimester")</f>
        <v>3rd trimester</v>
      </c>
      <c r="T226" s="0" t="s">
        <v>1090</v>
      </c>
      <c r="U226" s="0" t="s">
        <v>1091</v>
      </c>
      <c r="V226" s="0" t="str">
        <f aca="false">("Life endangerment, Serious health risk")</f>
        <v>Life endangerment, Serious health risk</v>
      </c>
      <c r="W226" s="0" t="s">
        <v>1092</v>
      </c>
      <c r="Y226" s="0" t="str">
        <f aca="false">("Must be performed in a hospital, Must use a method most likely to result in fetal survival, Two other physicians must certify the exception")</f>
        <v>Must be performed in a hospital, Must use a method most likely to result in fetal survival, Two other physicians must certify the exception</v>
      </c>
      <c r="Z226" s="0" t="s">
        <v>1090</v>
      </c>
      <c r="AA226" s="0" t="s">
        <v>1093</v>
      </c>
      <c r="AB226" s="0" t="n">
        <v>0</v>
      </c>
      <c r="AH226" s="0" t="n">
        <v>1</v>
      </c>
      <c r="AI226" s="0" t="s">
        <v>1094</v>
      </c>
      <c r="AK226" s="0" t="str">
        <f aca="false">("Partial-birth abortions")</f>
        <v>Partial-birth abortions</v>
      </c>
      <c r="AL226" s="0" t="s">
        <v>1094</v>
      </c>
      <c r="AN226" s="0" t="str">
        <f aca="false">("Life endangerment, Serious health risk")</f>
        <v>Life endangerment, Serious health risk</v>
      </c>
      <c r="AO226" s="0" t="s">
        <v>1095</v>
      </c>
      <c r="AQ226" s="0" t="n">
        <v>0</v>
      </c>
      <c r="AT226" s="0" t="n">
        <v>0</v>
      </c>
    </row>
    <row r="227" customFormat="false" ht="14.25" hidden="false" customHeight="false" outlineLevel="0" collapsed="false">
      <c r="A227" s="0" t="s">
        <v>103</v>
      </c>
      <c r="B227" s="2" t="n">
        <v>44013</v>
      </c>
      <c r="C227" s="2" t="n">
        <v>44866</v>
      </c>
      <c r="D227" s="0" t="n">
        <v>1</v>
      </c>
      <c r="E227" s="0" t="s">
        <v>1088</v>
      </c>
      <c r="G227" s="0" t="n">
        <v>0</v>
      </c>
      <c r="P227" s="0" t="n">
        <v>1</v>
      </c>
      <c r="Q227" s="0" t="s">
        <v>1089</v>
      </c>
      <c r="S227" s="0" t="str">
        <f aca="false">("3rd trimester")</f>
        <v>3rd trimester</v>
      </c>
      <c r="T227" s="0" t="s">
        <v>1090</v>
      </c>
      <c r="U227" s="0" t="s">
        <v>1091</v>
      </c>
      <c r="V227" s="0" t="str">
        <f aca="false">("Life endangerment, Serious health risk")</f>
        <v>Life endangerment, Serious health risk</v>
      </c>
      <c r="W227" s="0" t="s">
        <v>1092</v>
      </c>
      <c r="Y227" s="0" t="str">
        <f aca="false">("Must be performed in a hospital, Must use a method most likely to result in fetal survival, Two other physicians must certify the exception")</f>
        <v>Must be performed in a hospital, Must use a method most likely to result in fetal survival, Two other physicians must certify the exception</v>
      </c>
      <c r="Z227" s="0" t="s">
        <v>1090</v>
      </c>
      <c r="AA227" s="0" t="s">
        <v>1093</v>
      </c>
      <c r="AB227" s="0" t="n">
        <v>0</v>
      </c>
      <c r="AH227" s="0" t="n">
        <v>1</v>
      </c>
      <c r="AI227" s="0" t="s">
        <v>1094</v>
      </c>
      <c r="AK227" s="0" t="str">
        <f aca="false">("Partial-birth abortions")</f>
        <v>Partial-birth abortions</v>
      </c>
      <c r="AL227" s="0" t="s">
        <v>1094</v>
      </c>
      <c r="AN227" s="0" t="str">
        <f aca="false">("Life endangerment, Serious health risk")</f>
        <v>Life endangerment, Serious health risk</v>
      </c>
      <c r="AO227" s="0" t="s">
        <v>1095</v>
      </c>
      <c r="AQ227" s="0" t="n">
        <v>0</v>
      </c>
      <c r="AT227" s="0" t="n">
        <v>0</v>
      </c>
    </row>
    <row r="228" customFormat="false" ht="14.25" hidden="false" customHeight="false" outlineLevel="0" collapsed="false">
      <c r="A228" s="0" t="s">
        <v>104</v>
      </c>
      <c r="B228" s="2" t="n">
        <v>43435</v>
      </c>
      <c r="C228" s="2" t="n">
        <v>44720</v>
      </c>
      <c r="D228" s="0" t="n">
        <v>1</v>
      </c>
      <c r="E228" s="0" t="s">
        <v>1096</v>
      </c>
      <c r="G228" s="0" t="n">
        <v>0</v>
      </c>
      <c r="P228" s="0" t="n">
        <v>1</v>
      </c>
      <c r="Q228" s="0" t="s">
        <v>1096</v>
      </c>
      <c r="S228" s="0" t="str">
        <f aca="false">("Viability")</f>
        <v>Viability</v>
      </c>
      <c r="T228" s="0" t="s">
        <v>1097</v>
      </c>
      <c r="V228" s="0" t="str">
        <f aca="false">("Life endangerment, Serious health risk")</f>
        <v>Life endangerment, Serious health risk</v>
      </c>
      <c r="W228" s="0" t="s">
        <v>1098</v>
      </c>
      <c r="Y228" s="0" t="str">
        <f aca="false">("No requirements")</f>
        <v>No requirements</v>
      </c>
      <c r="AB228" s="0" t="n">
        <v>0</v>
      </c>
      <c r="AH228" s="0" t="n">
        <v>0</v>
      </c>
      <c r="AQ228" s="0" t="n">
        <v>0</v>
      </c>
      <c r="AT228" s="0" t="n">
        <v>0</v>
      </c>
    </row>
    <row r="229" customFormat="false" ht="14.25" hidden="false" customHeight="false" outlineLevel="0" collapsed="false">
      <c r="A229" s="0" t="s">
        <v>104</v>
      </c>
      <c r="B229" s="2" t="n">
        <v>44721</v>
      </c>
      <c r="C229" s="2" t="n">
        <v>44866</v>
      </c>
      <c r="D229" s="0" t="n">
        <v>1</v>
      </c>
      <c r="E229" s="0" t="s">
        <v>1099</v>
      </c>
      <c r="G229" s="0" t="n">
        <v>0</v>
      </c>
      <c r="P229" s="0" t="n">
        <v>1</v>
      </c>
      <c r="Q229" s="0" t="s">
        <v>1096</v>
      </c>
      <c r="S229" s="0" t="str">
        <f aca="false">("Viability")</f>
        <v>Viability</v>
      </c>
      <c r="T229" s="0" t="s">
        <v>1100</v>
      </c>
      <c r="V229" s="0" t="str">
        <f aca="false">("Life endangerment, Serious health risk")</f>
        <v>Life endangerment, Serious health risk</v>
      </c>
      <c r="W229" s="0" t="s">
        <v>1098</v>
      </c>
      <c r="Y229" s="0" t="str">
        <f aca="false">("No requirements")</f>
        <v>No requirements</v>
      </c>
      <c r="AB229" s="0" t="n">
        <v>0</v>
      </c>
      <c r="AH229" s="0" t="n">
        <v>0</v>
      </c>
      <c r="AQ229" s="0" t="n">
        <v>0</v>
      </c>
      <c r="AT229" s="0" t="n">
        <v>0</v>
      </c>
    </row>
    <row r="230" customFormat="false" ht="14.25" hidden="false" customHeight="false" outlineLevel="0" collapsed="false">
      <c r="A230" s="0" t="s">
        <v>105</v>
      </c>
      <c r="B230" s="2" t="n">
        <v>43435</v>
      </c>
      <c r="C230" s="2" t="n">
        <v>44721</v>
      </c>
      <c r="D230" s="0" t="n">
        <v>1</v>
      </c>
      <c r="E230" s="0" t="s">
        <v>1101</v>
      </c>
      <c r="F230" s="0" t="s">
        <v>145</v>
      </c>
      <c r="G230" s="0" t="n">
        <v>1</v>
      </c>
      <c r="H230" s="0" t="s">
        <v>1102</v>
      </c>
      <c r="J230" s="0" t="n">
        <v>1</v>
      </c>
      <c r="K230" s="0" t="s">
        <v>1102</v>
      </c>
      <c r="L230" s="0" t="s">
        <v>1103</v>
      </c>
      <c r="M230" s="0" t="n">
        <v>0</v>
      </c>
      <c r="P230" s="0" t="n">
        <v>1</v>
      </c>
      <c r="Q230" s="0" t="s">
        <v>1104</v>
      </c>
      <c r="S230" s="0" t="str">
        <f aca="false">("20 weeks postfertilization (22 weeks LMP)")</f>
        <v>20 weeks postfertilization (22 weeks LMP)</v>
      </c>
      <c r="T230" s="0" t="s">
        <v>1104</v>
      </c>
      <c r="V230" s="0" t="str">
        <f aca="false">("Life endangerment, Serious health risk")</f>
        <v>Life endangerment, Serious health risk</v>
      </c>
      <c r="W230" s="0" t="s">
        <v>1105</v>
      </c>
      <c r="X230" s="0" t="s">
        <v>1106</v>
      </c>
      <c r="Y230" s="0" t="str">
        <f aca="false">("Must use a method most likely to result in fetal survival")</f>
        <v>Must use a method most likely to result in fetal survival</v>
      </c>
      <c r="Z230" s="0" t="s">
        <v>1107</v>
      </c>
      <c r="AA230" s="0" t="s">
        <v>1108</v>
      </c>
      <c r="AB230" s="0" t="n">
        <v>0</v>
      </c>
      <c r="AH230" s="0" t="n">
        <v>1</v>
      </c>
      <c r="AI230" s="0" t="s">
        <v>1109</v>
      </c>
      <c r="AJ230" s="0" t="s">
        <v>185</v>
      </c>
      <c r="AK230" s="0" t="str">
        <f aca="false">("Partial-birth abortions, Dismemberment abortions")</f>
        <v>Partial-birth abortions, Dismemberment abortions</v>
      </c>
      <c r="AL230" s="0" t="s">
        <v>1110</v>
      </c>
      <c r="AM230" s="0" t="s">
        <v>1111</v>
      </c>
      <c r="AN230" s="0" t="str">
        <f aca="false">("Life endangerment, Serious health risk, Fetal anomaly")</f>
        <v>Life endangerment, Serious health risk, Fetal anomaly</v>
      </c>
      <c r="AO230" s="0" t="s">
        <v>1112</v>
      </c>
      <c r="AP230" s="0" t="s">
        <v>1113</v>
      </c>
      <c r="AQ230" s="0" t="n">
        <v>0</v>
      </c>
      <c r="AT230" s="0" t="n">
        <v>1</v>
      </c>
      <c r="AU230" s="0" t="s">
        <v>1114</v>
      </c>
      <c r="AV230" s="0" t="s">
        <v>185</v>
      </c>
    </row>
    <row r="231" customFormat="false" ht="14.25" hidden="false" customHeight="false" outlineLevel="0" collapsed="false">
      <c r="A231" s="0" t="s">
        <v>105</v>
      </c>
      <c r="B231" s="2" t="n">
        <v>44722</v>
      </c>
      <c r="C231" s="2" t="n">
        <v>44759</v>
      </c>
      <c r="D231" s="0" t="n">
        <v>1</v>
      </c>
      <c r="E231" s="0" t="s">
        <v>1115</v>
      </c>
      <c r="F231" s="0" t="s">
        <v>145</v>
      </c>
      <c r="G231" s="0" t="n">
        <v>1</v>
      </c>
      <c r="H231" s="0" t="s">
        <v>1102</v>
      </c>
      <c r="J231" s="0" t="n">
        <v>1</v>
      </c>
      <c r="K231" s="0" t="s">
        <v>1102</v>
      </c>
      <c r="L231" s="0" t="s">
        <v>1103</v>
      </c>
      <c r="M231" s="0" t="n">
        <v>0</v>
      </c>
      <c r="P231" s="0" t="n">
        <v>1</v>
      </c>
      <c r="Q231" s="0" t="s">
        <v>1104</v>
      </c>
      <c r="S231" s="0" t="str">
        <f aca="false">("20 weeks postfertilization (22 weeks LMP)")</f>
        <v>20 weeks postfertilization (22 weeks LMP)</v>
      </c>
      <c r="T231" s="0" t="s">
        <v>1104</v>
      </c>
      <c r="V231" s="0" t="str">
        <f aca="false">("Life endangerment, Serious health risk")</f>
        <v>Life endangerment, Serious health risk</v>
      </c>
      <c r="W231" s="0" t="s">
        <v>1105</v>
      </c>
      <c r="X231" s="0" t="s">
        <v>1106</v>
      </c>
      <c r="Y231" s="0" t="str">
        <f aca="false">("Must use a method most likely to result in fetal survival")</f>
        <v>Must use a method most likely to result in fetal survival</v>
      </c>
      <c r="Z231" s="0" t="s">
        <v>1107</v>
      </c>
      <c r="AA231" s="0" t="s">
        <v>1108</v>
      </c>
      <c r="AB231" s="0" t="n">
        <v>1</v>
      </c>
      <c r="AC231" s="0" t="s">
        <v>1116</v>
      </c>
      <c r="AE231" s="0" t="str">
        <f aca="false">("Fetal disability")</f>
        <v>Fetal disability</v>
      </c>
      <c r="AF231" s="0" t="s">
        <v>1116</v>
      </c>
      <c r="AH231" s="0" t="n">
        <v>1</v>
      </c>
      <c r="AI231" s="0" t="s">
        <v>1109</v>
      </c>
      <c r="AJ231" s="0" t="s">
        <v>185</v>
      </c>
      <c r="AK231" s="0" t="str">
        <f aca="false">("Partial-birth abortions, Dismemberment abortions")</f>
        <v>Partial-birth abortions, Dismemberment abortions</v>
      </c>
      <c r="AL231" s="0" t="s">
        <v>1110</v>
      </c>
      <c r="AM231" s="0" t="s">
        <v>1111</v>
      </c>
      <c r="AN231" s="0" t="str">
        <f aca="false">("Life endangerment, Serious health risk, Fetal anomaly")</f>
        <v>Life endangerment, Serious health risk, Fetal anomaly</v>
      </c>
      <c r="AO231" s="0" t="s">
        <v>1112</v>
      </c>
      <c r="AP231" s="0" t="s">
        <v>1113</v>
      </c>
      <c r="AQ231" s="0" t="n">
        <v>0</v>
      </c>
      <c r="AT231" s="0" t="n">
        <v>1</v>
      </c>
      <c r="AU231" s="0" t="s">
        <v>1114</v>
      </c>
      <c r="AV231" s="0" t="s">
        <v>185</v>
      </c>
    </row>
    <row r="232" customFormat="false" ht="14.25" hidden="false" customHeight="false" outlineLevel="0" collapsed="false">
      <c r="A232" s="0" t="s">
        <v>105</v>
      </c>
      <c r="B232" s="2" t="n">
        <v>44760</v>
      </c>
      <c r="C232" s="2" t="n">
        <v>44761</v>
      </c>
      <c r="D232" s="0" t="n">
        <v>1</v>
      </c>
      <c r="E232" s="0" t="s">
        <v>1115</v>
      </c>
      <c r="F232" s="0" t="s">
        <v>145</v>
      </c>
      <c r="G232" s="0" t="n">
        <v>1</v>
      </c>
      <c r="H232" s="0" t="s">
        <v>1117</v>
      </c>
      <c r="J232" s="0" t="n">
        <v>1</v>
      </c>
      <c r="K232" s="0" t="s">
        <v>1117</v>
      </c>
      <c r="L232" s="0" t="s">
        <v>1118</v>
      </c>
      <c r="M232" s="0" t="n">
        <v>0</v>
      </c>
      <c r="P232" s="0" t="n">
        <v>1</v>
      </c>
      <c r="Q232" s="0" t="s">
        <v>1104</v>
      </c>
      <c r="S232" s="0" t="str">
        <f aca="false">("20 weeks postfertilization (22 weeks LMP)")</f>
        <v>20 weeks postfertilization (22 weeks LMP)</v>
      </c>
      <c r="T232" s="0" t="s">
        <v>1104</v>
      </c>
      <c r="V232" s="0" t="str">
        <f aca="false">("Life endangerment, Serious health risk")</f>
        <v>Life endangerment, Serious health risk</v>
      </c>
      <c r="W232" s="0" t="s">
        <v>1105</v>
      </c>
      <c r="X232" s="0" t="s">
        <v>1106</v>
      </c>
      <c r="Y232" s="0" t="str">
        <f aca="false">("Must use a method most likely to result in fetal survival")</f>
        <v>Must use a method most likely to result in fetal survival</v>
      </c>
      <c r="Z232" s="0" t="s">
        <v>1107</v>
      </c>
      <c r="AA232" s="0" t="s">
        <v>1108</v>
      </c>
      <c r="AB232" s="0" t="n">
        <v>1</v>
      </c>
      <c r="AC232" s="0" t="s">
        <v>1116</v>
      </c>
      <c r="AE232" s="0" t="str">
        <f aca="false">("Fetal disability")</f>
        <v>Fetal disability</v>
      </c>
      <c r="AF232" s="0" t="s">
        <v>1116</v>
      </c>
      <c r="AH232" s="0" t="n">
        <v>1</v>
      </c>
      <c r="AI232" s="0" t="s">
        <v>1109</v>
      </c>
      <c r="AJ232" s="0" t="s">
        <v>185</v>
      </c>
      <c r="AK232" s="0" t="str">
        <f aca="false">("Partial-birth abortions, Dismemberment abortions")</f>
        <v>Partial-birth abortions, Dismemberment abortions</v>
      </c>
      <c r="AL232" s="0" t="s">
        <v>1110</v>
      </c>
      <c r="AM232" s="0" t="s">
        <v>1111</v>
      </c>
      <c r="AN232" s="0" t="str">
        <f aca="false">("Life endangerment, Serious health risk, Fetal anomaly")</f>
        <v>Life endangerment, Serious health risk, Fetal anomaly</v>
      </c>
      <c r="AO232" s="0" t="s">
        <v>1112</v>
      </c>
      <c r="AP232" s="0" t="s">
        <v>1113</v>
      </c>
      <c r="AQ232" s="0" t="n">
        <v>0</v>
      </c>
      <c r="AT232" s="0" t="n">
        <v>1</v>
      </c>
      <c r="AU232" s="0" t="s">
        <v>1114</v>
      </c>
      <c r="AV232" s="0" t="s">
        <v>185</v>
      </c>
    </row>
    <row r="233" customFormat="false" ht="14.25" hidden="false" customHeight="false" outlineLevel="0" collapsed="false">
      <c r="A233" s="0" t="s">
        <v>105</v>
      </c>
      <c r="B233" s="2" t="n">
        <v>44762</v>
      </c>
      <c r="C233" s="2" t="n">
        <v>44816</v>
      </c>
      <c r="D233" s="0" t="n">
        <v>1</v>
      </c>
      <c r="E233" s="0" t="s">
        <v>1115</v>
      </c>
      <c r="F233" s="0" t="s">
        <v>145</v>
      </c>
      <c r="G233" s="0" t="n">
        <v>1</v>
      </c>
      <c r="H233" s="0" t="s">
        <v>1119</v>
      </c>
      <c r="J233" s="0" t="n">
        <v>1</v>
      </c>
      <c r="K233" s="0" t="s">
        <v>1119</v>
      </c>
      <c r="L233" s="0" t="s">
        <v>1120</v>
      </c>
      <c r="M233" s="0" t="n">
        <v>0</v>
      </c>
      <c r="P233" s="0" t="n">
        <v>1</v>
      </c>
      <c r="Q233" s="0" t="s">
        <v>1104</v>
      </c>
      <c r="S233" s="0" t="str">
        <f aca="false">("20 weeks postfertilization (22 weeks LMP)")</f>
        <v>20 weeks postfertilization (22 weeks LMP)</v>
      </c>
      <c r="T233" s="0" t="s">
        <v>1104</v>
      </c>
      <c r="V233" s="0" t="str">
        <f aca="false">("Life endangerment, Serious health risk")</f>
        <v>Life endangerment, Serious health risk</v>
      </c>
      <c r="W233" s="0" t="s">
        <v>1105</v>
      </c>
      <c r="X233" s="0" t="s">
        <v>1106</v>
      </c>
      <c r="Y233" s="0" t="str">
        <f aca="false">("Must use a method most likely to result in fetal survival")</f>
        <v>Must use a method most likely to result in fetal survival</v>
      </c>
      <c r="Z233" s="0" t="s">
        <v>1107</v>
      </c>
      <c r="AA233" s="0" t="s">
        <v>1108</v>
      </c>
      <c r="AB233" s="0" t="n">
        <v>1</v>
      </c>
      <c r="AC233" s="0" t="s">
        <v>1116</v>
      </c>
      <c r="AE233" s="0" t="str">
        <f aca="false">("Fetal disability")</f>
        <v>Fetal disability</v>
      </c>
      <c r="AF233" s="0" t="s">
        <v>1116</v>
      </c>
      <c r="AH233" s="0" t="n">
        <v>1</v>
      </c>
      <c r="AI233" s="0" t="s">
        <v>1109</v>
      </c>
      <c r="AJ233" s="0" t="s">
        <v>185</v>
      </c>
      <c r="AK233" s="0" t="str">
        <f aca="false">("Partial-birth abortions, Dismemberment abortions")</f>
        <v>Partial-birth abortions, Dismemberment abortions</v>
      </c>
      <c r="AL233" s="0" t="s">
        <v>1110</v>
      </c>
      <c r="AM233" s="0" t="s">
        <v>1111</v>
      </c>
      <c r="AN233" s="0" t="str">
        <f aca="false">("Life endangerment, Serious health risk, Fetal anomaly")</f>
        <v>Life endangerment, Serious health risk, Fetal anomaly</v>
      </c>
      <c r="AO233" s="0" t="s">
        <v>1112</v>
      </c>
      <c r="AP233" s="0" t="s">
        <v>1113</v>
      </c>
      <c r="AQ233" s="0" t="n">
        <v>0</v>
      </c>
      <c r="AT233" s="0" t="n">
        <v>1</v>
      </c>
      <c r="AU233" s="0" t="s">
        <v>1114</v>
      </c>
      <c r="AV233" s="0" t="s">
        <v>185</v>
      </c>
    </row>
    <row r="234" customFormat="false" ht="14.25" hidden="false" customHeight="false" outlineLevel="0" collapsed="false">
      <c r="A234" s="0" t="s">
        <v>105</v>
      </c>
      <c r="B234" s="2" t="n">
        <v>44817</v>
      </c>
      <c r="C234" s="2" t="n">
        <v>44866</v>
      </c>
      <c r="D234" s="0" t="n">
        <v>1</v>
      </c>
      <c r="E234" s="0" t="s">
        <v>1121</v>
      </c>
      <c r="F234" s="0" t="s">
        <v>145</v>
      </c>
      <c r="G234" s="0" t="n">
        <v>1</v>
      </c>
      <c r="H234" s="0" t="s">
        <v>1122</v>
      </c>
      <c r="J234" s="0" t="n">
        <v>1</v>
      </c>
      <c r="K234" s="0" t="s">
        <v>1122</v>
      </c>
      <c r="L234" s="0" t="s">
        <v>1120</v>
      </c>
      <c r="M234" s="0" t="n">
        <v>0</v>
      </c>
      <c r="P234" s="0" t="n">
        <v>1</v>
      </c>
      <c r="Q234" s="0" t="s">
        <v>1123</v>
      </c>
      <c r="S234" s="0" t="str">
        <f aca="false">("Any point in pregnancy, 20 weeks postfertilization (22 weeks LMP)")</f>
        <v>Any point in pregnancy, 20 weeks postfertilization (22 weeks LMP)</v>
      </c>
      <c r="T234" s="0" t="s">
        <v>1123</v>
      </c>
      <c r="V234" s="0" t="str">
        <f aca="false">("Life endangerment, Serious health risk, Fetal anomaly, Rape, Incest")</f>
        <v>Life endangerment, Serious health risk, Fetal anomaly, Rape, Incest</v>
      </c>
      <c r="W234" s="0" t="s">
        <v>1124</v>
      </c>
      <c r="X234" s="0" t="s">
        <v>1125</v>
      </c>
      <c r="Y234" s="0" t="str">
        <f aca="false">("Must use a method most likely to result in fetal survival")</f>
        <v>Must use a method most likely to result in fetal survival</v>
      </c>
      <c r="Z234" s="0" t="s">
        <v>1107</v>
      </c>
      <c r="AA234" s="0" t="s">
        <v>1108</v>
      </c>
      <c r="AB234" s="0" t="n">
        <v>1</v>
      </c>
      <c r="AC234" s="0" t="s">
        <v>1116</v>
      </c>
      <c r="AE234" s="0" t="str">
        <f aca="false">("Fetal disability")</f>
        <v>Fetal disability</v>
      </c>
      <c r="AF234" s="0" t="s">
        <v>1116</v>
      </c>
      <c r="AH234" s="0" t="n">
        <v>1</v>
      </c>
      <c r="AI234" s="0" t="s">
        <v>1109</v>
      </c>
      <c r="AJ234" s="0" t="s">
        <v>185</v>
      </c>
      <c r="AK234" s="0" t="str">
        <f aca="false">("Partial-birth abortions, Dismemberment abortions")</f>
        <v>Partial-birth abortions, Dismemberment abortions</v>
      </c>
      <c r="AL234" s="0" t="s">
        <v>1110</v>
      </c>
      <c r="AM234" s="0" t="s">
        <v>1111</v>
      </c>
      <c r="AN234" s="0" t="str">
        <f aca="false">("Life endangerment, Serious health risk, Fetal anomaly")</f>
        <v>Life endangerment, Serious health risk, Fetal anomaly</v>
      </c>
      <c r="AO234" s="0" t="s">
        <v>1112</v>
      </c>
      <c r="AP234" s="0" t="s">
        <v>1113</v>
      </c>
      <c r="AQ234" s="0" t="n">
        <v>0</v>
      </c>
      <c r="AT234" s="0" t="n">
        <v>1</v>
      </c>
      <c r="AU234" s="0" t="s">
        <v>1114</v>
      </c>
      <c r="AV234" s="0" t="s">
        <v>185</v>
      </c>
    </row>
    <row r="235" customFormat="false" ht="14.25" hidden="false" customHeight="false" outlineLevel="0" collapsed="false">
      <c r="A235" s="0" t="s">
        <v>106</v>
      </c>
      <c r="B235" s="2" t="n">
        <v>43435</v>
      </c>
      <c r="C235" s="2" t="n">
        <v>44735</v>
      </c>
      <c r="D235" s="0" t="n">
        <v>1</v>
      </c>
      <c r="E235" s="0" t="s">
        <v>1126</v>
      </c>
      <c r="F235" s="0" t="s">
        <v>145</v>
      </c>
      <c r="G235" s="0" t="n">
        <v>1</v>
      </c>
      <c r="H235" s="0" t="s">
        <v>1127</v>
      </c>
      <c r="J235" s="0" t="n">
        <v>1</v>
      </c>
      <c r="K235" s="0" t="s">
        <v>1128</v>
      </c>
      <c r="L235" s="0" t="s">
        <v>1129</v>
      </c>
      <c r="M235" s="0" t="n">
        <v>0</v>
      </c>
      <c r="P235" s="0" t="n">
        <v>1</v>
      </c>
      <c r="Q235" s="0" t="s">
        <v>1130</v>
      </c>
      <c r="S235" s="0" t="str">
        <f aca="false">("20 weeks postfertilization (22 weeks LMP), Viability")</f>
        <v>20 weeks postfertilization (22 weeks LMP), Viability</v>
      </c>
      <c r="T235" s="0" t="s">
        <v>1130</v>
      </c>
      <c r="V235" s="0" t="str">
        <f aca="false">("Life endangerment, Serious health risk")</f>
        <v>Life endangerment, Serious health risk</v>
      </c>
      <c r="W235" s="0" t="s">
        <v>1131</v>
      </c>
      <c r="X235" s="0" t="s">
        <v>1132</v>
      </c>
      <c r="Y235" s="0" t="str">
        <f aca="false">("Must use a method most likely to result in fetal survival")</f>
        <v>Must use a method most likely to result in fetal survival</v>
      </c>
      <c r="Z235" s="0" t="s">
        <v>1130</v>
      </c>
      <c r="AB235" s="0" t="n">
        <v>0</v>
      </c>
      <c r="AH235" s="0" t="n">
        <v>1</v>
      </c>
      <c r="AI235" s="0" t="s">
        <v>1133</v>
      </c>
      <c r="AJ235" s="0" t="s">
        <v>185</v>
      </c>
      <c r="AK235" s="0" t="str">
        <f aca="false">("Partial-birth abortions")</f>
        <v>Partial-birth abortions</v>
      </c>
      <c r="AL235" s="0" t="s">
        <v>1134</v>
      </c>
      <c r="AM235" s="0" t="s">
        <v>1111</v>
      </c>
      <c r="AN235" s="0" t="str">
        <f aca="false">("Life endangerment")</f>
        <v>Life endangerment</v>
      </c>
      <c r="AO235" s="0" t="s">
        <v>1133</v>
      </c>
      <c r="AP235" s="0" t="s">
        <v>185</v>
      </c>
      <c r="AQ235" s="0" t="n">
        <v>0</v>
      </c>
      <c r="AT235" s="0" t="n">
        <v>1</v>
      </c>
      <c r="AU235" s="0" t="s">
        <v>1135</v>
      </c>
      <c r="AV235" s="0" t="s">
        <v>1136</v>
      </c>
    </row>
    <row r="236" customFormat="false" ht="14.25" hidden="false" customHeight="false" outlineLevel="0" collapsed="false">
      <c r="A236" s="0" t="s">
        <v>106</v>
      </c>
      <c r="B236" s="2" t="n">
        <v>44736</v>
      </c>
      <c r="C236" s="2" t="n">
        <v>44866</v>
      </c>
      <c r="D236" s="0" t="n">
        <v>1</v>
      </c>
      <c r="E236" s="0" t="s">
        <v>1126</v>
      </c>
      <c r="F236" s="0" t="s">
        <v>145</v>
      </c>
      <c r="G236" s="0" t="n">
        <v>1</v>
      </c>
      <c r="H236" s="0" t="s">
        <v>1127</v>
      </c>
      <c r="J236" s="0" t="n">
        <v>1</v>
      </c>
      <c r="K236" s="0" t="s">
        <v>1128</v>
      </c>
      <c r="L236" s="0" t="s">
        <v>1137</v>
      </c>
      <c r="M236" s="0" t="n">
        <v>0</v>
      </c>
      <c r="P236" s="0" t="n">
        <v>1</v>
      </c>
      <c r="Q236" s="0" t="s">
        <v>1130</v>
      </c>
      <c r="S236" s="0" t="str">
        <f aca="false">("Any point in pregnancy, 20 weeks postfertilization (22 weeks LMP), Viability")</f>
        <v>Any point in pregnancy, 20 weeks postfertilization (22 weeks LMP), Viability</v>
      </c>
      <c r="T236" s="0" t="s">
        <v>1138</v>
      </c>
      <c r="U236" s="0" t="s">
        <v>1139</v>
      </c>
      <c r="V236" s="0" t="str">
        <f aca="false">("Life endangerment, Serious health risk")</f>
        <v>Life endangerment, Serious health risk</v>
      </c>
      <c r="W236" s="0" t="s">
        <v>1131</v>
      </c>
      <c r="X236" s="0" t="s">
        <v>1132</v>
      </c>
      <c r="Y236" s="0" t="str">
        <f aca="false">("Must use a method most likely to result in fetal survival")</f>
        <v>Must use a method most likely to result in fetal survival</v>
      </c>
      <c r="Z236" s="0" t="s">
        <v>1130</v>
      </c>
      <c r="AB236" s="0" t="n">
        <v>0</v>
      </c>
      <c r="AH236" s="0" t="n">
        <v>1</v>
      </c>
      <c r="AI236" s="0" t="s">
        <v>1133</v>
      </c>
      <c r="AJ236" s="0" t="s">
        <v>185</v>
      </c>
      <c r="AK236" s="0" t="str">
        <f aca="false">("Partial-birth abortions")</f>
        <v>Partial-birth abortions</v>
      </c>
      <c r="AL236" s="0" t="s">
        <v>1134</v>
      </c>
      <c r="AM236" s="0" t="s">
        <v>1111</v>
      </c>
      <c r="AN236" s="0" t="str">
        <f aca="false">("Life endangerment")</f>
        <v>Life endangerment</v>
      </c>
      <c r="AO236" s="0" t="s">
        <v>1133</v>
      </c>
      <c r="AP236" s="0" t="s">
        <v>185</v>
      </c>
      <c r="AQ236" s="0" t="n">
        <v>0</v>
      </c>
      <c r="AT236" s="0" t="n">
        <v>1</v>
      </c>
      <c r="AU236" s="0" t="s">
        <v>1135</v>
      </c>
      <c r="AV236" s="0" t="s">
        <v>1136</v>
      </c>
    </row>
    <row r="237" customFormat="false" ht="14.25" hidden="false" customHeight="false" outlineLevel="0" collapsed="false">
      <c r="A237" s="0" t="s">
        <v>107</v>
      </c>
      <c r="B237" s="2" t="n">
        <v>43435</v>
      </c>
      <c r="C237" s="2" t="n">
        <v>44377</v>
      </c>
      <c r="D237" s="0" t="n">
        <v>1</v>
      </c>
      <c r="E237" s="0" t="s">
        <v>1140</v>
      </c>
      <c r="G237" s="0" t="n">
        <v>0</v>
      </c>
      <c r="P237" s="0" t="n">
        <v>1</v>
      </c>
      <c r="Q237" s="0" t="s">
        <v>1140</v>
      </c>
      <c r="S237" s="0" t="str">
        <f aca="false">("Viability")</f>
        <v>Viability</v>
      </c>
      <c r="T237" s="0" t="s">
        <v>1140</v>
      </c>
      <c r="V237" s="0" t="str">
        <f aca="false">("Life endangerment, Serious health risk")</f>
        <v>Life endangerment, Serious health risk</v>
      </c>
      <c r="W237" s="0" t="s">
        <v>1140</v>
      </c>
      <c r="Y237" s="0" t="str">
        <f aca="false">("Must use a method most likely to result in fetal survival")</f>
        <v>Must use a method most likely to result in fetal survival</v>
      </c>
      <c r="Z237" s="0" t="s">
        <v>1141</v>
      </c>
      <c r="AB237" s="0" t="n">
        <v>0</v>
      </c>
      <c r="AH237" s="0" t="n">
        <v>0</v>
      </c>
      <c r="AQ237" s="0" t="n">
        <v>0</v>
      </c>
      <c r="AT237" s="0" t="n">
        <v>0</v>
      </c>
    </row>
    <row r="238" customFormat="false" ht="14.25" hidden="false" customHeight="false" outlineLevel="0" collapsed="false">
      <c r="A238" s="0" t="s">
        <v>107</v>
      </c>
      <c r="B238" s="2" t="n">
        <v>44378</v>
      </c>
      <c r="C238" s="2" t="n">
        <v>44634</v>
      </c>
      <c r="D238" s="0" t="n">
        <v>1</v>
      </c>
      <c r="E238" s="0" t="s">
        <v>1140</v>
      </c>
      <c r="G238" s="0" t="n">
        <v>0</v>
      </c>
      <c r="P238" s="0" t="n">
        <v>1</v>
      </c>
      <c r="Q238" s="0" t="s">
        <v>1140</v>
      </c>
      <c r="S238" s="0" t="str">
        <f aca="false">("Viability")</f>
        <v>Viability</v>
      </c>
      <c r="T238" s="0" t="s">
        <v>1140</v>
      </c>
      <c r="V238" s="0" t="str">
        <f aca="false">("Life endangerment, Serious health risk")</f>
        <v>Life endangerment, Serious health risk</v>
      </c>
      <c r="W238" s="0" t="s">
        <v>1140</v>
      </c>
      <c r="Y238" s="0" t="str">
        <f aca="false">("Must use a method most likely to result in fetal survival")</f>
        <v>Must use a method most likely to result in fetal survival</v>
      </c>
      <c r="Z238" s="0" t="s">
        <v>1141</v>
      </c>
      <c r="AB238" s="0" t="n">
        <v>0</v>
      </c>
      <c r="AH238" s="0" t="n">
        <v>0</v>
      </c>
      <c r="AQ238" s="0" t="n">
        <v>0</v>
      </c>
      <c r="AT238" s="0" t="n">
        <v>0</v>
      </c>
    </row>
    <row r="239" customFormat="false" ht="14.25" hidden="false" customHeight="false" outlineLevel="0" collapsed="false">
      <c r="A239" s="0" t="s">
        <v>107</v>
      </c>
      <c r="B239" s="2" t="n">
        <v>44635</v>
      </c>
      <c r="C239" s="2" t="n">
        <v>44768</v>
      </c>
      <c r="D239" s="0" t="n">
        <v>1</v>
      </c>
      <c r="E239" s="0" t="s">
        <v>1140</v>
      </c>
      <c r="G239" s="0" t="n">
        <v>0</v>
      </c>
      <c r="P239" s="0" t="n">
        <v>1</v>
      </c>
      <c r="Q239" s="0" t="s">
        <v>1140</v>
      </c>
      <c r="S239" s="0" t="str">
        <f aca="false">("Viability")</f>
        <v>Viability</v>
      </c>
      <c r="T239" s="0" t="s">
        <v>1140</v>
      </c>
      <c r="V239" s="0" t="str">
        <f aca="false">("Life endangerment, Serious health risk")</f>
        <v>Life endangerment, Serious health risk</v>
      </c>
      <c r="W239" s="0" t="s">
        <v>1140</v>
      </c>
      <c r="Y239" s="0" t="str">
        <f aca="false">("Must use a method most likely to result in fetal survival")</f>
        <v>Must use a method most likely to result in fetal survival</v>
      </c>
      <c r="Z239" s="0" t="s">
        <v>1141</v>
      </c>
      <c r="AB239" s="0" t="n">
        <v>0</v>
      </c>
      <c r="AH239" s="0" t="n">
        <v>0</v>
      </c>
      <c r="AQ239" s="0" t="n">
        <v>0</v>
      </c>
      <c r="AT239" s="0" t="n">
        <v>0</v>
      </c>
    </row>
    <row r="240" customFormat="false" ht="14.25" hidden="false" customHeight="false" outlineLevel="0" collapsed="false">
      <c r="A240" s="0" t="s">
        <v>107</v>
      </c>
      <c r="B240" s="2" t="n">
        <v>44769</v>
      </c>
      <c r="C240" s="2" t="n">
        <v>44769</v>
      </c>
      <c r="D240" s="0" t="n">
        <v>1</v>
      </c>
      <c r="E240" s="0" t="s">
        <v>1140</v>
      </c>
      <c r="F240" s="0" t="s">
        <v>297</v>
      </c>
      <c r="G240" s="0" t="n">
        <v>1</v>
      </c>
      <c r="H240" s="0" t="s">
        <v>1142</v>
      </c>
      <c r="J240" s="0" t="n">
        <v>1</v>
      </c>
      <c r="K240" s="0" t="s">
        <v>1142</v>
      </c>
      <c r="L240" s="0" t="s">
        <v>1143</v>
      </c>
      <c r="M240" s="0" t="n">
        <v>0</v>
      </c>
      <c r="P240" s="0" t="n">
        <v>1</v>
      </c>
      <c r="Q240" s="0" t="s">
        <v>1140</v>
      </c>
      <c r="R240" s="0" t="s">
        <v>185</v>
      </c>
      <c r="S240" s="0" t="str">
        <f aca="false">("Any point in pregnancy, Viability")</f>
        <v>Any point in pregnancy, Viability</v>
      </c>
      <c r="T240" s="0" t="s">
        <v>1140</v>
      </c>
      <c r="U240" s="0" t="s">
        <v>1144</v>
      </c>
      <c r="V240" s="0" t="str">
        <f aca="false">("Life endangerment, Serious health risk, Rape, Incest")</f>
        <v>Life endangerment, Serious health risk, Rape, Incest</v>
      </c>
      <c r="W240" s="0" t="s">
        <v>1140</v>
      </c>
      <c r="X240" s="0" t="s">
        <v>1145</v>
      </c>
      <c r="Y240" s="0" t="str">
        <f aca="false">("Must use a method most likely to result in fetal survival")</f>
        <v>Must use a method most likely to result in fetal survival</v>
      </c>
      <c r="Z240" s="0" t="s">
        <v>1141</v>
      </c>
      <c r="AB240" s="0" t="n">
        <v>0</v>
      </c>
      <c r="AH240" s="0" t="n">
        <v>0</v>
      </c>
      <c r="AQ240" s="0" t="n">
        <v>1</v>
      </c>
      <c r="AR240" s="0" t="s">
        <v>1140</v>
      </c>
      <c r="AS240" s="0" t="s">
        <v>1146</v>
      </c>
      <c r="AT240" s="0" t="n">
        <v>0</v>
      </c>
    </row>
    <row r="241" customFormat="false" ht="14.25" hidden="false" customHeight="false" outlineLevel="0" collapsed="false">
      <c r="A241" s="0" t="s">
        <v>107</v>
      </c>
      <c r="B241" s="2" t="n">
        <v>44770</v>
      </c>
      <c r="C241" s="2" t="n">
        <v>44782</v>
      </c>
      <c r="D241" s="0" t="n">
        <v>1</v>
      </c>
      <c r="E241" s="0" t="s">
        <v>1147</v>
      </c>
      <c r="F241" s="0" t="s">
        <v>297</v>
      </c>
      <c r="G241" s="0" t="n">
        <v>1</v>
      </c>
      <c r="H241" s="0" t="s">
        <v>1148</v>
      </c>
      <c r="J241" s="0" t="n">
        <v>1</v>
      </c>
      <c r="K241" s="0" t="s">
        <v>1148</v>
      </c>
      <c r="L241" s="0" t="s">
        <v>1149</v>
      </c>
      <c r="M241" s="0" t="n">
        <v>0</v>
      </c>
      <c r="P241" s="0" t="n">
        <v>1</v>
      </c>
      <c r="Q241" s="0" t="s">
        <v>1150</v>
      </c>
      <c r="R241" s="0" t="s">
        <v>185</v>
      </c>
      <c r="S241" s="0" t="str">
        <f aca="false">("Any point in pregnancy, Viability")</f>
        <v>Any point in pregnancy, Viability</v>
      </c>
      <c r="T241" s="0" t="s">
        <v>1150</v>
      </c>
      <c r="U241" s="0" t="s">
        <v>1144</v>
      </c>
      <c r="V241" s="0" t="str">
        <f aca="false">("Life endangerment, Serious health risk, Rape, Incest")</f>
        <v>Life endangerment, Serious health risk, Rape, Incest</v>
      </c>
      <c r="W241" s="0" t="s">
        <v>1150</v>
      </c>
      <c r="X241" s="0" t="s">
        <v>1145</v>
      </c>
      <c r="Y241" s="0" t="str">
        <f aca="false">("Must use a method most likely to result in fetal survival")</f>
        <v>Must use a method most likely to result in fetal survival</v>
      </c>
      <c r="Z241" s="0" t="s">
        <v>1141</v>
      </c>
      <c r="AB241" s="0" t="n">
        <v>0</v>
      </c>
      <c r="AH241" s="0" t="n">
        <v>0</v>
      </c>
      <c r="AQ241" s="0" t="n">
        <v>1</v>
      </c>
      <c r="AR241" s="0" t="s">
        <v>1150</v>
      </c>
      <c r="AS241" s="0" t="s">
        <v>1146</v>
      </c>
      <c r="AT241" s="0" t="n">
        <v>0</v>
      </c>
    </row>
    <row r="242" customFormat="false" ht="14.25" hidden="false" customHeight="false" outlineLevel="0" collapsed="false">
      <c r="A242" s="0" t="s">
        <v>107</v>
      </c>
      <c r="B242" s="2" t="n">
        <v>44783</v>
      </c>
      <c r="C242" s="2" t="n">
        <v>44866</v>
      </c>
      <c r="D242" s="0" t="n">
        <v>1</v>
      </c>
      <c r="E242" s="0" t="s">
        <v>1151</v>
      </c>
      <c r="F242" s="0" t="s">
        <v>297</v>
      </c>
      <c r="G242" s="0" t="n">
        <v>1</v>
      </c>
      <c r="H242" s="0" t="s">
        <v>1152</v>
      </c>
      <c r="J242" s="0" t="n">
        <v>1</v>
      </c>
      <c r="K242" s="0" t="s">
        <v>1152</v>
      </c>
      <c r="L242" s="0" t="s">
        <v>1153</v>
      </c>
      <c r="M242" s="0" t="n">
        <v>0</v>
      </c>
      <c r="P242" s="0" t="n">
        <v>1</v>
      </c>
      <c r="Q242" s="0" t="s">
        <v>1150</v>
      </c>
      <c r="R242" s="0" t="s">
        <v>185</v>
      </c>
      <c r="S242" s="0" t="str">
        <f aca="false">("Any point in pregnancy, Viability")</f>
        <v>Any point in pregnancy, Viability</v>
      </c>
      <c r="T242" s="0" t="s">
        <v>1150</v>
      </c>
      <c r="U242" s="0" t="s">
        <v>1144</v>
      </c>
      <c r="V242" s="0" t="str">
        <f aca="false">("Life endangerment, Serious health risk, Rape, Incest")</f>
        <v>Life endangerment, Serious health risk, Rape, Incest</v>
      </c>
      <c r="W242" s="0" t="s">
        <v>1150</v>
      </c>
      <c r="X242" s="0" t="s">
        <v>1145</v>
      </c>
      <c r="Y242" s="0" t="str">
        <f aca="false">("Must use a method most likely to result in fetal survival")</f>
        <v>Must use a method most likely to result in fetal survival</v>
      </c>
      <c r="Z242" s="0" t="s">
        <v>1141</v>
      </c>
      <c r="AB242" s="0" t="n">
        <v>0</v>
      </c>
      <c r="AH242" s="0" t="n">
        <v>0</v>
      </c>
      <c r="AQ242" s="0" t="n">
        <v>1</v>
      </c>
      <c r="AR242" s="0" t="s">
        <v>1150</v>
      </c>
      <c r="AS242" s="0" t="s">
        <v>1146</v>
      </c>
      <c r="AT242" s="0" t="n">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771B505EA73645B0C4E6A67567DB50" ma:contentTypeVersion="15" ma:contentTypeDescription="Create a new document." ma:contentTypeScope="" ma:versionID="8f2fd962f01f0710e3e6678e3bc9d458">
  <xsd:schema xmlns:xsd="http://www.w3.org/2001/XMLSchema" xmlns:xs="http://www.w3.org/2001/XMLSchema" xmlns:p="http://schemas.microsoft.com/office/2006/metadata/properties" xmlns:ns3="73a91df7-0ddb-479a-8ba7-f20136e20dec" xmlns:ns4="6773ddd6-bed1-41e9-ada7-d3204d33e073" targetNamespace="http://schemas.microsoft.com/office/2006/metadata/properties" ma:root="true" ma:fieldsID="e0d13bbe0914b4e6c1f97bd302d04e63" ns3:_="" ns4:_="">
    <xsd:import namespace="73a91df7-0ddb-479a-8ba7-f20136e20dec"/>
    <xsd:import namespace="6773ddd6-bed1-41e9-ada7-d3204d33e07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AutoKeyPoints" minOccurs="0"/>
                <xsd:element ref="ns4:MediaServiceKeyPoints" minOccurs="0"/>
                <xsd:element ref="ns4:MediaServiceOCR"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a91df7-0ddb-479a-8ba7-f20136e20de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73ddd6-bed1-41e9-ada7-d3204d33e07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773ddd6-bed1-41e9-ada7-d3204d33e073" xsi:nil="true"/>
  </documentManagement>
</p:properties>
</file>

<file path=customXml/itemProps1.xml><?xml version="1.0" encoding="utf-8"?>
<ds:datastoreItem xmlns:ds="http://schemas.openxmlformats.org/officeDocument/2006/customXml" ds:itemID="{BB8F0E8B-528E-4835-AEB2-A9249D4F49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a91df7-0ddb-479a-8ba7-f20136e20dec"/>
    <ds:schemaRef ds:uri="6773ddd6-bed1-41e9-ada7-d3204d33e0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7771CD-A3BD-458E-997B-360B986D1C05}">
  <ds:schemaRefs>
    <ds:schemaRef ds:uri="http://schemas.microsoft.com/sharepoint/v3/contenttype/forms"/>
  </ds:schemaRefs>
</ds:datastoreItem>
</file>

<file path=customXml/itemProps3.xml><?xml version="1.0" encoding="utf-8"?>
<ds:datastoreItem xmlns:ds="http://schemas.openxmlformats.org/officeDocument/2006/customXml" ds:itemID="{4D470A0A-F878-4799-95B2-EEAE6DDC48A0}">
  <ds:schemaRefs>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73a91df7-0ddb-479a-8ba7-f20136e20dec"/>
    <ds:schemaRef ds:uri="http://schemas.openxmlformats.org/package/2006/metadata/core-properties"/>
    <ds:schemaRef ds:uri="6773ddd6-bed1-41e9-ada7-d3204d33e07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175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2023-01-20T18:17:23Z</dcterms:created>
  <dc:creator>Alexandra Hess</dc:creator>
  <dc:description/>
  <dc:language>en-US</dc:language>
  <cp:lastModifiedBy/>
  <dcterms:modified xsi:type="dcterms:W3CDTF">2024-03-04T14:25:38Z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0x010100F3771B505EA73645B0C4E6A67567DB50</vt:lpwstr>
  </property>
</Properties>
</file>