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0" windowWidth="20730" windowHeight="7830"/>
  </bookViews>
  <sheets>
    <sheet name="item_order_update" sheetId="1" r:id="rId1"/>
    <sheet name="Sheet2" sheetId="2" r:id="rId2"/>
    <sheet name="card details" sheetId="4" r:id="rId3"/>
    <sheet name="all_items_details" sheetId="5" r:id="rId4"/>
    <sheet name="card_details_users" sheetId="6" r:id="rId5"/>
    <sheet name="emi_details_till_19_nov" sheetId="7" r:id="rId6"/>
    <sheet name="Sheet1" sheetId="8" r:id="rId7"/>
  </sheets>
  <definedNames>
    <definedName name="_xlnm._FilterDatabase" localSheetId="2" hidden="1">'card details'!$A$1:$R$27</definedName>
    <definedName name="_xlnm._FilterDatabase" localSheetId="0" hidden="1">item_order_update!$A$1:$M$64</definedName>
  </definedNames>
  <calcPr calcId="145621"/>
</workbook>
</file>

<file path=xl/calcChain.xml><?xml version="1.0" encoding="utf-8"?>
<calcChain xmlns="http://schemas.openxmlformats.org/spreadsheetml/2006/main">
  <c r="E24" i="7" l="1"/>
  <c r="S10" i="7" l="1"/>
  <c r="S8" i="7"/>
  <c r="S7" i="7"/>
  <c r="S17" i="7"/>
  <c r="N29" i="7" l="1"/>
  <c r="N5" i="7"/>
  <c r="N3" i="7"/>
  <c r="N4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4" i="7"/>
  <c r="N25" i="7"/>
  <c r="N26" i="7"/>
  <c r="N27" i="7"/>
  <c r="N28" i="7"/>
  <c r="N2" i="7"/>
  <c r="E26" i="7"/>
  <c r="E25" i="7"/>
  <c r="E28" i="7"/>
  <c r="E27" i="7"/>
  <c r="E15" i="6" l="1"/>
  <c r="C8" i="6"/>
  <c r="E8" i="6" s="1"/>
  <c r="E6" i="6"/>
  <c r="C5" i="6"/>
  <c r="E5" i="6" s="1"/>
  <c r="E2" i="6"/>
  <c r="E9" i="6" s="1"/>
  <c r="G27" i="4"/>
  <c r="D27" i="4"/>
  <c r="E36" i="5"/>
  <c r="D36" i="5"/>
  <c r="F24" i="4" l="1"/>
  <c r="F22" i="4"/>
  <c r="F23" i="4"/>
  <c r="F21" i="4"/>
  <c r="F20" i="4"/>
  <c r="F17" i="4"/>
  <c r="F18" i="4"/>
  <c r="F16" i="4"/>
  <c r="F12" i="4"/>
  <c r="F13" i="4"/>
  <c r="F14" i="4"/>
  <c r="F11" i="4"/>
  <c r="F8" i="4"/>
  <c r="F10" i="4"/>
  <c r="C7" i="4"/>
  <c r="F7" i="4" s="1"/>
  <c r="C2" i="4"/>
  <c r="C27" i="4" s="1"/>
  <c r="F2" i="4" l="1"/>
  <c r="F27" i="4" s="1"/>
  <c r="L26" i="4"/>
  <c r="H36" i="1" l="1"/>
  <c r="B26" i="8" l="1"/>
</calcChain>
</file>

<file path=xl/sharedStrings.xml><?xml version="1.0" encoding="utf-8"?>
<sst xmlns="http://schemas.openxmlformats.org/spreadsheetml/2006/main" count="558" uniqueCount="193">
  <si>
    <t>user</t>
  </si>
  <si>
    <t>lokesh.cse.nitt@gmail.com</t>
  </si>
  <si>
    <t>card</t>
  </si>
  <si>
    <t>amount</t>
  </si>
  <si>
    <t>order</t>
  </si>
  <si>
    <t>redmi6 pro 3/32</t>
  </si>
  <si>
    <t>praveen</t>
  </si>
  <si>
    <t>ikram786mr@gmail.com</t>
  </si>
  <si>
    <t>devendra</t>
  </si>
  <si>
    <t>ikram.mnnit09@gmail.com</t>
  </si>
  <si>
    <t>redmi6 pro 4/64</t>
  </si>
  <si>
    <t>rahul</t>
  </si>
  <si>
    <t>devendra.anchal@gmail.com</t>
  </si>
  <si>
    <t>y2 3/32</t>
  </si>
  <si>
    <t>y2 4/64</t>
  </si>
  <si>
    <t>watch</t>
  </si>
  <si>
    <t>emi</t>
  </si>
  <si>
    <t>susheel</t>
  </si>
  <si>
    <t>contact</t>
  </si>
  <si>
    <t>ikram</t>
  </si>
  <si>
    <t>redmi 6</t>
  </si>
  <si>
    <t>amol</t>
  </si>
  <si>
    <t>redmi6</t>
  </si>
  <si>
    <t>vivo v9</t>
  </si>
  <si>
    <t>redmi 6 pro 4/64</t>
  </si>
  <si>
    <t>honor 9 lite</t>
  </si>
  <si>
    <t>honor 7c</t>
  </si>
  <si>
    <t>shivendra</t>
  </si>
  <si>
    <t>devendra amex - 1020</t>
  </si>
  <si>
    <t>sbi debit card bhaiya</t>
  </si>
  <si>
    <t>redmi 6 pro 3/32</t>
  </si>
  <si>
    <t>dev</t>
  </si>
  <si>
    <t>shiv</t>
  </si>
  <si>
    <t>pankaj</t>
  </si>
  <si>
    <t>amol debit card -25k transferred</t>
  </si>
  <si>
    <t>product</t>
  </si>
  <si>
    <t>note 5 pro</t>
  </si>
  <si>
    <t>realme 2</t>
  </si>
  <si>
    <t xml:space="preserve">redmi6 </t>
  </si>
  <si>
    <t>paid</t>
  </si>
  <si>
    <t xml:space="preserve">bhaiya dc </t>
  </si>
  <si>
    <t>s.no</t>
  </si>
  <si>
    <t>devendra amex -1020</t>
  </si>
  <si>
    <t>devendra card 10000 for amazon pay</t>
  </si>
  <si>
    <t>rahul card 10000 for amazon pay</t>
  </si>
  <si>
    <t>sushell sbi</t>
  </si>
  <si>
    <t>e5 plus 3/32</t>
  </si>
  <si>
    <t xml:space="preserve">devendra </t>
  </si>
  <si>
    <t xml:space="preserve">susheel </t>
  </si>
  <si>
    <t>redmi6  pro 3/32</t>
  </si>
  <si>
    <t>n</t>
  </si>
  <si>
    <t>card amount</t>
  </si>
  <si>
    <t>susheel sbi</t>
  </si>
  <si>
    <t>e5 plus</t>
  </si>
  <si>
    <t>9 lite</t>
  </si>
  <si>
    <t xml:space="preserve">c </t>
  </si>
  <si>
    <t>susheel hdfc</t>
  </si>
  <si>
    <t>amol debit card</t>
  </si>
  <si>
    <t>devendra amex</t>
  </si>
  <si>
    <t>Devendra</t>
  </si>
  <si>
    <t>item received but showing returned</t>
  </si>
  <si>
    <t>note5 pro 4/64</t>
  </si>
  <si>
    <t>redmi 5 3/32</t>
  </si>
  <si>
    <t>redmi 6 3/32</t>
  </si>
  <si>
    <t>vivo9 4/64</t>
  </si>
  <si>
    <t>realme 2pro 4/64</t>
  </si>
  <si>
    <t>moto e5 plus 3/32</t>
  </si>
  <si>
    <t>dues</t>
  </si>
  <si>
    <t>discount</t>
  </si>
  <si>
    <t>buying price</t>
  </si>
  <si>
    <t xml:space="preserve">online price </t>
  </si>
  <si>
    <t>selling price</t>
  </si>
  <si>
    <t>s.no.</t>
  </si>
  <si>
    <t xml:space="preserve">buying price </t>
  </si>
  <si>
    <t>online price</t>
  </si>
  <si>
    <t>card instant cash</t>
  </si>
  <si>
    <t>emi amount</t>
  </si>
  <si>
    <t>without emi</t>
  </si>
  <si>
    <t>devendra hdfc</t>
  </si>
  <si>
    <t>name</t>
  </si>
  <si>
    <t>last date of payment</t>
  </si>
  <si>
    <t>amol hdfc</t>
  </si>
  <si>
    <t>cancelled</t>
  </si>
  <si>
    <t>5700 cashback in january</t>
  </si>
  <si>
    <t>6 emi</t>
  </si>
  <si>
    <t>inamul</t>
  </si>
  <si>
    <t>redmi6 3/32</t>
  </si>
  <si>
    <t>redmi6 3/64</t>
  </si>
  <si>
    <t>jha.pankja67@gmail.com</t>
  </si>
  <si>
    <t xml:space="preserve">name </t>
  </si>
  <si>
    <t>amoount</t>
  </si>
  <si>
    <t>dop</t>
  </si>
  <si>
    <t>hdfc</t>
  </si>
  <si>
    <t>citi</t>
  </si>
  <si>
    <t>sbi</t>
  </si>
  <si>
    <t>Date</t>
  </si>
  <si>
    <t>6  emi</t>
  </si>
  <si>
    <t>diwali offer</t>
  </si>
  <si>
    <t>jha.pankaj67@gmail.com</t>
  </si>
  <si>
    <t>emis</t>
  </si>
  <si>
    <t>nuber</t>
  </si>
  <si>
    <t>cashback</t>
  </si>
  <si>
    <t>black</t>
  </si>
  <si>
    <t>manyavar</t>
  </si>
  <si>
    <t>allen</t>
  </si>
  <si>
    <t>shirt</t>
  </si>
  <si>
    <t>trolly</t>
  </si>
  <si>
    <t>manyavr</t>
  </si>
  <si>
    <t>levi's</t>
  </si>
  <si>
    <t>lee</t>
  </si>
  <si>
    <t>desc</t>
  </si>
  <si>
    <t>rupam</t>
  </si>
  <si>
    <t>sangam for jwelars</t>
  </si>
  <si>
    <t>agrawal</t>
  </si>
  <si>
    <t>belt</t>
  </si>
  <si>
    <t>ticket rail</t>
  </si>
  <si>
    <t xml:space="preserve">agrawal shopping </t>
  </si>
  <si>
    <t>scooty</t>
  </si>
  <si>
    <t>cash</t>
  </si>
  <si>
    <t>ticket cost</t>
  </si>
  <si>
    <t>sameer bhai -bike acces</t>
  </si>
  <si>
    <t>home to ghoghardis expanses</t>
  </si>
  <si>
    <t>card user</t>
  </si>
  <si>
    <t>RETURN VALUE ZERO</t>
  </si>
  <si>
    <t xml:space="preserve">RETURN VALUE </t>
  </si>
  <si>
    <t>86815104993_8089</t>
  </si>
  <si>
    <t>86098004375_2817</t>
  </si>
  <si>
    <t>86098004723_2212</t>
  </si>
  <si>
    <t>86098004010_1513</t>
  </si>
  <si>
    <t>86098004527_1246</t>
  </si>
  <si>
    <t>against order</t>
  </si>
  <si>
    <t>serial</t>
  </si>
  <si>
    <t>amazon</t>
  </si>
  <si>
    <t>flipkart</t>
  </si>
  <si>
    <t>86408904465_8738</t>
  </si>
  <si>
    <t>86813403904_5354</t>
  </si>
  <si>
    <t>86813403308_5596</t>
  </si>
  <si>
    <t>86408904573_7218</t>
  </si>
  <si>
    <t>86815104664_0399</t>
  </si>
  <si>
    <t>86724704707_7135</t>
  </si>
  <si>
    <t>86430304510_5973</t>
  </si>
  <si>
    <t>86408904637_7410</t>
  </si>
  <si>
    <t>86430304979_1422</t>
  </si>
  <si>
    <t>86430304314_3133</t>
  </si>
  <si>
    <t>86813403957_6549</t>
  </si>
  <si>
    <t>86815104705_8617</t>
  </si>
  <si>
    <t>86886503533_7655</t>
  </si>
  <si>
    <t>86818803137_6845</t>
  </si>
  <si>
    <t>86815104402_8357</t>
  </si>
  <si>
    <t>86804303910_6258</t>
  </si>
  <si>
    <t>86813403295_0915</t>
  </si>
  <si>
    <t>86430304057_0296</t>
  </si>
  <si>
    <t>35552809039_5436</t>
  </si>
  <si>
    <t>86815104937_2396</t>
  </si>
  <si>
    <t>86430304078_6611</t>
  </si>
  <si>
    <t>35186609175_2484</t>
  </si>
  <si>
    <t>86408904400_2952</t>
  </si>
  <si>
    <t>86804303867_4306</t>
  </si>
  <si>
    <t>86408904331_9472</t>
  </si>
  <si>
    <t>86813403746_2817</t>
  </si>
  <si>
    <t>86430304902_8791</t>
  </si>
  <si>
    <t>86813403247_1920</t>
  </si>
  <si>
    <t>86408904515_4406</t>
  </si>
  <si>
    <t>86408904640_7845</t>
  </si>
  <si>
    <t>redmi 6 pro 4/64 gold</t>
  </si>
  <si>
    <t>redmi 6 pro 3/32 gold</t>
  </si>
  <si>
    <t>y2 4/64 gold</t>
  </si>
  <si>
    <t>y2 3/32 black</t>
  </si>
  <si>
    <t>86430304406_1219</t>
  </si>
  <si>
    <t>redmi 6 pro 3/32 black</t>
  </si>
  <si>
    <t>y2 3/32 blue</t>
  </si>
  <si>
    <t>redmi 6 pro 4/64 black</t>
  </si>
  <si>
    <t>y2 3/32 gold</t>
  </si>
  <si>
    <t>honor 9 lite 3/32 blue</t>
  </si>
  <si>
    <t>honor 7c 3/32 blue</t>
  </si>
  <si>
    <t>y2 4/64 dark grey</t>
  </si>
  <si>
    <t>moto g6 4/64 black</t>
  </si>
  <si>
    <t>86408904093_8316</t>
  </si>
  <si>
    <t>honor 7s 2/16</t>
  </si>
  <si>
    <t>CANCELED</t>
  </si>
  <si>
    <t>86670004662_9521</t>
  </si>
  <si>
    <t>note 5 pro 4/64 gold</t>
  </si>
  <si>
    <t>86494004955_7442</t>
  </si>
  <si>
    <t>redmi 5 3/32 black</t>
  </si>
  <si>
    <t>86815003663_6292</t>
  </si>
  <si>
    <t>redmi 6 3/32 black</t>
  </si>
  <si>
    <t>86218104751_7532</t>
  </si>
  <si>
    <t>redmi 6 3/32 blue</t>
  </si>
  <si>
    <t>realme 2 pro 4/64</t>
  </si>
  <si>
    <t>35552809395_0112</t>
  </si>
  <si>
    <t>moto e5 plus 3/32 black</t>
  </si>
  <si>
    <t>35552809624_3259</t>
  </si>
  <si>
    <t>moto e5 plus 3/32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</si>
</sst>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21212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3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3" fillId="0" borderId="0" xfId="0" applyFont="1"/>
    <xf numFmtId="0" fontId="0" fillId="7" borderId="0" xfId="0" applyFill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4" borderId="0" xfId="0" applyFont="1" applyFill="1"/>
    <xf numFmtId="0" fontId="0" fillId="8" borderId="0" xfId="0" applyFill="1"/>
    <xf numFmtId="16" fontId="0" fillId="0" borderId="0" xfId="0" applyNumberFormat="1"/>
    <xf numFmtId="16" fontId="0" fillId="2" borderId="0" xfId="0" applyNumberFormat="1" applyFill="1"/>
    <xf numFmtId="16" fontId="0" fillId="5" borderId="0" xfId="0" applyNumberFormat="1" applyFill="1"/>
    <xf numFmtId="0" fontId="1" fillId="5" borderId="0" xfId="1" applyFill="1"/>
    <xf numFmtId="0" fontId="7" fillId="5" borderId="0" xfId="0" applyFont="1" applyFill="1"/>
    <xf numFmtId="0" fontId="1" fillId="0" borderId="0" xfId="1" applyFill="1"/>
    <xf numFmtId="0" fontId="6" fillId="0" borderId="0" xfId="1" applyFont="1" applyFill="1" applyAlignment="1" applyProtection="1"/>
    <xf numFmtId="16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kram786mr@gmail.com" TargetMode="External"/><Relationship Id="rId13" Type="http://schemas.openxmlformats.org/officeDocument/2006/relationships/hyperlink" Target="mailto:ikram.mnnit09@gmail.com" TargetMode="External"/><Relationship Id="rId18" Type="http://schemas.openxmlformats.org/officeDocument/2006/relationships/hyperlink" Target="mailto:devendra.anchal@gmail.com" TargetMode="External"/><Relationship Id="rId26" Type="http://schemas.openxmlformats.org/officeDocument/2006/relationships/hyperlink" Target="mailto:jha.pankja67@gmail.com" TargetMode="External"/><Relationship Id="rId3" Type="http://schemas.openxmlformats.org/officeDocument/2006/relationships/hyperlink" Target="mailto:ikram.mnnit09@gmail.com" TargetMode="External"/><Relationship Id="rId21" Type="http://schemas.openxmlformats.org/officeDocument/2006/relationships/hyperlink" Target="mailto:ikram.mnnit09@gmail.com" TargetMode="External"/><Relationship Id="rId7" Type="http://schemas.openxmlformats.org/officeDocument/2006/relationships/hyperlink" Target="mailto:ikram786mr@gmail.com" TargetMode="External"/><Relationship Id="rId12" Type="http://schemas.openxmlformats.org/officeDocument/2006/relationships/hyperlink" Target="mailto:ikram.mnnit09@gmail.com" TargetMode="External"/><Relationship Id="rId17" Type="http://schemas.openxmlformats.org/officeDocument/2006/relationships/hyperlink" Target="mailto:ikram.mnnit09@gmail.com" TargetMode="External"/><Relationship Id="rId25" Type="http://schemas.openxmlformats.org/officeDocument/2006/relationships/hyperlink" Target="mailto:lokesh.cse.nitt@gmail.com" TargetMode="External"/><Relationship Id="rId2" Type="http://schemas.openxmlformats.org/officeDocument/2006/relationships/hyperlink" Target="mailto:ikram786mr@gmail.com" TargetMode="External"/><Relationship Id="rId16" Type="http://schemas.openxmlformats.org/officeDocument/2006/relationships/hyperlink" Target="mailto:ikram786mr@gmail.com" TargetMode="External"/><Relationship Id="rId20" Type="http://schemas.openxmlformats.org/officeDocument/2006/relationships/hyperlink" Target="mailto:ikram786mr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lokesh.cse.nitt@gmail.com" TargetMode="External"/><Relationship Id="rId6" Type="http://schemas.openxmlformats.org/officeDocument/2006/relationships/hyperlink" Target="mailto:ikram786mr@gmail.com" TargetMode="External"/><Relationship Id="rId11" Type="http://schemas.openxmlformats.org/officeDocument/2006/relationships/hyperlink" Target="mailto:ikram786mr@gmail.com" TargetMode="External"/><Relationship Id="rId24" Type="http://schemas.openxmlformats.org/officeDocument/2006/relationships/hyperlink" Target="mailto:jha.pankja67@gmail.com" TargetMode="External"/><Relationship Id="rId5" Type="http://schemas.openxmlformats.org/officeDocument/2006/relationships/hyperlink" Target="mailto:ikram786mr@gmail.com" TargetMode="External"/><Relationship Id="rId15" Type="http://schemas.openxmlformats.org/officeDocument/2006/relationships/hyperlink" Target="mailto:ikram786mr@gmail.com" TargetMode="External"/><Relationship Id="rId23" Type="http://schemas.openxmlformats.org/officeDocument/2006/relationships/hyperlink" Target="mailto:ikram786mr@gmail.com" TargetMode="External"/><Relationship Id="rId28" Type="http://schemas.openxmlformats.org/officeDocument/2006/relationships/hyperlink" Target="mailto:devendra.anchal@gmail.com" TargetMode="External"/><Relationship Id="rId10" Type="http://schemas.openxmlformats.org/officeDocument/2006/relationships/hyperlink" Target="mailto:devendra.anchal@gmail.com" TargetMode="External"/><Relationship Id="rId19" Type="http://schemas.openxmlformats.org/officeDocument/2006/relationships/hyperlink" Target="mailto:ikram.mnnit09@gmail.com" TargetMode="External"/><Relationship Id="rId4" Type="http://schemas.openxmlformats.org/officeDocument/2006/relationships/hyperlink" Target="mailto:devendra.anchal@gmail.com" TargetMode="External"/><Relationship Id="rId9" Type="http://schemas.openxmlformats.org/officeDocument/2006/relationships/hyperlink" Target="mailto:devendra.anchal@gmail.com" TargetMode="External"/><Relationship Id="rId14" Type="http://schemas.openxmlformats.org/officeDocument/2006/relationships/hyperlink" Target="mailto:ikram.mnnit09@gmail.com" TargetMode="External"/><Relationship Id="rId22" Type="http://schemas.openxmlformats.org/officeDocument/2006/relationships/hyperlink" Target="mailto:devendra.anchal@gmail.com" TargetMode="External"/><Relationship Id="rId27" Type="http://schemas.openxmlformats.org/officeDocument/2006/relationships/hyperlink" Target="mailto:jha.pankaj67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zoomScale="75" zoomScaleNormal="75" workbookViewId="0">
      <selection activeCell="G9" sqref="G9"/>
    </sheetView>
  </sheetViews>
  <sheetFormatPr defaultRowHeight="15" x14ac:dyDescent="0.25"/>
  <cols>
    <col min="1" max="1" width="7.85546875" style="3" customWidth="1"/>
    <col min="2" max="2" width="15" customWidth="1"/>
    <col min="3" max="3" width="29.7109375" bestFit="1" customWidth="1"/>
    <col min="4" max="4" width="20" customWidth="1"/>
    <col min="5" max="5" width="30.85546875" customWidth="1"/>
    <col min="6" max="6" width="22.85546875" customWidth="1"/>
    <col min="7" max="7" width="18.140625" bestFit="1" customWidth="1"/>
    <col min="8" max="8" width="10.7109375" bestFit="1" customWidth="1"/>
    <col min="9" max="9" width="25.85546875" bestFit="1" customWidth="1"/>
    <col min="10" max="10" width="6.5703125" bestFit="1" customWidth="1"/>
    <col min="11" max="11" width="32" bestFit="1" customWidth="1"/>
    <col min="12" max="12" width="32" customWidth="1"/>
    <col min="13" max="13" width="11" customWidth="1"/>
    <col min="15" max="15" width="24.28515625" bestFit="1" customWidth="1"/>
  </cols>
  <sheetData>
    <row r="1" spans="1:15" ht="24.75" customHeight="1" x14ac:dyDescent="0.25">
      <c r="A1" s="2" t="s">
        <v>41</v>
      </c>
      <c r="B1" s="2" t="s">
        <v>95</v>
      </c>
      <c r="C1" s="2" t="s">
        <v>0</v>
      </c>
      <c r="D1" s="2"/>
      <c r="E1" s="2" t="s">
        <v>18</v>
      </c>
      <c r="F1" s="2" t="s">
        <v>16</v>
      </c>
      <c r="G1" s="2" t="s">
        <v>74</v>
      </c>
      <c r="H1" s="2" t="s">
        <v>3</v>
      </c>
      <c r="I1" s="2" t="s">
        <v>79</v>
      </c>
      <c r="J1" s="2" t="s">
        <v>99</v>
      </c>
      <c r="K1" s="2" t="s">
        <v>100</v>
      </c>
      <c r="L1" s="2" t="s">
        <v>79</v>
      </c>
      <c r="M1" s="2" t="s">
        <v>68</v>
      </c>
      <c r="O1" s="2" t="s">
        <v>101</v>
      </c>
    </row>
    <row r="2" spans="1:15" x14ac:dyDescent="0.25">
      <c r="A2" s="3">
        <v>1</v>
      </c>
      <c r="C2" s="20" t="s">
        <v>1</v>
      </c>
      <c r="D2" s="20" t="s">
        <v>132</v>
      </c>
      <c r="E2" s="1" t="s">
        <v>165</v>
      </c>
      <c r="F2" s="3" t="s">
        <v>135</v>
      </c>
      <c r="G2">
        <v>10999</v>
      </c>
      <c r="H2" s="7">
        <v>22459.86</v>
      </c>
      <c r="I2" t="s">
        <v>6</v>
      </c>
      <c r="K2">
        <v>8553752095</v>
      </c>
      <c r="M2">
        <v>2000</v>
      </c>
    </row>
    <row r="3" spans="1:15" x14ac:dyDescent="0.25">
      <c r="C3" s="3"/>
      <c r="D3" s="20" t="s">
        <v>132</v>
      </c>
      <c r="E3" s="1" t="s">
        <v>164</v>
      </c>
      <c r="F3" s="3" t="s">
        <v>134</v>
      </c>
      <c r="G3">
        <v>12999</v>
      </c>
    </row>
    <row r="4" spans="1:15" x14ac:dyDescent="0.25">
      <c r="A4" s="3">
        <v>2</v>
      </c>
      <c r="C4" s="20" t="s">
        <v>7</v>
      </c>
      <c r="D4" s="20" t="s">
        <v>132</v>
      </c>
      <c r="E4" s="1" t="s">
        <v>165</v>
      </c>
      <c r="F4" s="3" t="s">
        <v>136</v>
      </c>
      <c r="G4">
        <v>10999</v>
      </c>
      <c r="H4" s="7">
        <v>10000</v>
      </c>
      <c r="I4" t="s">
        <v>8</v>
      </c>
      <c r="K4">
        <v>8553752095</v>
      </c>
      <c r="M4">
        <v>0</v>
      </c>
    </row>
    <row r="5" spans="1:15" x14ac:dyDescent="0.25">
      <c r="A5" s="3">
        <v>3</v>
      </c>
      <c r="C5" s="20" t="s">
        <v>9</v>
      </c>
      <c r="D5" s="20" t="s">
        <v>132</v>
      </c>
      <c r="E5" s="1" t="s">
        <v>164</v>
      </c>
      <c r="F5" s="3" t="s">
        <v>137</v>
      </c>
      <c r="G5">
        <v>12999</v>
      </c>
      <c r="H5" s="7">
        <v>10000</v>
      </c>
      <c r="I5" t="s">
        <v>11</v>
      </c>
      <c r="K5">
        <v>7004104922</v>
      </c>
    </row>
    <row r="6" spans="1:15" x14ac:dyDescent="0.25">
      <c r="A6" s="3">
        <v>4</v>
      </c>
      <c r="C6" s="20" t="s">
        <v>12</v>
      </c>
      <c r="D6" s="20" t="s">
        <v>132</v>
      </c>
      <c r="E6" s="1" t="s">
        <v>167</v>
      </c>
      <c r="F6" s="3" t="s">
        <v>138</v>
      </c>
      <c r="G6">
        <v>9999</v>
      </c>
      <c r="H6" s="7">
        <v>18416</v>
      </c>
      <c r="I6" t="s">
        <v>17</v>
      </c>
      <c r="M6">
        <v>2000</v>
      </c>
    </row>
    <row r="7" spans="1:15" x14ac:dyDescent="0.25">
      <c r="C7" s="3"/>
      <c r="D7" s="20" t="s">
        <v>132</v>
      </c>
      <c r="E7" s="1" t="s">
        <v>166</v>
      </c>
      <c r="F7" s="3" t="s">
        <v>139</v>
      </c>
      <c r="G7">
        <v>12999</v>
      </c>
    </row>
    <row r="8" spans="1:15" x14ac:dyDescent="0.25">
      <c r="A8" s="3">
        <v>5</v>
      </c>
      <c r="C8" s="20" t="s">
        <v>7</v>
      </c>
      <c r="D8" s="20" t="s">
        <v>133</v>
      </c>
      <c r="E8" s="1" t="s">
        <v>181</v>
      </c>
      <c r="F8" s="3" t="s">
        <v>180</v>
      </c>
      <c r="G8">
        <v>14999</v>
      </c>
      <c r="H8" s="7">
        <v>11267</v>
      </c>
      <c r="I8" t="s">
        <v>19</v>
      </c>
      <c r="K8">
        <v>8553752095</v>
      </c>
      <c r="M8">
        <v>1500</v>
      </c>
    </row>
    <row r="9" spans="1:15" x14ac:dyDescent="0.25">
      <c r="A9" s="3">
        <v>6</v>
      </c>
      <c r="C9" s="20" t="s">
        <v>7</v>
      </c>
      <c r="D9" s="20" t="s">
        <v>133</v>
      </c>
      <c r="E9" s="1" t="s">
        <v>183</v>
      </c>
      <c r="F9" s="3" t="s">
        <v>182</v>
      </c>
      <c r="G9">
        <v>9999</v>
      </c>
      <c r="I9" s="7" t="s">
        <v>8</v>
      </c>
      <c r="K9">
        <v>8553752095</v>
      </c>
      <c r="L9" s="7"/>
      <c r="M9">
        <v>300</v>
      </c>
    </row>
    <row r="10" spans="1:15" x14ac:dyDescent="0.25">
      <c r="A10" s="3">
        <v>7</v>
      </c>
      <c r="C10" s="20" t="s">
        <v>7</v>
      </c>
      <c r="D10" s="20" t="s">
        <v>133</v>
      </c>
      <c r="E10" s="1" t="s">
        <v>185</v>
      </c>
      <c r="F10" s="3" t="s">
        <v>184</v>
      </c>
      <c r="G10">
        <v>7999</v>
      </c>
      <c r="H10" s="7">
        <v>7230</v>
      </c>
      <c r="I10" t="s">
        <v>19</v>
      </c>
      <c r="K10">
        <v>8553752095</v>
      </c>
      <c r="M10">
        <v>800</v>
      </c>
    </row>
    <row r="11" spans="1:15" x14ac:dyDescent="0.25">
      <c r="A11" s="3">
        <v>8</v>
      </c>
      <c r="C11" s="3" t="s">
        <v>21</v>
      </c>
      <c r="D11" s="20" t="s">
        <v>133</v>
      </c>
      <c r="E11" s="1" t="s">
        <v>187</v>
      </c>
      <c r="G11">
        <v>7999</v>
      </c>
      <c r="I11" t="s">
        <v>21</v>
      </c>
      <c r="K11" t="s">
        <v>21</v>
      </c>
      <c r="M11">
        <v>800</v>
      </c>
    </row>
    <row r="12" spans="1:15" x14ac:dyDescent="0.25">
      <c r="C12" s="3"/>
      <c r="D12" s="20" t="s">
        <v>133</v>
      </c>
      <c r="E12" s="1" t="s">
        <v>63</v>
      </c>
      <c r="F12" s="3"/>
      <c r="G12">
        <v>7999</v>
      </c>
      <c r="M12">
        <v>800</v>
      </c>
    </row>
    <row r="13" spans="1:15" x14ac:dyDescent="0.25">
      <c r="A13" s="3">
        <v>9</v>
      </c>
      <c r="C13" s="20" t="s">
        <v>7</v>
      </c>
      <c r="D13" s="20" t="s">
        <v>133</v>
      </c>
      <c r="E13" s="1" t="s">
        <v>63</v>
      </c>
      <c r="F13" s="3" t="s">
        <v>186</v>
      </c>
      <c r="G13">
        <v>7999</v>
      </c>
      <c r="H13" s="7">
        <v>6933</v>
      </c>
      <c r="I13" s="3" t="s">
        <v>19</v>
      </c>
      <c r="K13">
        <v>8553752095</v>
      </c>
      <c r="L13" s="3"/>
      <c r="M13">
        <v>800</v>
      </c>
    </row>
    <row r="14" spans="1:15" x14ac:dyDescent="0.25">
      <c r="A14" s="3">
        <v>10</v>
      </c>
      <c r="C14" s="20" t="s">
        <v>12</v>
      </c>
      <c r="D14" s="20" t="s">
        <v>133</v>
      </c>
      <c r="E14" s="1" t="s">
        <v>63</v>
      </c>
      <c r="F14" s="3"/>
      <c r="G14">
        <v>7999</v>
      </c>
      <c r="I14" s="4" t="s">
        <v>8</v>
      </c>
      <c r="K14">
        <v>7004104922</v>
      </c>
      <c r="L14" s="4"/>
      <c r="M14">
        <v>0</v>
      </c>
    </row>
    <row r="15" spans="1:15" x14ac:dyDescent="0.25">
      <c r="A15" s="3">
        <v>11</v>
      </c>
      <c r="C15" s="20" t="s">
        <v>12</v>
      </c>
      <c r="D15" s="20" t="s">
        <v>133</v>
      </c>
      <c r="E15" s="7" t="s">
        <v>64</v>
      </c>
      <c r="F15" s="3"/>
      <c r="G15">
        <v>18990</v>
      </c>
      <c r="I15" s="4" t="s">
        <v>8</v>
      </c>
      <c r="K15">
        <v>7004104922</v>
      </c>
      <c r="L15" s="4"/>
      <c r="M15">
        <v>1500</v>
      </c>
    </row>
    <row r="16" spans="1:15" x14ac:dyDescent="0.25">
      <c r="A16" s="3">
        <v>12</v>
      </c>
      <c r="C16" s="20" t="s">
        <v>7</v>
      </c>
      <c r="D16" s="20" t="s">
        <v>133</v>
      </c>
      <c r="E16" s="1" t="s">
        <v>188</v>
      </c>
      <c r="F16" s="3"/>
      <c r="G16">
        <v>13990</v>
      </c>
      <c r="H16" s="7">
        <v>12127</v>
      </c>
      <c r="I16" s="3" t="s">
        <v>19</v>
      </c>
      <c r="K16" s="8">
        <v>9341223138</v>
      </c>
      <c r="L16" s="3"/>
      <c r="M16">
        <v>1400</v>
      </c>
    </row>
    <row r="17" spans="1:13" s="5" customFormat="1" x14ac:dyDescent="0.25">
      <c r="A17" s="5">
        <v>13</v>
      </c>
      <c r="C17" s="18" t="s">
        <v>9</v>
      </c>
      <c r="D17" s="18" t="s">
        <v>133</v>
      </c>
      <c r="E17" s="5" t="s">
        <v>23</v>
      </c>
      <c r="F17" s="5" t="s">
        <v>179</v>
      </c>
      <c r="I17" s="5" t="s">
        <v>19</v>
      </c>
      <c r="K17" s="5">
        <v>7004104922</v>
      </c>
    </row>
    <row r="18" spans="1:13" s="5" customFormat="1" x14ac:dyDescent="0.25">
      <c r="A18" s="5">
        <v>14</v>
      </c>
      <c r="C18" s="18" t="s">
        <v>9</v>
      </c>
      <c r="D18" s="18" t="s">
        <v>133</v>
      </c>
      <c r="E18" s="5" t="s">
        <v>20</v>
      </c>
      <c r="F18" s="5" t="s">
        <v>179</v>
      </c>
      <c r="I18" s="5" t="s">
        <v>19</v>
      </c>
      <c r="K18" s="5">
        <v>7004104922</v>
      </c>
    </row>
    <row r="19" spans="1:13" x14ac:dyDescent="0.25">
      <c r="A19" s="3">
        <v>15</v>
      </c>
      <c r="C19" s="20" t="s">
        <v>9</v>
      </c>
      <c r="D19" s="20" t="s">
        <v>133</v>
      </c>
      <c r="E19" s="1" t="s">
        <v>190</v>
      </c>
      <c r="F19" s="3" t="s">
        <v>189</v>
      </c>
      <c r="G19">
        <v>9800</v>
      </c>
      <c r="H19" s="7">
        <v>17816</v>
      </c>
      <c r="I19" s="3" t="s">
        <v>8</v>
      </c>
      <c r="K19">
        <v>7004104922</v>
      </c>
      <c r="L19" s="3"/>
      <c r="M19">
        <v>750</v>
      </c>
    </row>
    <row r="20" spans="1:13" x14ac:dyDescent="0.25">
      <c r="C20" s="3"/>
      <c r="D20" s="20" t="s">
        <v>133</v>
      </c>
      <c r="E20" s="1" t="s">
        <v>192</v>
      </c>
      <c r="F20" s="3" t="s">
        <v>191</v>
      </c>
      <c r="G20">
        <v>9800</v>
      </c>
      <c r="I20" s="3"/>
      <c r="L20" s="3"/>
      <c r="M20">
        <v>750</v>
      </c>
    </row>
    <row r="21" spans="1:13" x14ac:dyDescent="0.25">
      <c r="A21" s="3">
        <v>16</v>
      </c>
      <c r="C21" s="3" t="s">
        <v>17</v>
      </c>
      <c r="D21" s="20" t="s">
        <v>133</v>
      </c>
      <c r="E21" s="7" t="s">
        <v>64</v>
      </c>
      <c r="F21" s="3"/>
      <c r="G21">
        <v>18990</v>
      </c>
      <c r="I21" t="s">
        <v>17</v>
      </c>
      <c r="K21" t="s">
        <v>17</v>
      </c>
      <c r="M21">
        <v>1500</v>
      </c>
    </row>
    <row r="22" spans="1:13" x14ac:dyDescent="0.25">
      <c r="A22" s="3">
        <v>17</v>
      </c>
      <c r="C22" s="3" t="s">
        <v>17</v>
      </c>
      <c r="D22" s="20" t="s">
        <v>132</v>
      </c>
      <c r="E22" s="1" t="s">
        <v>166</v>
      </c>
      <c r="F22" s="3" t="s">
        <v>168</v>
      </c>
      <c r="G22">
        <v>12999</v>
      </c>
      <c r="I22" t="s">
        <v>17</v>
      </c>
    </row>
    <row r="23" spans="1:13" x14ac:dyDescent="0.25">
      <c r="C23" s="3"/>
      <c r="D23" s="20" t="s">
        <v>132</v>
      </c>
      <c r="E23" s="1" t="s">
        <v>169</v>
      </c>
      <c r="F23" s="3" t="s">
        <v>163</v>
      </c>
      <c r="G23">
        <v>10999</v>
      </c>
    </row>
    <row r="24" spans="1:13" x14ac:dyDescent="0.25">
      <c r="A24" s="3">
        <v>18</v>
      </c>
      <c r="C24" s="20" t="s">
        <v>98</v>
      </c>
      <c r="D24" s="20" t="s">
        <v>132</v>
      </c>
      <c r="E24" s="1" t="s">
        <v>166</v>
      </c>
      <c r="F24" s="3" t="s">
        <v>140</v>
      </c>
      <c r="G24">
        <v>12999</v>
      </c>
      <c r="I24" t="s">
        <v>34</v>
      </c>
      <c r="K24" t="s">
        <v>33</v>
      </c>
      <c r="M24">
        <v>2000</v>
      </c>
    </row>
    <row r="25" spans="1:13" x14ac:dyDescent="0.25">
      <c r="C25" s="3"/>
      <c r="D25" s="20" t="s">
        <v>132</v>
      </c>
      <c r="E25" s="1" t="s">
        <v>169</v>
      </c>
      <c r="F25" s="3" t="s">
        <v>141</v>
      </c>
      <c r="G25">
        <v>10999</v>
      </c>
    </row>
    <row r="26" spans="1:13" x14ac:dyDescent="0.25">
      <c r="A26" s="3">
        <v>19</v>
      </c>
      <c r="C26" s="20" t="s">
        <v>7</v>
      </c>
      <c r="D26" s="20" t="s">
        <v>132</v>
      </c>
      <c r="E26" s="1" t="s">
        <v>170</v>
      </c>
      <c r="F26" s="3" t="s">
        <v>142</v>
      </c>
      <c r="G26">
        <v>9999</v>
      </c>
      <c r="H26" s="7">
        <v>32744</v>
      </c>
      <c r="I26" s="3" t="s">
        <v>19</v>
      </c>
      <c r="K26">
        <v>8553752095</v>
      </c>
      <c r="L26" s="3"/>
    </row>
    <row r="27" spans="1:13" x14ac:dyDescent="0.25">
      <c r="A27" s="3">
        <v>20</v>
      </c>
      <c r="C27" s="20" t="s">
        <v>7</v>
      </c>
      <c r="D27" s="20" t="s">
        <v>132</v>
      </c>
      <c r="E27" s="1" t="s">
        <v>166</v>
      </c>
      <c r="F27" s="3" t="s">
        <v>143</v>
      </c>
      <c r="G27">
        <v>12999</v>
      </c>
      <c r="I27" s="3"/>
      <c r="K27">
        <v>8553752095</v>
      </c>
      <c r="L27" s="3"/>
    </row>
    <row r="28" spans="1:13" x14ac:dyDescent="0.25">
      <c r="C28" s="3"/>
      <c r="D28" s="20" t="s">
        <v>132</v>
      </c>
      <c r="E28" s="1" t="s">
        <v>171</v>
      </c>
      <c r="F28" s="3" t="s">
        <v>144</v>
      </c>
      <c r="G28">
        <v>12999</v>
      </c>
      <c r="I28" s="3"/>
      <c r="L28" s="3"/>
    </row>
    <row r="29" spans="1:13" x14ac:dyDescent="0.25">
      <c r="A29" s="3">
        <v>21</v>
      </c>
      <c r="C29" s="20" t="s">
        <v>9</v>
      </c>
      <c r="D29" s="20" t="s">
        <v>132</v>
      </c>
      <c r="E29" s="1" t="s">
        <v>172</v>
      </c>
      <c r="F29" s="3" t="s">
        <v>145</v>
      </c>
      <c r="G29">
        <v>9999</v>
      </c>
      <c r="H29">
        <v>30614</v>
      </c>
      <c r="I29" s="3" t="s">
        <v>17</v>
      </c>
      <c r="K29" s="6">
        <v>8002559782</v>
      </c>
      <c r="L29" s="3"/>
    </row>
    <row r="30" spans="1:13" x14ac:dyDescent="0.25">
      <c r="C30" s="3"/>
      <c r="D30" s="20" t="s">
        <v>132</v>
      </c>
      <c r="E30" s="1" t="s">
        <v>173</v>
      </c>
      <c r="F30" s="3" t="s">
        <v>146</v>
      </c>
      <c r="G30" s="5">
        <v>11347</v>
      </c>
      <c r="I30" s="3"/>
      <c r="L30" s="3"/>
    </row>
    <row r="31" spans="1:13" x14ac:dyDescent="0.25">
      <c r="C31" s="3"/>
      <c r="D31" s="20" t="s">
        <v>132</v>
      </c>
      <c r="E31" s="1" t="s">
        <v>174</v>
      </c>
      <c r="F31" s="3" t="s">
        <v>147</v>
      </c>
      <c r="G31">
        <v>9999</v>
      </c>
      <c r="I31" s="3"/>
      <c r="L31" s="3"/>
    </row>
    <row r="32" spans="1:13" x14ac:dyDescent="0.25">
      <c r="A32" s="3">
        <v>22</v>
      </c>
      <c r="C32" s="3" t="s">
        <v>1</v>
      </c>
      <c r="D32" s="20" t="s">
        <v>132</v>
      </c>
      <c r="E32" s="1" t="s">
        <v>166</v>
      </c>
      <c r="F32" s="3" t="s">
        <v>148</v>
      </c>
      <c r="G32">
        <v>12999</v>
      </c>
      <c r="H32">
        <v>21187</v>
      </c>
      <c r="I32" s="3" t="s">
        <v>8</v>
      </c>
      <c r="K32">
        <v>9122200271</v>
      </c>
      <c r="L32" s="3"/>
    </row>
    <row r="33" spans="1:15" x14ac:dyDescent="0.25">
      <c r="C33" s="3"/>
      <c r="D33" s="20" t="s">
        <v>132</v>
      </c>
      <c r="E33" s="1" t="s">
        <v>175</v>
      </c>
      <c r="F33" s="3" t="s">
        <v>149</v>
      </c>
      <c r="G33">
        <v>12999</v>
      </c>
      <c r="I33" s="3"/>
      <c r="L33" s="3"/>
    </row>
    <row r="34" spans="1:15" x14ac:dyDescent="0.25">
      <c r="A34" s="3">
        <v>23</v>
      </c>
      <c r="C34" s="3" t="s">
        <v>27</v>
      </c>
      <c r="D34" s="20" t="s">
        <v>133</v>
      </c>
      <c r="E34" s="1" t="s">
        <v>61</v>
      </c>
      <c r="F34" s="3"/>
      <c r="G34">
        <v>14999</v>
      </c>
      <c r="H34">
        <v>24549</v>
      </c>
      <c r="I34" t="s">
        <v>27</v>
      </c>
      <c r="K34" t="s">
        <v>32</v>
      </c>
      <c r="M34">
        <v>750</v>
      </c>
    </row>
    <row r="35" spans="1:15" x14ac:dyDescent="0.25">
      <c r="C35" s="3"/>
      <c r="D35" s="20" t="s">
        <v>133</v>
      </c>
      <c r="E35" s="1" t="s">
        <v>65</v>
      </c>
      <c r="F35" s="3"/>
      <c r="G35">
        <v>13990</v>
      </c>
      <c r="M35">
        <v>750</v>
      </c>
    </row>
    <row r="36" spans="1:15" x14ac:dyDescent="0.25">
      <c r="A36" s="3">
        <v>24</v>
      </c>
      <c r="C36" s="20" t="s">
        <v>12</v>
      </c>
      <c r="D36" s="20" t="s">
        <v>132</v>
      </c>
      <c r="E36" s="1" t="s">
        <v>165</v>
      </c>
      <c r="F36" s="3" t="s">
        <v>150</v>
      </c>
      <c r="G36">
        <v>10999</v>
      </c>
      <c r="H36">
        <f>10999-1020</f>
        <v>9979</v>
      </c>
      <c r="I36" t="s">
        <v>28</v>
      </c>
      <c r="K36" t="s">
        <v>31</v>
      </c>
    </row>
    <row r="37" spans="1:15" x14ac:dyDescent="0.25">
      <c r="A37" s="3">
        <v>25</v>
      </c>
      <c r="C37" s="3" t="s">
        <v>1</v>
      </c>
      <c r="D37" s="20" t="s">
        <v>132</v>
      </c>
      <c r="E37" s="1" t="s">
        <v>172</v>
      </c>
      <c r="F37" s="3" t="s">
        <v>151</v>
      </c>
      <c r="G37">
        <v>9999</v>
      </c>
      <c r="H37" s="7">
        <v>8999</v>
      </c>
      <c r="I37" t="s">
        <v>29</v>
      </c>
      <c r="K37">
        <v>853752095</v>
      </c>
      <c r="M37">
        <v>100</v>
      </c>
    </row>
    <row r="38" spans="1:15" s="5" customFormat="1" x14ac:dyDescent="0.25">
      <c r="A38" s="5">
        <v>26</v>
      </c>
      <c r="C38" s="5" t="s">
        <v>81</v>
      </c>
      <c r="D38" s="5" t="s">
        <v>132</v>
      </c>
      <c r="E38" s="5" t="s">
        <v>5</v>
      </c>
      <c r="F38" s="5" t="s">
        <v>179</v>
      </c>
      <c r="G38" s="5">
        <v>22800</v>
      </c>
      <c r="K38" s="5">
        <v>8002559782</v>
      </c>
      <c r="M38" s="5" t="s">
        <v>82</v>
      </c>
    </row>
    <row r="39" spans="1:15" s="5" customFormat="1" x14ac:dyDescent="0.25">
      <c r="D39" s="5" t="s">
        <v>132</v>
      </c>
      <c r="E39" s="5" t="s">
        <v>10</v>
      </c>
      <c r="F39" s="5" t="s">
        <v>179</v>
      </c>
    </row>
    <row r="40" spans="1:15" x14ac:dyDescent="0.25">
      <c r="A40" s="3">
        <v>27</v>
      </c>
      <c r="C40" s="3" t="s">
        <v>1</v>
      </c>
      <c r="D40" s="20" t="s">
        <v>132</v>
      </c>
      <c r="E40" s="1" t="s">
        <v>66</v>
      </c>
      <c r="F40" s="3" t="s">
        <v>152</v>
      </c>
      <c r="G40" s="1">
        <v>57376</v>
      </c>
      <c r="K40" t="s">
        <v>21</v>
      </c>
      <c r="O40" s="14" t="s">
        <v>83</v>
      </c>
    </row>
    <row r="41" spans="1:15" x14ac:dyDescent="0.25">
      <c r="C41" s="3"/>
      <c r="D41" s="20" t="s">
        <v>132</v>
      </c>
      <c r="E41" s="1" t="s">
        <v>170</v>
      </c>
      <c r="F41" s="3" t="s">
        <v>153</v>
      </c>
      <c r="G41" s="1"/>
    </row>
    <row r="42" spans="1:15" x14ac:dyDescent="0.25">
      <c r="C42" s="3"/>
      <c r="D42" s="20" t="s">
        <v>132</v>
      </c>
      <c r="E42" s="1" t="s">
        <v>172</v>
      </c>
      <c r="F42" s="3" t="s">
        <v>154</v>
      </c>
      <c r="G42" s="1"/>
    </row>
    <row r="43" spans="1:15" x14ac:dyDescent="0.25">
      <c r="C43" s="3"/>
      <c r="D43" s="20" t="s">
        <v>132</v>
      </c>
      <c r="E43" s="1" t="s">
        <v>176</v>
      </c>
      <c r="F43" s="3" t="s">
        <v>155</v>
      </c>
      <c r="G43" s="1"/>
    </row>
    <row r="44" spans="1:15" x14ac:dyDescent="0.25">
      <c r="C44" s="3"/>
      <c r="D44" s="20" t="s">
        <v>132</v>
      </c>
      <c r="E44" s="1" t="s">
        <v>164</v>
      </c>
      <c r="F44" s="3" t="s">
        <v>156</v>
      </c>
      <c r="G44" s="1"/>
    </row>
    <row r="45" spans="1:15" x14ac:dyDescent="0.25">
      <c r="A45" s="3">
        <v>28</v>
      </c>
      <c r="B45" t="s">
        <v>97</v>
      </c>
      <c r="C45" s="21" t="s">
        <v>9</v>
      </c>
      <c r="D45" s="20" t="s">
        <v>132</v>
      </c>
      <c r="E45" s="1" t="s">
        <v>166</v>
      </c>
      <c r="F45" s="3" t="s">
        <v>157</v>
      </c>
      <c r="G45" s="1">
        <v>10999</v>
      </c>
      <c r="I45" t="s">
        <v>27</v>
      </c>
    </row>
    <row r="46" spans="1:15" x14ac:dyDescent="0.25">
      <c r="C46" s="3"/>
      <c r="D46" s="20" t="s">
        <v>132</v>
      </c>
      <c r="E46" s="1" t="s">
        <v>165</v>
      </c>
      <c r="F46" s="3" t="s">
        <v>158</v>
      </c>
      <c r="G46" s="1">
        <v>10999</v>
      </c>
    </row>
    <row r="47" spans="1:15" x14ac:dyDescent="0.25">
      <c r="A47" s="3">
        <v>29</v>
      </c>
      <c r="C47" s="21" t="s">
        <v>12</v>
      </c>
      <c r="D47" s="20" t="s">
        <v>132</v>
      </c>
      <c r="E47" s="1" t="s">
        <v>165</v>
      </c>
      <c r="F47" s="3" t="s">
        <v>159</v>
      </c>
      <c r="G47" s="1">
        <v>10999</v>
      </c>
      <c r="I47" t="s">
        <v>21</v>
      </c>
    </row>
    <row r="48" spans="1:15" x14ac:dyDescent="0.25">
      <c r="C48" s="3"/>
      <c r="D48" s="20" t="s">
        <v>132</v>
      </c>
      <c r="E48" s="1" t="s">
        <v>172</v>
      </c>
      <c r="F48" s="3" t="s">
        <v>160</v>
      </c>
      <c r="G48" s="1">
        <v>9499</v>
      </c>
    </row>
    <row r="49" spans="1:13" x14ac:dyDescent="0.25">
      <c r="A49" s="3">
        <v>30</v>
      </c>
      <c r="C49" s="21" t="s">
        <v>7</v>
      </c>
      <c r="D49" s="20" t="s">
        <v>132</v>
      </c>
      <c r="E49" s="1" t="s">
        <v>165</v>
      </c>
      <c r="F49" s="3" t="s">
        <v>177</v>
      </c>
      <c r="G49" s="1">
        <v>10999</v>
      </c>
      <c r="I49" t="s">
        <v>19</v>
      </c>
    </row>
    <row r="50" spans="1:13" x14ac:dyDescent="0.25">
      <c r="A50" s="3">
        <v>31</v>
      </c>
      <c r="C50" s="20" t="s">
        <v>88</v>
      </c>
      <c r="D50" s="20" t="s">
        <v>132</v>
      </c>
      <c r="E50" s="1" t="s">
        <v>165</v>
      </c>
      <c r="F50" s="3" t="s">
        <v>161</v>
      </c>
      <c r="G50" s="1">
        <v>10999</v>
      </c>
      <c r="I50" t="s">
        <v>19</v>
      </c>
    </row>
    <row r="51" spans="1:13" x14ac:dyDescent="0.25">
      <c r="A51" s="3">
        <v>32</v>
      </c>
      <c r="C51" s="20" t="s">
        <v>1</v>
      </c>
      <c r="D51" s="20" t="s">
        <v>132</v>
      </c>
      <c r="E51" s="1" t="s">
        <v>164</v>
      </c>
      <c r="F51" s="3" t="s">
        <v>162</v>
      </c>
      <c r="G51" s="1">
        <v>12999</v>
      </c>
      <c r="I51" t="s">
        <v>17</v>
      </c>
    </row>
    <row r="52" spans="1:13" x14ac:dyDescent="0.25">
      <c r="A52" s="3">
        <v>33</v>
      </c>
      <c r="C52" s="3" t="s">
        <v>85</v>
      </c>
      <c r="D52" s="3" t="s">
        <v>133</v>
      </c>
      <c r="E52" s="1" t="s">
        <v>86</v>
      </c>
      <c r="F52" s="3"/>
      <c r="G52" s="1">
        <v>8000</v>
      </c>
      <c r="I52" s="5"/>
    </row>
    <row r="53" spans="1:13" x14ac:dyDescent="0.25">
      <c r="C53" s="3"/>
      <c r="D53" s="20" t="s">
        <v>133</v>
      </c>
      <c r="E53" s="1" t="s">
        <v>87</v>
      </c>
      <c r="F53" s="3"/>
      <c r="G53" s="1">
        <v>9500</v>
      </c>
      <c r="I53" s="5"/>
    </row>
    <row r="54" spans="1:13" s="3" customFormat="1" x14ac:dyDescent="0.25">
      <c r="A54" s="3">
        <v>34</v>
      </c>
      <c r="B54" s="22">
        <v>43425</v>
      </c>
      <c r="C54" s="20" t="s">
        <v>12</v>
      </c>
      <c r="D54" s="20" t="s">
        <v>132</v>
      </c>
      <c r="E54" s="1" t="s">
        <v>172</v>
      </c>
      <c r="F54" s="3" t="s">
        <v>125</v>
      </c>
      <c r="G54" s="3">
        <v>10000</v>
      </c>
      <c r="H54" s="3">
        <v>9500</v>
      </c>
      <c r="I54" s="3" t="s">
        <v>21</v>
      </c>
      <c r="J54" s="3" t="s">
        <v>84</v>
      </c>
      <c r="K54" s="3">
        <v>7903328917</v>
      </c>
    </row>
    <row r="55" spans="1:13" s="3" customFormat="1" x14ac:dyDescent="0.25">
      <c r="D55" s="20" t="s">
        <v>132</v>
      </c>
      <c r="E55" s="1" t="s">
        <v>170</v>
      </c>
      <c r="F55" s="3" t="s">
        <v>126</v>
      </c>
      <c r="G55" s="3">
        <v>10000</v>
      </c>
      <c r="H55" s="3">
        <v>9500</v>
      </c>
    </row>
    <row r="56" spans="1:13" s="3" customFormat="1" x14ac:dyDescent="0.25">
      <c r="D56" s="20" t="s">
        <v>132</v>
      </c>
      <c r="E56" s="1" t="s">
        <v>167</v>
      </c>
      <c r="F56" s="3" t="s">
        <v>127</v>
      </c>
      <c r="G56" s="3">
        <v>10000</v>
      </c>
      <c r="H56" s="3">
        <v>9500</v>
      </c>
    </row>
    <row r="57" spans="1:13" s="3" customFormat="1" x14ac:dyDescent="0.25">
      <c r="A57" s="3">
        <v>35</v>
      </c>
      <c r="B57" s="22">
        <v>43425</v>
      </c>
      <c r="C57" s="20" t="s">
        <v>9</v>
      </c>
      <c r="D57" s="20" t="s">
        <v>132</v>
      </c>
      <c r="E57" s="1" t="s">
        <v>172</v>
      </c>
      <c r="F57" s="3" t="s">
        <v>128</v>
      </c>
      <c r="G57" s="3">
        <v>10000</v>
      </c>
      <c r="H57" s="3">
        <v>9500</v>
      </c>
      <c r="I57" s="3" t="s">
        <v>19</v>
      </c>
      <c r="J57" s="3" t="s">
        <v>84</v>
      </c>
      <c r="K57" s="3">
        <v>8002559782</v>
      </c>
    </row>
    <row r="58" spans="1:13" s="3" customFormat="1" x14ac:dyDescent="0.25">
      <c r="D58" s="20" t="s">
        <v>132</v>
      </c>
      <c r="E58" s="1" t="s">
        <v>167</v>
      </c>
      <c r="F58" s="3" t="s">
        <v>129</v>
      </c>
      <c r="G58" s="3">
        <v>10000</v>
      </c>
      <c r="H58" s="3">
        <v>9500</v>
      </c>
    </row>
    <row r="59" spans="1:13" s="5" customFormat="1" x14ac:dyDescent="0.25">
      <c r="A59" s="5">
        <v>36</v>
      </c>
      <c r="B59" s="17">
        <v>43425</v>
      </c>
      <c r="C59" s="18" t="s">
        <v>7</v>
      </c>
      <c r="D59" s="18" t="s">
        <v>133</v>
      </c>
      <c r="E59" s="5" t="s">
        <v>22</v>
      </c>
      <c r="G59" s="5">
        <v>8499</v>
      </c>
      <c r="H59" s="5">
        <v>16998</v>
      </c>
      <c r="I59" s="5" t="s">
        <v>19</v>
      </c>
      <c r="J59" s="5" t="s">
        <v>96</v>
      </c>
      <c r="K59" s="5">
        <v>8002559782</v>
      </c>
      <c r="L59" s="5" t="s">
        <v>19</v>
      </c>
      <c r="M59" s="5">
        <v>0</v>
      </c>
    </row>
    <row r="60" spans="1:13" s="5" customFormat="1" x14ac:dyDescent="0.25">
      <c r="D60" s="5" t="s">
        <v>133</v>
      </c>
      <c r="E60" s="5" t="s">
        <v>22</v>
      </c>
      <c r="G60" s="5">
        <v>8499</v>
      </c>
    </row>
    <row r="61" spans="1:13" x14ac:dyDescent="0.25">
      <c r="A61" s="3">
        <v>37</v>
      </c>
      <c r="B61" s="15">
        <v>43425</v>
      </c>
      <c r="C61" s="20" t="s">
        <v>88</v>
      </c>
      <c r="D61" s="20" t="s">
        <v>133</v>
      </c>
      <c r="E61" s="3" t="s">
        <v>22</v>
      </c>
      <c r="F61" s="3"/>
      <c r="G61">
        <v>8499</v>
      </c>
      <c r="H61">
        <v>16998</v>
      </c>
      <c r="I61" t="s">
        <v>19</v>
      </c>
      <c r="J61" t="s">
        <v>96</v>
      </c>
      <c r="K61">
        <v>9122200271</v>
      </c>
    </row>
    <row r="62" spans="1:13" x14ac:dyDescent="0.25">
      <c r="C62" s="3"/>
      <c r="D62" s="3" t="s">
        <v>133</v>
      </c>
      <c r="E62" s="3" t="s">
        <v>22</v>
      </c>
      <c r="F62" s="3"/>
      <c r="G62">
        <v>8499</v>
      </c>
    </row>
    <row r="63" spans="1:13" x14ac:dyDescent="0.25">
      <c r="A63" s="3">
        <v>38</v>
      </c>
      <c r="B63" s="15"/>
      <c r="C63" s="20"/>
      <c r="D63" s="20" t="s">
        <v>133</v>
      </c>
      <c r="E63" t="s">
        <v>178</v>
      </c>
    </row>
    <row r="64" spans="1:13" x14ac:dyDescent="0.25">
      <c r="C64" s="3"/>
      <c r="D64" s="20" t="s">
        <v>133</v>
      </c>
      <c r="E64" t="s">
        <v>178</v>
      </c>
    </row>
    <row r="65" spans="2:4" x14ac:dyDescent="0.25">
      <c r="C65" s="3"/>
      <c r="D65" s="20"/>
    </row>
    <row r="66" spans="2:4" x14ac:dyDescent="0.25">
      <c r="B66" s="15"/>
      <c r="C66" s="21"/>
      <c r="D66" s="20"/>
    </row>
    <row r="67" spans="2:4" x14ac:dyDescent="0.25">
      <c r="C67" s="3"/>
      <c r="D67" s="20"/>
    </row>
  </sheetData>
  <hyperlinks>
    <hyperlink ref="C2" r:id="rId1"/>
    <hyperlink ref="C4" r:id="rId2"/>
    <hyperlink ref="C5" r:id="rId3"/>
    <hyperlink ref="C6" r:id="rId4"/>
    <hyperlink ref="C8" r:id="rId5"/>
    <hyperlink ref="C9" r:id="rId6"/>
    <hyperlink ref="C10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6" r:id="rId15"/>
    <hyperlink ref="C27" r:id="rId16"/>
    <hyperlink ref="C29" r:id="rId17"/>
    <hyperlink ref="C54" r:id="rId18"/>
    <hyperlink ref="C57" r:id="rId19"/>
    <hyperlink ref="C59" r:id="rId20"/>
    <hyperlink ref="C45" r:id="rId21"/>
    <hyperlink ref="C47" r:id="rId22"/>
    <hyperlink ref="C49" r:id="rId23"/>
    <hyperlink ref="C50" r:id="rId24"/>
    <hyperlink ref="C51" r:id="rId25"/>
    <hyperlink ref="C61" r:id="rId26"/>
    <hyperlink ref="C24" r:id="rId27"/>
    <hyperlink ref="C36" r:id="rId28"/>
  </hyperlinks>
  <pageMargins left="0.7" right="0.7" top="0.75" bottom="0.75" header="0.3" footer="0.3"/>
  <pageSetup paperSize="9" orientation="portrait" horizontalDpi="300" verticalDpi="30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6" sqref="F26"/>
    </sheetView>
  </sheetViews>
  <sheetFormatPr defaultRowHeight="15" x14ac:dyDescent="0.25"/>
  <cols>
    <col min="1" max="1" width="12.85546875" customWidth="1"/>
    <col min="2" max="2" width="18.7109375" customWidth="1"/>
    <col min="3" max="3" width="11.85546875" bestFit="1" customWidth="1"/>
    <col min="4" max="4" width="15.85546875" bestFit="1" customWidth="1"/>
    <col min="5" max="5" width="11.7109375" bestFit="1" customWidth="1"/>
    <col min="6" max="6" width="33.5703125" bestFit="1" customWidth="1"/>
    <col min="9" max="9" width="14.42578125" customWidth="1"/>
  </cols>
  <sheetData>
    <row r="1" spans="1:7" x14ac:dyDescent="0.25">
      <c r="A1" t="s">
        <v>41</v>
      </c>
      <c r="B1" t="s">
        <v>35</v>
      </c>
      <c r="C1" t="s">
        <v>69</v>
      </c>
      <c r="D1" t="s">
        <v>70</v>
      </c>
      <c r="E1" t="s">
        <v>71</v>
      </c>
      <c r="F1" t="s">
        <v>2</v>
      </c>
    </row>
    <row r="2" spans="1:7" x14ac:dyDescent="0.25">
      <c r="A2">
        <v>1</v>
      </c>
      <c r="B2" t="s">
        <v>24</v>
      </c>
      <c r="C2">
        <v>12999</v>
      </c>
      <c r="D2">
        <v>12999</v>
      </c>
      <c r="F2" t="s">
        <v>19</v>
      </c>
    </row>
    <row r="3" spans="1:7" x14ac:dyDescent="0.25">
      <c r="A3">
        <v>2</v>
      </c>
      <c r="B3" t="s">
        <v>14</v>
      </c>
      <c r="C3">
        <v>10999</v>
      </c>
      <c r="D3">
        <v>12999</v>
      </c>
      <c r="E3">
        <v>10999</v>
      </c>
      <c r="F3" t="s">
        <v>19</v>
      </c>
    </row>
    <row r="4" spans="1:7" x14ac:dyDescent="0.25">
      <c r="A4">
        <v>3</v>
      </c>
      <c r="B4" s="3" t="s">
        <v>13</v>
      </c>
      <c r="C4">
        <v>8999</v>
      </c>
      <c r="D4">
        <v>9999</v>
      </c>
      <c r="F4" t="s">
        <v>19</v>
      </c>
    </row>
    <row r="5" spans="1:7" x14ac:dyDescent="0.25">
      <c r="A5">
        <v>4</v>
      </c>
      <c r="B5" t="s">
        <v>36</v>
      </c>
      <c r="C5">
        <v>12999</v>
      </c>
      <c r="D5">
        <v>14999</v>
      </c>
      <c r="E5">
        <v>12999</v>
      </c>
      <c r="F5" t="s">
        <v>19</v>
      </c>
    </row>
    <row r="6" spans="1:7" x14ac:dyDescent="0.25">
      <c r="A6">
        <v>5</v>
      </c>
      <c r="B6" t="s">
        <v>37</v>
      </c>
      <c r="C6">
        <v>13990</v>
      </c>
      <c r="D6">
        <v>15990</v>
      </c>
      <c r="F6" t="s">
        <v>19</v>
      </c>
    </row>
    <row r="7" spans="1:7" x14ac:dyDescent="0.25">
      <c r="A7">
        <v>6</v>
      </c>
      <c r="B7" t="s">
        <v>38</v>
      </c>
      <c r="C7">
        <v>8000</v>
      </c>
      <c r="D7">
        <v>8000</v>
      </c>
      <c r="F7" t="s">
        <v>19</v>
      </c>
    </row>
    <row r="8" spans="1:7" x14ac:dyDescent="0.25">
      <c r="A8">
        <v>7</v>
      </c>
      <c r="B8" t="s">
        <v>38</v>
      </c>
      <c r="C8">
        <v>8000</v>
      </c>
      <c r="D8">
        <v>8000</v>
      </c>
      <c r="F8" t="s">
        <v>19</v>
      </c>
    </row>
    <row r="9" spans="1:7" x14ac:dyDescent="0.25">
      <c r="A9">
        <v>8</v>
      </c>
      <c r="B9" t="s">
        <v>24</v>
      </c>
      <c r="C9">
        <v>12999</v>
      </c>
      <c r="D9">
        <v>12999</v>
      </c>
      <c r="F9" t="s">
        <v>6</v>
      </c>
    </row>
    <row r="10" spans="1:7" x14ac:dyDescent="0.25">
      <c r="A10">
        <v>9</v>
      </c>
      <c r="B10" t="s">
        <v>30</v>
      </c>
      <c r="C10">
        <v>10999</v>
      </c>
      <c r="D10">
        <v>10999</v>
      </c>
      <c r="F10" t="s">
        <v>6</v>
      </c>
    </row>
    <row r="11" spans="1:7" x14ac:dyDescent="0.25">
      <c r="A11">
        <v>10</v>
      </c>
      <c r="B11" s="3" t="s">
        <v>13</v>
      </c>
      <c r="C11">
        <v>9999</v>
      </c>
      <c r="D11">
        <v>9999</v>
      </c>
      <c r="F11" t="s">
        <v>40</v>
      </c>
      <c r="G11">
        <v>1000</v>
      </c>
    </row>
    <row r="12" spans="1:7" x14ac:dyDescent="0.25">
      <c r="A12">
        <v>11</v>
      </c>
      <c r="B12" t="s">
        <v>14</v>
      </c>
      <c r="C12">
        <v>10999</v>
      </c>
      <c r="D12">
        <v>12999</v>
      </c>
      <c r="E12">
        <v>10999</v>
      </c>
      <c r="F12" t="s">
        <v>8</v>
      </c>
    </row>
    <row r="13" spans="1:7" x14ac:dyDescent="0.25">
      <c r="A13">
        <v>12</v>
      </c>
      <c r="B13" t="s">
        <v>14</v>
      </c>
      <c r="C13">
        <v>10999</v>
      </c>
      <c r="D13">
        <v>12999</v>
      </c>
      <c r="E13">
        <v>10999</v>
      </c>
      <c r="F13" t="s">
        <v>8</v>
      </c>
    </row>
    <row r="14" spans="1:7" x14ac:dyDescent="0.25">
      <c r="A14">
        <v>13</v>
      </c>
      <c r="B14" t="s">
        <v>30</v>
      </c>
      <c r="C14">
        <v>10999</v>
      </c>
      <c r="D14">
        <v>10999</v>
      </c>
      <c r="F14" t="s">
        <v>42</v>
      </c>
    </row>
    <row r="15" spans="1:7" x14ac:dyDescent="0.25">
      <c r="A15">
        <v>14</v>
      </c>
      <c r="B15" t="s">
        <v>30</v>
      </c>
      <c r="C15">
        <v>10999</v>
      </c>
      <c r="D15">
        <v>10999</v>
      </c>
      <c r="F15" t="s">
        <v>43</v>
      </c>
    </row>
    <row r="16" spans="1:7" x14ac:dyDescent="0.25">
      <c r="A16">
        <v>15</v>
      </c>
      <c r="B16" t="s">
        <v>24</v>
      </c>
      <c r="C16">
        <v>12999</v>
      </c>
      <c r="D16">
        <v>12999</v>
      </c>
      <c r="F16" t="s">
        <v>44</v>
      </c>
    </row>
    <row r="17" spans="1:6" x14ac:dyDescent="0.25">
      <c r="A17">
        <v>16</v>
      </c>
      <c r="B17" t="s">
        <v>14</v>
      </c>
      <c r="C17">
        <v>10999</v>
      </c>
      <c r="D17">
        <v>12999</v>
      </c>
      <c r="E17">
        <v>10999</v>
      </c>
      <c r="F17" t="s">
        <v>45</v>
      </c>
    </row>
    <row r="18" spans="1:6" x14ac:dyDescent="0.25">
      <c r="A18">
        <v>17</v>
      </c>
      <c r="B18" s="3" t="s">
        <v>13</v>
      </c>
      <c r="C18">
        <v>9999</v>
      </c>
      <c r="D18">
        <v>9999</v>
      </c>
      <c r="F18" t="s">
        <v>45</v>
      </c>
    </row>
    <row r="19" spans="1:6" x14ac:dyDescent="0.25">
      <c r="A19">
        <v>18</v>
      </c>
      <c r="B19" t="s">
        <v>46</v>
      </c>
      <c r="C19">
        <v>10000</v>
      </c>
      <c r="D19">
        <v>10000</v>
      </c>
      <c r="F19" t="s">
        <v>47</v>
      </c>
    </row>
    <row r="20" spans="1:6" x14ac:dyDescent="0.25">
      <c r="A20">
        <v>19</v>
      </c>
      <c r="B20" t="s">
        <v>46</v>
      </c>
      <c r="C20">
        <v>10000</v>
      </c>
      <c r="D20">
        <v>10000</v>
      </c>
      <c r="F20" t="s">
        <v>47</v>
      </c>
    </row>
    <row r="21" spans="1:6" x14ac:dyDescent="0.25">
      <c r="A21">
        <v>20</v>
      </c>
      <c r="B21" t="s">
        <v>22</v>
      </c>
      <c r="C21">
        <v>8000</v>
      </c>
      <c r="D21">
        <v>8000</v>
      </c>
      <c r="F21" t="s">
        <v>21</v>
      </c>
    </row>
    <row r="22" spans="1:6" x14ac:dyDescent="0.25">
      <c r="A22">
        <v>21</v>
      </c>
      <c r="B22" t="s">
        <v>22</v>
      </c>
      <c r="C22">
        <v>8000</v>
      </c>
      <c r="D22">
        <v>8000</v>
      </c>
      <c r="F22" t="s">
        <v>21</v>
      </c>
    </row>
    <row r="23" spans="1:6" x14ac:dyDescent="0.25">
      <c r="A23">
        <v>22</v>
      </c>
      <c r="B23" t="s">
        <v>23</v>
      </c>
      <c r="C23">
        <v>15990</v>
      </c>
      <c r="D23">
        <v>18990</v>
      </c>
      <c r="F23" t="s">
        <v>48</v>
      </c>
    </row>
    <row r="24" spans="1:6" x14ac:dyDescent="0.25">
      <c r="A24">
        <v>23</v>
      </c>
      <c r="B24" s="3" t="s">
        <v>13</v>
      </c>
      <c r="C24">
        <v>9999</v>
      </c>
      <c r="D24">
        <v>9999</v>
      </c>
      <c r="F24" t="s">
        <v>17</v>
      </c>
    </row>
    <row r="25" spans="1:6" x14ac:dyDescent="0.25">
      <c r="A25">
        <v>24</v>
      </c>
      <c r="B25" s="3" t="s">
        <v>25</v>
      </c>
      <c r="C25">
        <v>11985</v>
      </c>
      <c r="D25" s="5">
        <v>11345</v>
      </c>
      <c r="F25" t="s">
        <v>17</v>
      </c>
    </row>
    <row r="26" spans="1:6" x14ac:dyDescent="0.25">
      <c r="A26">
        <v>25</v>
      </c>
      <c r="B26" s="3" t="s">
        <v>26</v>
      </c>
      <c r="C26">
        <v>8999</v>
      </c>
      <c r="D26">
        <v>9999</v>
      </c>
      <c r="F2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H28" sqref="H28"/>
    </sheetView>
  </sheetViews>
  <sheetFormatPr defaultRowHeight="15" x14ac:dyDescent="0.25"/>
  <cols>
    <col min="1" max="1" width="6" bestFit="1" customWidth="1"/>
    <col min="2" max="2" width="14.85546875" bestFit="1" customWidth="1"/>
    <col min="3" max="3" width="15.42578125" bestFit="1" customWidth="1"/>
    <col min="4" max="4" width="7" bestFit="1" customWidth="1"/>
    <col min="5" max="5" width="9" bestFit="1" customWidth="1"/>
    <col min="6" max="6" width="14.5703125" bestFit="1" customWidth="1"/>
    <col min="7" max="7" width="14.85546875" customWidth="1"/>
    <col min="8" max="8" width="33.5703125" bestFit="1" customWidth="1"/>
    <col min="9" max="9" width="5.28515625" bestFit="1" customWidth="1"/>
    <col min="10" max="10" width="10" bestFit="1" customWidth="1"/>
    <col min="12" max="12" width="10" bestFit="1" customWidth="1"/>
    <col min="17" max="17" width="10" bestFit="1" customWidth="1"/>
    <col min="18" max="18" width="6" bestFit="1" customWidth="1"/>
  </cols>
  <sheetData>
    <row r="1" spans="1:8" ht="27.75" customHeight="1" x14ac:dyDescent="0.3">
      <c r="A1" s="13" t="s">
        <v>41</v>
      </c>
      <c r="B1" s="13" t="s">
        <v>50</v>
      </c>
      <c r="C1" s="13" t="s">
        <v>51</v>
      </c>
      <c r="D1" s="13" t="s">
        <v>67</v>
      </c>
      <c r="E1" s="13" t="s">
        <v>16</v>
      </c>
      <c r="F1" s="13" t="s">
        <v>76</v>
      </c>
      <c r="G1" s="13" t="s">
        <v>77</v>
      </c>
    </row>
    <row r="2" spans="1:8" x14ac:dyDescent="0.25">
      <c r="A2">
        <v>1</v>
      </c>
      <c r="B2" t="s">
        <v>6</v>
      </c>
      <c r="C2">
        <f>7661.98*3</f>
        <v>22985.94</v>
      </c>
      <c r="D2">
        <v>22985</v>
      </c>
      <c r="E2">
        <v>3</v>
      </c>
      <c r="F2">
        <f>C2/E2</f>
        <v>7661.98</v>
      </c>
    </row>
    <row r="3" spans="1:8" x14ac:dyDescent="0.25">
      <c r="A3">
        <v>2</v>
      </c>
      <c r="B3" t="s">
        <v>8</v>
      </c>
      <c r="C3">
        <v>10000</v>
      </c>
      <c r="D3">
        <v>10000</v>
      </c>
      <c r="E3">
        <v>0</v>
      </c>
      <c r="G3">
        <v>10000</v>
      </c>
    </row>
    <row r="4" spans="1:8" x14ac:dyDescent="0.25">
      <c r="A4">
        <v>2</v>
      </c>
      <c r="B4" t="s">
        <v>19</v>
      </c>
      <c r="C4">
        <v>2328</v>
      </c>
      <c r="D4">
        <v>2328</v>
      </c>
      <c r="E4">
        <v>0</v>
      </c>
      <c r="G4">
        <v>2328</v>
      </c>
    </row>
    <row r="5" spans="1:8" x14ac:dyDescent="0.25">
      <c r="A5">
        <v>3</v>
      </c>
      <c r="B5" t="s">
        <v>11</v>
      </c>
      <c r="C5">
        <v>10000</v>
      </c>
      <c r="D5">
        <v>10000</v>
      </c>
      <c r="E5">
        <v>0</v>
      </c>
      <c r="G5">
        <v>10000</v>
      </c>
    </row>
    <row r="6" spans="1:8" x14ac:dyDescent="0.25">
      <c r="A6">
        <v>3</v>
      </c>
      <c r="B6" t="s">
        <v>19</v>
      </c>
      <c r="C6">
        <v>2269</v>
      </c>
      <c r="D6">
        <v>2269</v>
      </c>
      <c r="E6">
        <v>0</v>
      </c>
      <c r="G6">
        <v>2269</v>
      </c>
    </row>
    <row r="7" spans="1:8" x14ac:dyDescent="0.25">
      <c r="A7">
        <v>4</v>
      </c>
      <c r="B7" t="s">
        <v>52</v>
      </c>
      <c r="C7">
        <f>3069.49*6</f>
        <v>18416.939999999999</v>
      </c>
      <c r="D7">
        <v>18614</v>
      </c>
      <c r="E7">
        <v>6</v>
      </c>
      <c r="F7">
        <f>C7/E7</f>
        <v>3069.49</v>
      </c>
    </row>
    <row r="8" spans="1:8" x14ac:dyDescent="0.25">
      <c r="A8">
        <v>5</v>
      </c>
      <c r="B8" t="s">
        <v>19</v>
      </c>
      <c r="C8">
        <v>11699</v>
      </c>
      <c r="D8">
        <v>11699</v>
      </c>
      <c r="E8">
        <v>6</v>
      </c>
      <c r="F8">
        <f>C8/E8</f>
        <v>1949.8333333333333</v>
      </c>
    </row>
    <row r="9" spans="1:8" x14ac:dyDescent="0.25">
      <c r="A9">
        <v>6</v>
      </c>
      <c r="B9" s="3" t="s">
        <v>59</v>
      </c>
      <c r="C9" s="3">
        <v>8639</v>
      </c>
      <c r="D9" s="3">
        <v>8639</v>
      </c>
      <c r="E9">
        <v>0</v>
      </c>
      <c r="G9">
        <v>8639</v>
      </c>
    </row>
    <row r="10" spans="1:8" x14ac:dyDescent="0.25">
      <c r="A10">
        <v>7</v>
      </c>
      <c r="B10" t="s">
        <v>19</v>
      </c>
      <c r="C10">
        <v>7299</v>
      </c>
      <c r="D10" s="3">
        <v>7299</v>
      </c>
      <c r="E10">
        <v>6</v>
      </c>
      <c r="F10">
        <f>C10/E10</f>
        <v>1216.5</v>
      </c>
    </row>
    <row r="11" spans="1:8" x14ac:dyDescent="0.25">
      <c r="A11">
        <v>8</v>
      </c>
      <c r="B11" t="s">
        <v>21</v>
      </c>
      <c r="C11">
        <v>14400</v>
      </c>
      <c r="D11" s="3">
        <v>14400</v>
      </c>
      <c r="E11">
        <v>6</v>
      </c>
      <c r="F11">
        <f t="shared" ref="F11:F14" si="0">C11/E11</f>
        <v>2400</v>
      </c>
    </row>
    <row r="12" spans="1:8" x14ac:dyDescent="0.25">
      <c r="A12">
        <v>9</v>
      </c>
      <c r="B12" t="s">
        <v>19</v>
      </c>
      <c r="C12">
        <v>7200</v>
      </c>
      <c r="D12" s="3">
        <v>7200</v>
      </c>
      <c r="E12">
        <v>6</v>
      </c>
      <c r="F12">
        <f t="shared" si="0"/>
        <v>1200</v>
      </c>
    </row>
    <row r="13" spans="1:8" x14ac:dyDescent="0.25">
      <c r="A13">
        <v>10</v>
      </c>
      <c r="B13" s="3" t="s">
        <v>8</v>
      </c>
      <c r="C13" s="3">
        <v>8000</v>
      </c>
      <c r="D13" s="3">
        <v>8000</v>
      </c>
      <c r="E13">
        <v>6</v>
      </c>
      <c r="F13">
        <f t="shared" si="0"/>
        <v>1333.3333333333333</v>
      </c>
    </row>
    <row r="14" spans="1:8" x14ac:dyDescent="0.25">
      <c r="A14">
        <v>11</v>
      </c>
      <c r="B14" s="3" t="s">
        <v>8</v>
      </c>
      <c r="C14" s="3">
        <v>13490</v>
      </c>
      <c r="D14" s="3">
        <v>13490</v>
      </c>
      <c r="E14">
        <v>6</v>
      </c>
      <c r="F14">
        <f t="shared" si="0"/>
        <v>2248.3333333333335</v>
      </c>
    </row>
    <row r="15" spans="1:8" x14ac:dyDescent="0.25">
      <c r="A15" s="9">
        <v>12</v>
      </c>
      <c r="B15" s="9" t="s">
        <v>19</v>
      </c>
      <c r="C15" s="9">
        <v>0</v>
      </c>
      <c r="D15" s="9">
        <v>0</v>
      </c>
      <c r="E15">
        <v>6</v>
      </c>
      <c r="F15">
        <v>0</v>
      </c>
      <c r="H15" t="s">
        <v>60</v>
      </c>
    </row>
    <row r="16" spans="1:8" x14ac:dyDescent="0.25">
      <c r="A16">
        <v>15</v>
      </c>
      <c r="B16" t="s">
        <v>8</v>
      </c>
      <c r="C16">
        <v>18498</v>
      </c>
      <c r="D16">
        <v>18498</v>
      </c>
      <c r="E16">
        <v>6</v>
      </c>
      <c r="F16">
        <f>C16/E16</f>
        <v>3083</v>
      </c>
    </row>
    <row r="17" spans="1:18" x14ac:dyDescent="0.25">
      <c r="A17">
        <v>16</v>
      </c>
      <c r="B17" s="4" t="s">
        <v>56</v>
      </c>
      <c r="C17">
        <v>13490</v>
      </c>
      <c r="D17">
        <v>13490</v>
      </c>
      <c r="E17">
        <v>6</v>
      </c>
      <c r="F17">
        <f t="shared" ref="F17:F18" si="1">C17/E17</f>
        <v>2248.3333333333335</v>
      </c>
    </row>
    <row r="18" spans="1:18" x14ac:dyDescent="0.25">
      <c r="A18">
        <v>17</v>
      </c>
      <c r="B18" s="4" t="s">
        <v>56</v>
      </c>
      <c r="C18">
        <v>21998</v>
      </c>
      <c r="D18">
        <v>21998</v>
      </c>
      <c r="E18">
        <v>6</v>
      </c>
      <c r="F18">
        <f t="shared" si="1"/>
        <v>3666.3333333333335</v>
      </c>
    </row>
    <row r="19" spans="1:18" x14ac:dyDescent="0.25">
      <c r="A19">
        <v>18</v>
      </c>
      <c r="B19" t="s">
        <v>57</v>
      </c>
      <c r="C19" s="3">
        <v>22000</v>
      </c>
      <c r="D19" s="3">
        <v>0</v>
      </c>
      <c r="E19" t="s">
        <v>39</v>
      </c>
    </row>
    <row r="20" spans="1:18" x14ac:dyDescent="0.25">
      <c r="A20">
        <v>19</v>
      </c>
      <c r="B20" t="s">
        <v>19</v>
      </c>
      <c r="C20">
        <v>9999</v>
      </c>
      <c r="D20" s="3">
        <v>9999</v>
      </c>
      <c r="E20">
        <v>6</v>
      </c>
      <c r="F20">
        <f>C20/E20</f>
        <v>1666.5</v>
      </c>
      <c r="Q20" t="s">
        <v>36</v>
      </c>
      <c r="R20">
        <v>13000</v>
      </c>
    </row>
    <row r="21" spans="1:18" x14ac:dyDescent="0.25">
      <c r="A21">
        <v>20</v>
      </c>
      <c r="B21" t="s">
        <v>19</v>
      </c>
      <c r="C21">
        <v>23998</v>
      </c>
      <c r="D21" s="3">
        <v>23998</v>
      </c>
      <c r="E21">
        <v>6</v>
      </c>
      <c r="F21">
        <f t="shared" ref="F21:F24" si="2">C21/E21</f>
        <v>3999.6666666666665</v>
      </c>
      <c r="Q21" t="s">
        <v>23</v>
      </c>
      <c r="R21">
        <v>15990</v>
      </c>
    </row>
    <row r="22" spans="1:18" x14ac:dyDescent="0.25">
      <c r="A22">
        <v>21</v>
      </c>
      <c r="B22" t="s">
        <v>56</v>
      </c>
      <c r="C22">
        <v>31785</v>
      </c>
      <c r="D22" s="3">
        <v>31785</v>
      </c>
      <c r="E22">
        <v>6</v>
      </c>
      <c r="F22">
        <f t="shared" si="2"/>
        <v>5297.5</v>
      </c>
      <c r="Q22" t="s">
        <v>37</v>
      </c>
      <c r="R22">
        <v>13990</v>
      </c>
    </row>
    <row r="23" spans="1:18" x14ac:dyDescent="0.25">
      <c r="A23">
        <v>22</v>
      </c>
      <c r="B23" t="s">
        <v>8</v>
      </c>
      <c r="C23">
        <v>21998</v>
      </c>
      <c r="D23" s="3">
        <v>21998</v>
      </c>
      <c r="E23">
        <v>6</v>
      </c>
      <c r="F23">
        <f t="shared" si="2"/>
        <v>3666.3333333333335</v>
      </c>
      <c r="Q23" t="s">
        <v>53</v>
      </c>
      <c r="R23">
        <v>12000</v>
      </c>
    </row>
    <row r="24" spans="1:18" x14ac:dyDescent="0.25">
      <c r="A24">
        <v>23</v>
      </c>
      <c r="B24" t="s">
        <v>27</v>
      </c>
      <c r="C24" s="3">
        <v>25489</v>
      </c>
      <c r="D24" s="3">
        <v>25489</v>
      </c>
      <c r="E24">
        <v>6</v>
      </c>
      <c r="F24">
        <f t="shared" si="2"/>
        <v>4248.166666666667</v>
      </c>
      <c r="Q24" t="s">
        <v>54</v>
      </c>
      <c r="R24">
        <v>11985</v>
      </c>
    </row>
    <row r="25" spans="1:18" x14ac:dyDescent="0.25">
      <c r="A25">
        <v>24</v>
      </c>
      <c r="B25" t="s">
        <v>58</v>
      </c>
      <c r="C25">
        <v>9979</v>
      </c>
      <c r="D25" s="3">
        <v>9979</v>
      </c>
      <c r="E25">
        <v>0</v>
      </c>
      <c r="G25">
        <v>9979</v>
      </c>
      <c r="Q25" t="s">
        <v>55</v>
      </c>
      <c r="R25">
        <v>9000</v>
      </c>
    </row>
    <row r="26" spans="1:18" x14ac:dyDescent="0.25">
      <c r="A26">
        <v>25</v>
      </c>
      <c r="B26" t="s">
        <v>19</v>
      </c>
      <c r="C26" s="1">
        <v>9000</v>
      </c>
      <c r="D26" s="3">
        <v>0</v>
      </c>
      <c r="E26" t="s">
        <v>39</v>
      </c>
      <c r="I26" s="3"/>
      <c r="J26" s="3"/>
      <c r="K26" s="3"/>
      <c r="L26">
        <f>J26</f>
        <v>0</v>
      </c>
    </row>
    <row r="27" spans="1:18" x14ac:dyDescent="0.25">
      <c r="C27">
        <f>SUM(C2:C26)</f>
        <v>344960.88</v>
      </c>
      <c r="D27" s="5">
        <f>SUM(D2:D26)</f>
        <v>314157</v>
      </c>
      <c r="E27" s="3"/>
      <c r="F27" s="5">
        <f>SUM(F2:F26)</f>
        <v>48955.30333333333</v>
      </c>
      <c r="G27" s="9">
        <f>SUM(G3:G26)</f>
        <v>43215</v>
      </c>
    </row>
  </sheetData>
  <autoFilter ref="A1:R2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75" zoomScaleNormal="75" workbookViewId="0">
      <selection activeCell="G28" sqref="G28"/>
    </sheetView>
  </sheetViews>
  <sheetFormatPr defaultRowHeight="15" x14ac:dyDescent="0.25"/>
  <cols>
    <col min="1" max="1" width="7" bestFit="1" customWidth="1"/>
    <col min="2" max="2" width="7.5703125" bestFit="1" customWidth="1"/>
    <col min="3" max="3" width="17.7109375" bestFit="1" customWidth="1"/>
    <col min="4" max="4" width="16" bestFit="1" customWidth="1"/>
    <col min="5" max="5" width="14.85546875" bestFit="1" customWidth="1"/>
    <col min="6" max="6" width="20.85546875" bestFit="1" customWidth="1"/>
    <col min="7" max="7" width="23" customWidth="1"/>
  </cols>
  <sheetData>
    <row r="1" spans="1:6" ht="37.5" customHeight="1" thickBot="1" x14ac:dyDescent="0.35">
      <c r="A1" s="10" t="s">
        <v>72</v>
      </c>
      <c r="B1" s="11" t="s">
        <v>4</v>
      </c>
      <c r="C1" s="11" t="s">
        <v>35</v>
      </c>
      <c r="D1" s="11" t="s">
        <v>73</v>
      </c>
      <c r="E1" s="11" t="s">
        <v>74</v>
      </c>
      <c r="F1" s="12" t="s">
        <v>75</v>
      </c>
    </row>
    <row r="2" spans="1:6" x14ac:dyDescent="0.25">
      <c r="A2">
        <v>1</v>
      </c>
      <c r="B2">
        <v>1</v>
      </c>
      <c r="C2" s="1" t="s">
        <v>5</v>
      </c>
      <c r="D2">
        <v>10999</v>
      </c>
      <c r="E2">
        <v>10999</v>
      </c>
    </row>
    <row r="3" spans="1:6" x14ac:dyDescent="0.25">
      <c r="A3">
        <v>2</v>
      </c>
      <c r="B3">
        <v>1</v>
      </c>
      <c r="C3" s="1" t="s">
        <v>10</v>
      </c>
      <c r="D3">
        <v>12999</v>
      </c>
      <c r="E3">
        <v>12999</v>
      </c>
    </row>
    <row r="4" spans="1:6" x14ac:dyDescent="0.25">
      <c r="A4">
        <v>3</v>
      </c>
      <c r="B4">
        <v>2</v>
      </c>
      <c r="C4" s="1" t="s">
        <v>5</v>
      </c>
      <c r="D4">
        <v>10999</v>
      </c>
      <c r="E4">
        <v>10999</v>
      </c>
    </row>
    <row r="5" spans="1:6" x14ac:dyDescent="0.25">
      <c r="A5">
        <v>4</v>
      </c>
      <c r="B5">
        <v>3</v>
      </c>
      <c r="C5" s="1" t="s">
        <v>10</v>
      </c>
      <c r="D5">
        <v>12999</v>
      </c>
      <c r="E5">
        <v>12999</v>
      </c>
    </row>
    <row r="6" spans="1:6" x14ac:dyDescent="0.25">
      <c r="A6">
        <v>5</v>
      </c>
      <c r="B6">
        <v>4</v>
      </c>
      <c r="C6" s="1" t="s">
        <v>13</v>
      </c>
      <c r="D6">
        <v>8999</v>
      </c>
      <c r="E6">
        <v>9999</v>
      </c>
    </row>
    <row r="7" spans="1:6" x14ac:dyDescent="0.25">
      <c r="A7">
        <v>6</v>
      </c>
      <c r="B7">
        <v>4</v>
      </c>
      <c r="C7" s="1" t="s">
        <v>14</v>
      </c>
      <c r="D7">
        <v>10999</v>
      </c>
      <c r="E7">
        <v>12999</v>
      </c>
    </row>
    <row r="8" spans="1:6" x14ac:dyDescent="0.25">
      <c r="A8">
        <v>7</v>
      </c>
      <c r="B8">
        <v>5</v>
      </c>
      <c r="C8" s="1" t="s">
        <v>61</v>
      </c>
      <c r="D8">
        <v>12999</v>
      </c>
      <c r="E8">
        <v>14999</v>
      </c>
    </row>
    <row r="9" spans="1:6" x14ac:dyDescent="0.25">
      <c r="A9">
        <v>8</v>
      </c>
      <c r="B9">
        <v>6</v>
      </c>
      <c r="C9" s="1" t="s">
        <v>62</v>
      </c>
      <c r="D9">
        <v>8999</v>
      </c>
      <c r="E9">
        <v>8999</v>
      </c>
    </row>
    <row r="10" spans="1:6" x14ac:dyDescent="0.25">
      <c r="A10">
        <v>9</v>
      </c>
      <c r="B10">
        <v>7</v>
      </c>
      <c r="C10" s="1" t="s">
        <v>63</v>
      </c>
      <c r="D10">
        <v>7999</v>
      </c>
      <c r="E10">
        <v>7999</v>
      </c>
    </row>
    <row r="11" spans="1:6" x14ac:dyDescent="0.25">
      <c r="A11">
        <v>10</v>
      </c>
      <c r="B11">
        <v>8</v>
      </c>
      <c r="C11" s="1" t="s">
        <v>63</v>
      </c>
      <c r="D11">
        <v>7999</v>
      </c>
      <c r="E11">
        <v>7999</v>
      </c>
    </row>
    <row r="12" spans="1:6" x14ac:dyDescent="0.25">
      <c r="A12">
        <v>11</v>
      </c>
      <c r="B12">
        <v>8</v>
      </c>
      <c r="C12" s="1" t="s">
        <v>63</v>
      </c>
      <c r="D12">
        <v>7999</v>
      </c>
      <c r="E12">
        <v>7999</v>
      </c>
    </row>
    <row r="13" spans="1:6" x14ac:dyDescent="0.25">
      <c r="A13">
        <v>12</v>
      </c>
      <c r="B13">
        <v>9</v>
      </c>
      <c r="C13" s="1" t="s">
        <v>63</v>
      </c>
      <c r="D13">
        <v>7999</v>
      </c>
      <c r="E13">
        <v>7999</v>
      </c>
    </row>
    <row r="14" spans="1:6" x14ac:dyDescent="0.25">
      <c r="A14">
        <v>13</v>
      </c>
      <c r="B14">
        <v>10</v>
      </c>
      <c r="C14" s="1" t="s">
        <v>63</v>
      </c>
      <c r="D14">
        <v>7999</v>
      </c>
      <c r="E14">
        <v>7999</v>
      </c>
    </row>
    <row r="15" spans="1:6" x14ac:dyDescent="0.25">
      <c r="A15">
        <v>14</v>
      </c>
      <c r="B15">
        <v>11</v>
      </c>
      <c r="C15" s="7" t="s">
        <v>64</v>
      </c>
      <c r="D15">
        <v>15990</v>
      </c>
      <c r="E15">
        <v>18990</v>
      </c>
    </row>
    <row r="16" spans="1:6" x14ac:dyDescent="0.25">
      <c r="A16">
        <v>15</v>
      </c>
      <c r="B16">
        <v>12</v>
      </c>
      <c r="C16" s="5" t="s">
        <v>65</v>
      </c>
      <c r="D16">
        <v>13990</v>
      </c>
      <c r="E16">
        <v>15990</v>
      </c>
    </row>
    <row r="17" spans="1:5" x14ac:dyDescent="0.25">
      <c r="A17">
        <v>16</v>
      </c>
      <c r="B17">
        <v>15</v>
      </c>
      <c r="C17" s="1" t="s">
        <v>66</v>
      </c>
      <c r="D17">
        <v>9800</v>
      </c>
      <c r="E17">
        <v>9800</v>
      </c>
    </row>
    <row r="18" spans="1:5" x14ac:dyDescent="0.25">
      <c r="A18">
        <v>17</v>
      </c>
      <c r="B18">
        <v>15</v>
      </c>
      <c r="C18" s="1" t="s">
        <v>66</v>
      </c>
      <c r="D18">
        <v>9800</v>
      </c>
      <c r="E18">
        <v>9800</v>
      </c>
    </row>
    <row r="19" spans="1:5" x14ac:dyDescent="0.25">
      <c r="A19">
        <v>18</v>
      </c>
      <c r="B19">
        <v>16</v>
      </c>
      <c r="C19" s="7" t="s">
        <v>64</v>
      </c>
      <c r="D19">
        <v>15990</v>
      </c>
      <c r="E19">
        <v>18990</v>
      </c>
    </row>
    <row r="20" spans="1:5" x14ac:dyDescent="0.25">
      <c r="A20">
        <v>19</v>
      </c>
      <c r="B20">
        <v>17</v>
      </c>
      <c r="C20" s="1" t="s">
        <v>14</v>
      </c>
      <c r="D20">
        <v>10999</v>
      </c>
      <c r="E20">
        <v>12999</v>
      </c>
    </row>
    <row r="21" spans="1:5" x14ac:dyDescent="0.25">
      <c r="A21">
        <v>20</v>
      </c>
      <c r="B21">
        <v>17</v>
      </c>
      <c r="C21" s="1" t="s">
        <v>49</v>
      </c>
      <c r="D21">
        <v>10999</v>
      </c>
      <c r="E21">
        <v>10999</v>
      </c>
    </row>
    <row r="22" spans="1:5" x14ac:dyDescent="0.25">
      <c r="A22">
        <v>21</v>
      </c>
      <c r="B22">
        <v>18</v>
      </c>
      <c r="C22" s="1" t="s">
        <v>14</v>
      </c>
      <c r="D22">
        <v>10999</v>
      </c>
      <c r="E22">
        <v>12999</v>
      </c>
    </row>
    <row r="23" spans="1:5" x14ac:dyDescent="0.25">
      <c r="A23">
        <v>22</v>
      </c>
      <c r="B23">
        <v>18</v>
      </c>
      <c r="C23" s="1" t="s">
        <v>49</v>
      </c>
      <c r="D23">
        <v>10999</v>
      </c>
      <c r="E23">
        <v>10999</v>
      </c>
    </row>
    <row r="24" spans="1:5" x14ac:dyDescent="0.25">
      <c r="A24">
        <v>23</v>
      </c>
      <c r="B24">
        <v>19</v>
      </c>
      <c r="C24" s="1" t="s">
        <v>13</v>
      </c>
      <c r="D24">
        <v>9999</v>
      </c>
      <c r="E24">
        <v>9999</v>
      </c>
    </row>
    <row r="25" spans="1:5" x14ac:dyDescent="0.25">
      <c r="A25">
        <v>24</v>
      </c>
      <c r="B25">
        <v>20</v>
      </c>
      <c r="C25" s="1" t="s">
        <v>14</v>
      </c>
      <c r="D25">
        <v>10999</v>
      </c>
      <c r="E25">
        <v>12999</v>
      </c>
    </row>
    <row r="26" spans="1:5" x14ac:dyDescent="0.25">
      <c r="A26">
        <v>25</v>
      </c>
      <c r="B26">
        <v>20</v>
      </c>
      <c r="C26" s="1" t="s">
        <v>24</v>
      </c>
      <c r="D26">
        <v>12999</v>
      </c>
      <c r="E26">
        <v>12999</v>
      </c>
    </row>
    <row r="27" spans="1:5" x14ac:dyDescent="0.25">
      <c r="A27">
        <v>26</v>
      </c>
      <c r="B27">
        <v>21</v>
      </c>
      <c r="C27" s="1" t="s">
        <v>13</v>
      </c>
      <c r="D27">
        <v>9999</v>
      </c>
      <c r="E27">
        <v>9999</v>
      </c>
    </row>
    <row r="28" spans="1:5" x14ac:dyDescent="0.25">
      <c r="A28">
        <v>27</v>
      </c>
      <c r="B28">
        <v>21</v>
      </c>
      <c r="C28" s="1" t="s">
        <v>25</v>
      </c>
      <c r="D28" s="5">
        <v>11985</v>
      </c>
      <c r="E28" s="5">
        <v>11347</v>
      </c>
    </row>
    <row r="29" spans="1:5" x14ac:dyDescent="0.25">
      <c r="A29">
        <v>28</v>
      </c>
      <c r="B29">
        <v>21</v>
      </c>
      <c r="C29" s="1" t="s">
        <v>26</v>
      </c>
      <c r="D29">
        <v>9999</v>
      </c>
      <c r="E29">
        <v>9999</v>
      </c>
    </row>
    <row r="30" spans="1:5" x14ac:dyDescent="0.25">
      <c r="A30">
        <v>29</v>
      </c>
      <c r="B30">
        <v>22</v>
      </c>
      <c r="C30" s="7" t="s">
        <v>14</v>
      </c>
      <c r="D30">
        <v>10999</v>
      </c>
      <c r="E30">
        <v>12999</v>
      </c>
    </row>
    <row r="31" spans="1:5" x14ac:dyDescent="0.25">
      <c r="A31">
        <v>30</v>
      </c>
      <c r="B31">
        <v>22</v>
      </c>
      <c r="C31" s="7" t="s">
        <v>14</v>
      </c>
      <c r="D31">
        <v>10999</v>
      </c>
      <c r="E31">
        <v>12999</v>
      </c>
    </row>
    <row r="32" spans="1:5" x14ac:dyDescent="0.25">
      <c r="A32">
        <v>31</v>
      </c>
      <c r="B32">
        <v>23</v>
      </c>
      <c r="C32" s="1" t="s">
        <v>61</v>
      </c>
      <c r="D32">
        <v>12999</v>
      </c>
      <c r="E32">
        <v>14999</v>
      </c>
    </row>
    <row r="33" spans="1:6" x14ac:dyDescent="0.25">
      <c r="A33">
        <v>32</v>
      </c>
      <c r="B33">
        <v>23</v>
      </c>
      <c r="C33" s="1" t="s">
        <v>65</v>
      </c>
      <c r="D33">
        <v>13990</v>
      </c>
      <c r="E33">
        <v>15990</v>
      </c>
    </row>
    <row r="34" spans="1:6" x14ac:dyDescent="0.25">
      <c r="A34">
        <v>33</v>
      </c>
      <c r="B34">
        <v>24</v>
      </c>
      <c r="C34" s="1" t="s">
        <v>30</v>
      </c>
      <c r="D34">
        <v>10999</v>
      </c>
      <c r="E34">
        <v>10999</v>
      </c>
    </row>
    <row r="35" spans="1:6" x14ac:dyDescent="0.25">
      <c r="A35">
        <v>34</v>
      </c>
      <c r="B35">
        <v>25</v>
      </c>
      <c r="C35" s="1" t="s">
        <v>13</v>
      </c>
      <c r="D35">
        <v>9999</v>
      </c>
      <c r="E35">
        <v>9999</v>
      </c>
    </row>
    <row r="36" spans="1:6" x14ac:dyDescent="0.25">
      <c r="D36" s="2">
        <f>SUM(D2:D35)</f>
        <v>375518</v>
      </c>
      <c r="E36" s="7">
        <f>SUM(E2:E35)</f>
        <v>401880</v>
      </c>
      <c r="F36" s="7">
        <v>22500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22" sqref="H22"/>
    </sheetView>
  </sheetViews>
  <sheetFormatPr defaultRowHeight="15" x14ac:dyDescent="0.25"/>
  <cols>
    <col min="2" max="2" width="14.85546875" bestFit="1" customWidth="1"/>
    <col min="6" max="6" width="19.42578125" bestFit="1" customWidth="1"/>
  </cols>
  <sheetData>
    <row r="1" spans="1:6" ht="19.5" customHeight="1" x14ac:dyDescent="0.25">
      <c r="A1" s="2" t="s">
        <v>72</v>
      </c>
      <c r="B1" s="2" t="s">
        <v>79</v>
      </c>
      <c r="C1" s="2" t="s">
        <v>3</v>
      </c>
      <c r="D1" s="2" t="s">
        <v>16</v>
      </c>
      <c r="E1" s="2" t="s">
        <v>3</v>
      </c>
      <c r="F1" s="2" t="s">
        <v>80</v>
      </c>
    </row>
    <row r="2" spans="1:6" x14ac:dyDescent="0.25">
      <c r="A2">
        <v>1</v>
      </c>
      <c r="B2" t="s">
        <v>21</v>
      </c>
      <c r="C2">
        <v>14400</v>
      </c>
      <c r="D2">
        <v>6</v>
      </c>
      <c r="E2">
        <f>C2/D2</f>
        <v>2400</v>
      </c>
    </row>
    <row r="3" spans="1:6" x14ac:dyDescent="0.25">
      <c r="A3">
        <v>2</v>
      </c>
      <c r="B3" s="3" t="s">
        <v>78</v>
      </c>
      <c r="C3">
        <v>61986</v>
      </c>
      <c r="D3">
        <v>6</v>
      </c>
      <c r="E3">
        <v>10331</v>
      </c>
    </row>
    <row r="4" spans="1:6" x14ac:dyDescent="0.25">
      <c r="A4">
        <v>3</v>
      </c>
      <c r="B4" t="s">
        <v>19</v>
      </c>
      <c r="C4">
        <v>60195</v>
      </c>
      <c r="D4">
        <v>6</v>
      </c>
      <c r="E4">
        <v>10032</v>
      </c>
    </row>
    <row r="5" spans="1:6" x14ac:dyDescent="0.25">
      <c r="A5">
        <v>4</v>
      </c>
      <c r="B5" t="s">
        <v>6</v>
      </c>
      <c r="C5">
        <f>7661.98*3</f>
        <v>22985.94</v>
      </c>
      <c r="D5">
        <v>3</v>
      </c>
      <c r="E5">
        <f>C5/D5</f>
        <v>7661.98</v>
      </c>
    </row>
    <row r="6" spans="1:6" x14ac:dyDescent="0.25">
      <c r="A6">
        <v>5</v>
      </c>
      <c r="B6" t="s">
        <v>27</v>
      </c>
      <c r="C6" s="3">
        <v>25489</v>
      </c>
      <c r="D6">
        <v>6</v>
      </c>
      <c r="E6">
        <f>C6/D6</f>
        <v>4248.166666666667</v>
      </c>
    </row>
    <row r="7" spans="1:6" x14ac:dyDescent="0.25">
      <c r="A7">
        <v>6</v>
      </c>
      <c r="B7" t="s">
        <v>56</v>
      </c>
      <c r="C7" s="3">
        <v>67273</v>
      </c>
      <c r="D7">
        <v>6</v>
      </c>
      <c r="E7">
        <v>11212</v>
      </c>
    </row>
    <row r="8" spans="1:6" x14ac:dyDescent="0.25">
      <c r="A8">
        <v>7</v>
      </c>
      <c r="B8" t="s">
        <v>52</v>
      </c>
      <c r="C8">
        <f>3069.49*6</f>
        <v>18416.939999999999</v>
      </c>
      <c r="D8">
        <v>6</v>
      </c>
      <c r="E8">
        <f>C8/D8</f>
        <v>3069.49</v>
      </c>
    </row>
    <row r="9" spans="1:6" x14ac:dyDescent="0.25">
      <c r="E9" s="2">
        <f>SUM(E2:E8)</f>
        <v>48954.636666666665</v>
      </c>
    </row>
    <row r="11" spans="1:6" x14ac:dyDescent="0.25">
      <c r="A11">
        <v>8</v>
      </c>
      <c r="B11" s="3" t="s">
        <v>78</v>
      </c>
      <c r="C11">
        <v>18639</v>
      </c>
      <c r="D11">
        <v>0</v>
      </c>
      <c r="E11">
        <v>18639</v>
      </c>
    </row>
    <row r="12" spans="1:6" x14ac:dyDescent="0.25">
      <c r="A12">
        <v>9</v>
      </c>
      <c r="B12" t="s">
        <v>58</v>
      </c>
      <c r="C12">
        <v>9979</v>
      </c>
      <c r="D12">
        <v>0</v>
      </c>
      <c r="E12">
        <v>9979</v>
      </c>
    </row>
    <row r="13" spans="1:6" x14ac:dyDescent="0.25">
      <c r="A13">
        <v>10</v>
      </c>
      <c r="B13" t="s">
        <v>19</v>
      </c>
      <c r="C13">
        <v>4597</v>
      </c>
      <c r="D13">
        <v>0</v>
      </c>
      <c r="E13">
        <v>4597</v>
      </c>
    </row>
    <row r="14" spans="1:6" x14ac:dyDescent="0.25">
      <c r="A14">
        <v>11</v>
      </c>
      <c r="B14" t="s">
        <v>11</v>
      </c>
      <c r="C14">
        <v>10000</v>
      </c>
      <c r="D14">
        <v>0</v>
      </c>
      <c r="E14">
        <v>10000</v>
      </c>
    </row>
    <row r="15" spans="1:6" x14ac:dyDescent="0.25">
      <c r="E15" s="2">
        <f>SUM(E11:E14)</f>
        <v>43215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A18" sqref="A18"/>
    </sheetView>
  </sheetViews>
  <sheetFormatPr defaultRowHeight="15" x14ac:dyDescent="0.25"/>
  <cols>
    <col min="2" max="2" width="12.5703125" bestFit="1" customWidth="1"/>
  </cols>
  <sheetData>
    <row r="1" spans="1:19" x14ac:dyDescent="0.25">
      <c r="A1" t="s">
        <v>131</v>
      </c>
      <c r="B1" t="s">
        <v>130</v>
      </c>
      <c r="C1" s="2" t="s">
        <v>89</v>
      </c>
      <c r="D1" s="2" t="s">
        <v>2</v>
      </c>
      <c r="E1" s="2" t="s">
        <v>90</v>
      </c>
      <c r="F1" s="2" t="s">
        <v>91</v>
      </c>
    </row>
    <row r="2" spans="1:19" x14ac:dyDescent="0.25">
      <c r="A2">
        <v>1</v>
      </c>
      <c r="C2" t="s">
        <v>21</v>
      </c>
      <c r="D2" t="s">
        <v>92</v>
      </c>
      <c r="E2">
        <v>2441.5500000000002</v>
      </c>
      <c r="F2" s="16">
        <v>43408</v>
      </c>
      <c r="G2" s="16">
        <v>43438</v>
      </c>
      <c r="H2" s="15">
        <v>43104</v>
      </c>
      <c r="I2" s="15">
        <v>43135</v>
      </c>
      <c r="J2" s="15">
        <v>43163</v>
      </c>
      <c r="K2" s="15">
        <v>43194</v>
      </c>
      <c r="N2">
        <f>E2*6</f>
        <v>14649.300000000001</v>
      </c>
    </row>
    <row r="3" spans="1:19" x14ac:dyDescent="0.25">
      <c r="A3">
        <v>2</v>
      </c>
      <c r="C3" t="s">
        <v>21</v>
      </c>
      <c r="D3" t="s">
        <v>92</v>
      </c>
      <c r="E3">
        <v>3193.56</v>
      </c>
      <c r="F3" s="15"/>
      <c r="G3" s="16">
        <v>43438</v>
      </c>
      <c r="H3" s="15">
        <v>43104</v>
      </c>
      <c r="I3" s="15">
        <v>43135</v>
      </c>
      <c r="J3" s="15">
        <v>43163</v>
      </c>
      <c r="K3" s="15">
        <v>43194</v>
      </c>
      <c r="L3" s="15">
        <v>43224</v>
      </c>
      <c r="N3">
        <f t="shared" ref="N3:N28" si="0">E3*6</f>
        <v>19161.36</v>
      </c>
    </row>
    <row r="4" spans="1:19" x14ac:dyDescent="0.25">
      <c r="A4">
        <v>3</v>
      </c>
      <c r="C4" t="s">
        <v>21</v>
      </c>
      <c r="D4" t="s">
        <v>93</v>
      </c>
      <c r="E4">
        <v>9499</v>
      </c>
      <c r="F4" s="15"/>
      <c r="G4" s="16">
        <v>43438</v>
      </c>
      <c r="H4" s="15">
        <v>43104</v>
      </c>
      <c r="I4" s="15">
        <v>43135</v>
      </c>
      <c r="J4" s="15">
        <v>43163</v>
      </c>
      <c r="K4" s="15">
        <v>43194</v>
      </c>
      <c r="L4" s="15">
        <v>43224</v>
      </c>
      <c r="N4">
        <f t="shared" si="0"/>
        <v>56994</v>
      </c>
    </row>
    <row r="5" spans="1:19" x14ac:dyDescent="0.25">
      <c r="A5">
        <v>4</v>
      </c>
      <c r="C5" t="s">
        <v>6</v>
      </c>
      <c r="D5" t="s">
        <v>94</v>
      </c>
      <c r="E5">
        <v>7709.15</v>
      </c>
      <c r="F5" s="16">
        <v>43408</v>
      </c>
      <c r="G5" s="17">
        <v>43438</v>
      </c>
      <c r="H5" s="15">
        <v>43104</v>
      </c>
      <c r="N5">
        <f>E5*3</f>
        <v>23127.449999999997</v>
      </c>
    </row>
    <row r="6" spans="1:19" x14ac:dyDescent="0.25">
      <c r="A6">
        <v>5</v>
      </c>
      <c r="C6" t="s">
        <v>8</v>
      </c>
      <c r="D6" t="s">
        <v>92</v>
      </c>
      <c r="E6">
        <v>1333.12</v>
      </c>
      <c r="F6" s="16">
        <v>43426</v>
      </c>
      <c r="G6" s="15">
        <v>43456</v>
      </c>
      <c r="H6" s="15">
        <v>43487</v>
      </c>
      <c r="I6" s="15">
        <v>43518</v>
      </c>
      <c r="J6" s="15">
        <v>43546</v>
      </c>
      <c r="K6" s="15">
        <v>43577</v>
      </c>
      <c r="N6">
        <f t="shared" si="0"/>
        <v>7998.7199999999993</v>
      </c>
    </row>
    <row r="7" spans="1:19" x14ac:dyDescent="0.25">
      <c r="A7">
        <v>6</v>
      </c>
      <c r="C7" t="s">
        <v>8</v>
      </c>
      <c r="D7" t="s">
        <v>92</v>
      </c>
      <c r="E7">
        <v>2248.17</v>
      </c>
      <c r="F7" s="16">
        <v>43426</v>
      </c>
      <c r="G7" s="15">
        <v>43456</v>
      </c>
      <c r="H7" s="15">
        <v>43487</v>
      </c>
      <c r="I7" s="15">
        <v>43518</v>
      </c>
      <c r="J7" s="15">
        <v>43546</v>
      </c>
      <c r="K7" s="15">
        <v>43577</v>
      </c>
      <c r="N7">
        <f t="shared" si="0"/>
        <v>13489.02</v>
      </c>
      <c r="R7" t="s">
        <v>8</v>
      </c>
      <c r="S7">
        <f>13163+9959</f>
        <v>23122</v>
      </c>
    </row>
    <row r="8" spans="1:19" x14ac:dyDescent="0.25">
      <c r="A8">
        <v>7</v>
      </c>
      <c r="C8" t="s">
        <v>8</v>
      </c>
      <c r="D8" t="s">
        <v>92</v>
      </c>
      <c r="E8">
        <v>3082.83</v>
      </c>
      <c r="F8" s="16">
        <v>43426</v>
      </c>
      <c r="G8" s="15">
        <v>43456</v>
      </c>
      <c r="H8" s="15">
        <v>43487</v>
      </c>
      <c r="I8" s="15">
        <v>43518</v>
      </c>
      <c r="J8" s="15">
        <v>43546</v>
      </c>
      <c r="K8" s="15">
        <v>43577</v>
      </c>
      <c r="N8">
        <f t="shared" si="0"/>
        <v>18496.98</v>
      </c>
      <c r="R8" t="s">
        <v>21</v>
      </c>
      <c r="S8">
        <f>16989+8543+660</f>
        <v>26192</v>
      </c>
    </row>
    <row r="9" spans="1:19" x14ac:dyDescent="0.25">
      <c r="A9">
        <v>8</v>
      </c>
      <c r="C9" t="s">
        <v>8</v>
      </c>
      <c r="D9" t="s">
        <v>92</v>
      </c>
      <c r="E9">
        <v>3666.33</v>
      </c>
      <c r="F9" s="16">
        <v>43426</v>
      </c>
      <c r="G9" s="15">
        <v>43456</v>
      </c>
      <c r="H9" s="15">
        <v>43487</v>
      </c>
      <c r="I9" s="15">
        <v>43518</v>
      </c>
      <c r="J9" s="15">
        <v>43546</v>
      </c>
      <c r="K9" s="15">
        <v>43577</v>
      </c>
      <c r="N9">
        <f t="shared" si="0"/>
        <v>21997.98</v>
      </c>
      <c r="R9" t="s">
        <v>17</v>
      </c>
      <c r="S9">
        <v>16417</v>
      </c>
    </row>
    <row r="10" spans="1:19" x14ac:dyDescent="0.25">
      <c r="A10">
        <v>9</v>
      </c>
      <c r="C10" t="s">
        <v>17</v>
      </c>
      <c r="D10" t="s">
        <v>92</v>
      </c>
      <c r="E10">
        <v>2098.4899999999998</v>
      </c>
      <c r="F10" s="1"/>
      <c r="G10" s="16">
        <v>43435</v>
      </c>
      <c r="H10" s="15">
        <v>43466</v>
      </c>
      <c r="I10" s="15">
        <v>43497</v>
      </c>
      <c r="J10" s="15">
        <v>43525</v>
      </c>
      <c r="K10" s="15">
        <v>43556</v>
      </c>
      <c r="L10" s="15">
        <v>43586</v>
      </c>
      <c r="N10">
        <f t="shared" si="0"/>
        <v>12590.939999999999</v>
      </c>
      <c r="R10" t="s">
        <v>6</v>
      </c>
      <c r="S10">
        <f>7709*2+2916*2</f>
        <v>21250</v>
      </c>
    </row>
    <row r="11" spans="1:19" x14ac:dyDescent="0.25">
      <c r="A11">
        <v>10</v>
      </c>
      <c r="C11" t="s">
        <v>17</v>
      </c>
      <c r="D11" t="s">
        <v>92</v>
      </c>
      <c r="E11">
        <v>2248.17</v>
      </c>
      <c r="F11" s="1"/>
      <c r="G11" s="16">
        <v>43435</v>
      </c>
      <c r="H11" s="15">
        <v>43466</v>
      </c>
      <c r="I11" s="15">
        <v>43497</v>
      </c>
      <c r="J11" s="15">
        <v>43525</v>
      </c>
      <c r="K11" s="15">
        <v>43556</v>
      </c>
      <c r="L11" s="15">
        <v>43586</v>
      </c>
      <c r="N11">
        <f t="shared" si="0"/>
        <v>13489.02</v>
      </c>
      <c r="R11" t="s">
        <v>11</v>
      </c>
      <c r="S11">
        <v>247500</v>
      </c>
    </row>
    <row r="12" spans="1:19" x14ac:dyDescent="0.25">
      <c r="A12">
        <v>11</v>
      </c>
      <c r="C12" t="s">
        <v>17</v>
      </c>
      <c r="D12" t="s">
        <v>92</v>
      </c>
      <c r="E12">
        <v>3666.33</v>
      </c>
      <c r="F12" s="1"/>
      <c r="G12" s="16">
        <v>43435</v>
      </c>
      <c r="H12" s="15">
        <v>43466</v>
      </c>
      <c r="I12" s="15">
        <v>43497</v>
      </c>
      <c r="J12" s="15">
        <v>43525</v>
      </c>
      <c r="K12" s="15">
        <v>43556</v>
      </c>
      <c r="L12" s="15">
        <v>43586</v>
      </c>
      <c r="N12">
        <f t="shared" si="0"/>
        <v>21997.98</v>
      </c>
      <c r="R12" t="s">
        <v>27</v>
      </c>
      <c r="S12">
        <v>223500</v>
      </c>
    </row>
    <row r="13" spans="1:19" x14ac:dyDescent="0.25">
      <c r="A13">
        <v>12</v>
      </c>
      <c r="C13" t="s">
        <v>17</v>
      </c>
      <c r="D13" t="s">
        <v>92</v>
      </c>
      <c r="E13">
        <v>5297.63</v>
      </c>
      <c r="F13" s="1"/>
      <c r="G13" s="16">
        <v>43435</v>
      </c>
      <c r="H13" s="15">
        <v>43466</v>
      </c>
      <c r="I13" s="15">
        <v>43497</v>
      </c>
      <c r="J13" s="15">
        <v>43525</v>
      </c>
      <c r="K13" s="15">
        <v>43556</v>
      </c>
      <c r="L13" s="15">
        <v>43586</v>
      </c>
      <c r="N13">
        <f t="shared" si="0"/>
        <v>31785.78</v>
      </c>
      <c r="R13" t="s">
        <v>19</v>
      </c>
      <c r="S13">
        <v>100000</v>
      </c>
    </row>
    <row r="14" spans="1:19" x14ac:dyDescent="0.25">
      <c r="A14">
        <v>13</v>
      </c>
      <c r="C14" t="s">
        <v>17</v>
      </c>
      <c r="D14" t="s">
        <v>94</v>
      </c>
      <c r="E14">
        <v>3106.63</v>
      </c>
      <c r="F14" s="16">
        <v>43408</v>
      </c>
      <c r="G14" s="16">
        <v>43438</v>
      </c>
      <c r="H14" s="15">
        <v>43104</v>
      </c>
      <c r="I14" s="15">
        <v>43135</v>
      </c>
      <c r="J14" s="15">
        <v>43163</v>
      </c>
      <c r="K14" s="15">
        <v>43194</v>
      </c>
      <c r="N14">
        <f t="shared" si="0"/>
        <v>18639.78</v>
      </c>
      <c r="R14" t="s">
        <v>16</v>
      </c>
      <c r="S14">
        <v>32385</v>
      </c>
    </row>
    <row r="15" spans="1:19" x14ac:dyDescent="0.25">
      <c r="A15">
        <v>14</v>
      </c>
      <c r="C15" t="s">
        <v>27</v>
      </c>
      <c r="D15" t="s">
        <v>92</v>
      </c>
      <c r="E15">
        <v>4357.45</v>
      </c>
      <c r="F15" s="16">
        <v>43408</v>
      </c>
      <c r="G15" s="16">
        <v>43438</v>
      </c>
      <c r="H15" s="16">
        <v>43104</v>
      </c>
      <c r="I15" s="15">
        <v>43135</v>
      </c>
      <c r="J15" s="15">
        <v>43163</v>
      </c>
      <c r="K15" s="15">
        <v>43194</v>
      </c>
      <c r="N15">
        <f t="shared" si="0"/>
        <v>26144.699999999997</v>
      </c>
      <c r="S15">
        <v>21843</v>
      </c>
    </row>
    <row r="16" spans="1:19" x14ac:dyDescent="0.25">
      <c r="A16">
        <v>15</v>
      </c>
      <c r="C16" t="s">
        <v>27</v>
      </c>
      <c r="D16" t="s">
        <v>92</v>
      </c>
      <c r="E16">
        <v>3504.32</v>
      </c>
      <c r="F16" s="1"/>
      <c r="G16" s="16">
        <v>43438</v>
      </c>
      <c r="H16" s="16">
        <v>43104</v>
      </c>
      <c r="I16" s="15">
        <v>43135</v>
      </c>
      <c r="J16" s="15">
        <v>43163</v>
      </c>
      <c r="K16" s="15">
        <v>43194</v>
      </c>
      <c r="L16" s="15">
        <v>43224</v>
      </c>
      <c r="N16">
        <f t="shared" si="0"/>
        <v>21025.920000000002</v>
      </c>
      <c r="S16">
        <v>19394</v>
      </c>
    </row>
    <row r="17" spans="1:19" x14ac:dyDescent="0.25">
      <c r="A17">
        <v>16</v>
      </c>
      <c r="C17" t="s">
        <v>19</v>
      </c>
      <c r="D17" t="s">
        <v>92</v>
      </c>
      <c r="E17">
        <v>1949.67</v>
      </c>
      <c r="F17" s="16">
        <v>43408</v>
      </c>
      <c r="G17" s="16">
        <v>43438</v>
      </c>
      <c r="H17" s="15">
        <v>43104</v>
      </c>
      <c r="I17" s="15">
        <v>43135</v>
      </c>
      <c r="J17" s="15">
        <v>43163</v>
      </c>
      <c r="K17" s="15">
        <v>43194</v>
      </c>
      <c r="N17">
        <f t="shared" si="0"/>
        <v>11698.02</v>
      </c>
      <c r="S17" s="5">
        <f>SUM(S7:S16)</f>
        <v>731603</v>
      </c>
    </row>
    <row r="18" spans="1:19" x14ac:dyDescent="0.25">
      <c r="A18">
        <v>17</v>
      </c>
      <c r="C18" t="s">
        <v>19</v>
      </c>
      <c r="D18" t="s">
        <v>92</v>
      </c>
      <c r="E18">
        <v>1199.71</v>
      </c>
      <c r="F18" s="16">
        <v>43408</v>
      </c>
      <c r="G18" s="16">
        <v>43438</v>
      </c>
      <c r="H18" s="15">
        <v>43104</v>
      </c>
      <c r="I18" s="15">
        <v>43135</v>
      </c>
      <c r="J18" s="15">
        <v>43163</v>
      </c>
      <c r="K18" s="15">
        <v>43194</v>
      </c>
      <c r="N18">
        <f t="shared" si="0"/>
        <v>7198.26</v>
      </c>
    </row>
    <row r="19" spans="1:19" x14ac:dyDescent="0.25">
      <c r="A19">
        <v>18</v>
      </c>
      <c r="C19" t="s">
        <v>19</v>
      </c>
      <c r="D19" t="s">
        <v>92</v>
      </c>
      <c r="E19">
        <v>1216.49</v>
      </c>
      <c r="F19" s="16">
        <v>43408</v>
      </c>
      <c r="G19" s="16">
        <v>43438</v>
      </c>
      <c r="H19" s="15">
        <v>43104</v>
      </c>
      <c r="I19" s="15">
        <v>43135</v>
      </c>
      <c r="J19" s="15">
        <v>43163</v>
      </c>
      <c r="K19" s="15">
        <v>43194</v>
      </c>
      <c r="N19">
        <f t="shared" si="0"/>
        <v>7298.9400000000005</v>
      </c>
    </row>
    <row r="20" spans="1:19" x14ac:dyDescent="0.25">
      <c r="A20">
        <v>19</v>
      </c>
      <c r="C20" t="s">
        <v>19</v>
      </c>
      <c r="D20" t="s">
        <v>92</v>
      </c>
      <c r="E20">
        <v>5666.16</v>
      </c>
      <c r="G20" s="16">
        <v>43438</v>
      </c>
      <c r="H20" s="15">
        <v>43104</v>
      </c>
      <c r="I20" s="15">
        <v>43135</v>
      </c>
      <c r="J20" s="15">
        <v>43163</v>
      </c>
      <c r="K20" s="15">
        <v>43194</v>
      </c>
      <c r="L20" s="15">
        <v>43224</v>
      </c>
      <c r="N20">
        <f t="shared" si="0"/>
        <v>33996.959999999999</v>
      </c>
    </row>
    <row r="21" spans="1:19" x14ac:dyDescent="0.25">
      <c r="A21">
        <v>20</v>
      </c>
      <c r="C21" t="s">
        <v>19</v>
      </c>
      <c r="D21" t="s">
        <v>92</v>
      </c>
      <c r="E21">
        <v>1766.48</v>
      </c>
      <c r="G21" s="16">
        <v>43438</v>
      </c>
      <c r="H21" s="15">
        <v>43104</v>
      </c>
      <c r="I21" s="15">
        <v>43135</v>
      </c>
      <c r="J21" s="15">
        <v>43163</v>
      </c>
      <c r="K21" s="15">
        <v>43194</v>
      </c>
      <c r="L21" s="15">
        <v>43224</v>
      </c>
      <c r="N21">
        <f t="shared" si="0"/>
        <v>10598.880000000001</v>
      </c>
    </row>
    <row r="22" spans="1:19" x14ac:dyDescent="0.25">
      <c r="A22">
        <v>21</v>
      </c>
      <c r="C22" t="s">
        <v>19</v>
      </c>
      <c r="D22" t="s">
        <v>92</v>
      </c>
      <c r="E22">
        <v>1649.85</v>
      </c>
      <c r="G22" s="16">
        <v>43438</v>
      </c>
      <c r="H22" s="15">
        <v>43104</v>
      </c>
      <c r="I22" s="15">
        <v>43135</v>
      </c>
      <c r="J22" s="15">
        <v>43163</v>
      </c>
      <c r="K22" s="15">
        <v>43194</v>
      </c>
      <c r="L22" s="15">
        <v>43224</v>
      </c>
      <c r="N22">
        <f t="shared" si="0"/>
        <v>9899.0999999999985</v>
      </c>
    </row>
    <row r="23" spans="1:19" x14ac:dyDescent="0.25">
      <c r="A23">
        <v>22</v>
      </c>
    </row>
    <row r="24" spans="1:19" x14ac:dyDescent="0.25">
      <c r="A24">
        <v>23</v>
      </c>
      <c r="B24">
        <v>39</v>
      </c>
      <c r="C24" t="s">
        <v>19</v>
      </c>
      <c r="E24">
        <f>19000/6</f>
        <v>3166.6666666666665</v>
      </c>
      <c r="H24" s="15">
        <v>43104</v>
      </c>
      <c r="N24">
        <f t="shared" si="0"/>
        <v>19000</v>
      </c>
    </row>
    <row r="25" spans="1:19" x14ac:dyDescent="0.25">
      <c r="A25">
        <v>24</v>
      </c>
      <c r="C25" t="s">
        <v>19</v>
      </c>
      <c r="E25">
        <f>17000/6</f>
        <v>2833.3333333333335</v>
      </c>
      <c r="H25" s="15">
        <v>43104</v>
      </c>
      <c r="N25">
        <f t="shared" si="0"/>
        <v>17000</v>
      </c>
    </row>
    <row r="26" spans="1:19" x14ac:dyDescent="0.25">
      <c r="A26">
        <v>25</v>
      </c>
      <c r="C26" t="s">
        <v>8</v>
      </c>
      <c r="E26">
        <f>17000/6</f>
        <v>2833.3333333333335</v>
      </c>
      <c r="G26" s="15">
        <v>43456</v>
      </c>
      <c r="H26" s="15">
        <v>43122</v>
      </c>
      <c r="N26">
        <f t="shared" si="0"/>
        <v>17000</v>
      </c>
    </row>
    <row r="27" spans="1:19" x14ac:dyDescent="0.25">
      <c r="A27">
        <v>26</v>
      </c>
      <c r="B27">
        <v>38</v>
      </c>
      <c r="C27" t="s">
        <v>21</v>
      </c>
      <c r="D27" t="s">
        <v>92</v>
      </c>
      <c r="E27">
        <f>28498/6</f>
        <v>4749.666666666667</v>
      </c>
      <c r="H27" s="15">
        <v>43104</v>
      </c>
      <c r="N27">
        <f t="shared" si="0"/>
        <v>28498</v>
      </c>
    </row>
    <row r="28" spans="1:19" x14ac:dyDescent="0.25">
      <c r="A28">
        <v>27</v>
      </c>
      <c r="C28" t="s">
        <v>6</v>
      </c>
      <c r="E28">
        <f>17500/6</f>
        <v>2916.6666666666665</v>
      </c>
      <c r="G28" s="17">
        <v>43438</v>
      </c>
      <c r="H28" s="15">
        <v>43104</v>
      </c>
      <c r="N28">
        <f t="shared" si="0"/>
        <v>17500</v>
      </c>
    </row>
    <row r="29" spans="1:19" x14ac:dyDescent="0.25">
      <c r="N29" s="5">
        <f>SUM(N2:N28)</f>
        <v>501277.09000000008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7" zoomScale="80" zoomScaleNormal="80" workbookViewId="0">
      <selection activeCell="G24" sqref="G24"/>
    </sheetView>
  </sheetViews>
  <sheetFormatPr defaultRowHeight="15" x14ac:dyDescent="0.25"/>
  <cols>
    <col min="1" max="1" width="27.85546875" bestFit="1" customWidth="1"/>
    <col min="3" max="3" width="10.140625" bestFit="1" customWidth="1"/>
    <col min="4" max="4" width="28.42578125" bestFit="1" customWidth="1"/>
  </cols>
  <sheetData>
    <row r="1" spans="1:4" ht="29.25" customHeight="1" x14ac:dyDescent="0.25">
      <c r="A1" s="7" t="s">
        <v>110</v>
      </c>
      <c r="B1" s="7" t="s">
        <v>3</v>
      </c>
      <c r="C1" s="7" t="s">
        <v>122</v>
      </c>
      <c r="D1" s="7" t="s">
        <v>124</v>
      </c>
    </row>
    <row r="2" spans="1:4" ht="21" x14ac:dyDescent="0.35">
      <c r="A2" t="s">
        <v>102</v>
      </c>
      <c r="B2">
        <v>15993</v>
      </c>
      <c r="C2" t="s">
        <v>32</v>
      </c>
      <c r="D2" s="19" t="s">
        <v>123</v>
      </c>
    </row>
    <row r="3" spans="1:4" ht="21" x14ac:dyDescent="0.35">
      <c r="A3" t="s">
        <v>103</v>
      </c>
      <c r="B3">
        <v>11993</v>
      </c>
      <c r="C3" t="s">
        <v>32</v>
      </c>
      <c r="D3" s="19" t="s">
        <v>123</v>
      </c>
    </row>
    <row r="4" spans="1:4" ht="21" x14ac:dyDescent="0.35">
      <c r="A4" t="s">
        <v>104</v>
      </c>
      <c r="B4">
        <v>7395</v>
      </c>
      <c r="C4" t="s">
        <v>32</v>
      </c>
      <c r="D4" s="19" t="s">
        <v>123</v>
      </c>
    </row>
    <row r="5" spans="1:4" ht="21" x14ac:dyDescent="0.35">
      <c r="A5" t="s">
        <v>15</v>
      </c>
      <c r="B5">
        <v>3960</v>
      </c>
      <c r="C5" t="s">
        <v>32</v>
      </c>
      <c r="D5" s="19" t="s">
        <v>123</v>
      </c>
    </row>
    <row r="6" spans="1:4" ht="21" x14ac:dyDescent="0.35">
      <c r="A6" t="s">
        <v>105</v>
      </c>
      <c r="B6">
        <v>2890</v>
      </c>
      <c r="C6" t="s">
        <v>32</v>
      </c>
      <c r="D6" s="19" t="s">
        <v>123</v>
      </c>
    </row>
    <row r="7" spans="1:4" ht="21" x14ac:dyDescent="0.35">
      <c r="A7" t="s">
        <v>106</v>
      </c>
      <c r="B7">
        <v>5262</v>
      </c>
      <c r="C7" t="s">
        <v>32</v>
      </c>
      <c r="D7" s="19" t="s">
        <v>123</v>
      </c>
    </row>
    <row r="8" spans="1:4" ht="21" x14ac:dyDescent="0.35">
      <c r="A8" t="s">
        <v>107</v>
      </c>
      <c r="B8">
        <v>29999</v>
      </c>
      <c r="C8" t="s">
        <v>32</v>
      </c>
      <c r="D8" s="19" t="s">
        <v>123</v>
      </c>
    </row>
    <row r="9" spans="1:4" ht="21" x14ac:dyDescent="0.35">
      <c r="A9" t="s">
        <v>15</v>
      </c>
      <c r="B9">
        <v>7295</v>
      </c>
      <c r="C9" t="s">
        <v>32</v>
      </c>
      <c r="D9" s="19" t="s">
        <v>123</v>
      </c>
    </row>
    <row r="10" spans="1:4" ht="21" x14ac:dyDescent="0.35">
      <c r="A10" t="s">
        <v>108</v>
      </c>
      <c r="B10">
        <v>13794</v>
      </c>
      <c r="C10" t="s">
        <v>32</v>
      </c>
      <c r="D10" s="19" t="s">
        <v>123</v>
      </c>
    </row>
    <row r="11" spans="1:4" ht="21" x14ac:dyDescent="0.35">
      <c r="A11" t="s">
        <v>109</v>
      </c>
      <c r="B11">
        <v>1412</v>
      </c>
      <c r="C11" t="s">
        <v>32</v>
      </c>
      <c r="D11" s="19" t="s">
        <v>123</v>
      </c>
    </row>
    <row r="12" spans="1:4" ht="21" x14ac:dyDescent="0.35">
      <c r="A12" t="s">
        <v>111</v>
      </c>
      <c r="B12">
        <v>53800</v>
      </c>
      <c r="C12" t="s">
        <v>11</v>
      </c>
      <c r="D12" s="19" t="s">
        <v>123</v>
      </c>
    </row>
    <row r="13" spans="1:4" ht="21" x14ac:dyDescent="0.35">
      <c r="A13" t="s">
        <v>111</v>
      </c>
      <c r="B13">
        <v>60000</v>
      </c>
      <c r="C13" t="s">
        <v>11</v>
      </c>
      <c r="D13" s="19" t="s">
        <v>123</v>
      </c>
    </row>
    <row r="14" spans="1:4" ht="21" x14ac:dyDescent="0.35">
      <c r="A14" t="s">
        <v>112</v>
      </c>
      <c r="B14">
        <v>30000</v>
      </c>
      <c r="C14" t="s">
        <v>11</v>
      </c>
      <c r="D14" s="19" t="s">
        <v>123</v>
      </c>
    </row>
    <row r="15" spans="1:4" ht="21" x14ac:dyDescent="0.35">
      <c r="A15" t="s">
        <v>112</v>
      </c>
      <c r="B15">
        <v>30000</v>
      </c>
      <c r="C15" t="s">
        <v>11</v>
      </c>
      <c r="D15" s="19" t="s">
        <v>123</v>
      </c>
    </row>
    <row r="16" spans="1:4" ht="21" x14ac:dyDescent="0.35">
      <c r="A16" t="s">
        <v>113</v>
      </c>
      <c r="B16">
        <v>22000</v>
      </c>
      <c r="C16" t="s">
        <v>11</v>
      </c>
      <c r="D16" s="19" t="s">
        <v>123</v>
      </c>
    </row>
    <row r="17" spans="1:4" ht="21" x14ac:dyDescent="0.35">
      <c r="A17" t="s">
        <v>114</v>
      </c>
      <c r="B17">
        <v>1699</v>
      </c>
      <c r="C17" t="s">
        <v>11</v>
      </c>
      <c r="D17" s="19" t="s">
        <v>123</v>
      </c>
    </row>
    <row r="18" spans="1:4" ht="21" x14ac:dyDescent="0.35">
      <c r="A18" t="s">
        <v>115</v>
      </c>
      <c r="B18">
        <v>4000</v>
      </c>
      <c r="C18" t="s">
        <v>19</v>
      </c>
      <c r="D18" s="19" t="s">
        <v>123</v>
      </c>
    </row>
    <row r="19" spans="1:4" ht="21" x14ac:dyDescent="0.35">
      <c r="A19" t="s">
        <v>116</v>
      </c>
      <c r="B19">
        <v>12137</v>
      </c>
      <c r="C19" t="s">
        <v>19</v>
      </c>
      <c r="D19" s="19" t="s">
        <v>123</v>
      </c>
    </row>
    <row r="20" spans="1:4" ht="21" x14ac:dyDescent="0.35">
      <c r="A20" t="s">
        <v>116</v>
      </c>
      <c r="B20">
        <v>6686</v>
      </c>
      <c r="C20" t="s">
        <v>19</v>
      </c>
      <c r="D20" s="19" t="s">
        <v>123</v>
      </c>
    </row>
    <row r="21" spans="1:4" ht="21" x14ac:dyDescent="0.35">
      <c r="A21" t="s">
        <v>117</v>
      </c>
      <c r="B21">
        <v>70900</v>
      </c>
      <c r="C21" t="s">
        <v>11</v>
      </c>
      <c r="D21" s="19" t="s">
        <v>123</v>
      </c>
    </row>
    <row r="22" spans="1:4" ht="21" x14ac:dyDescent="0.35">
      <c r="A22" t="s">
        <v>118</v>
      </c>
      <c r="B22">
        <v>30000</v>
      </c>
      <c r="D22" s="19" t="s">
        <v>123</v>
      </c>
    </row>
    <row r="23" spans="1:4" ht="21" x14ac:dyDescent="0.35">
      <c r="A23" t="s">
        <v>119</v>
      </c>
      <c r="B23">
        <v>18000</v>
      </c>
      <c r="D23" s="19" t="s">
        <v>123</v>
      </c>
    </row>
    <row r="24" spans="1:4" ht="21" x14ac:dyDescent="0.35">
      <c r="A24" t="s">
        <v>120</v>
      </c>
      <c r="B24">
        <v>4000</v>
      </c>
      <c r="D24" s="19" t="s">
        <v>123</v>
      </c>
    </row>
    <row r="25" spans="1:4" ht="21" x14ac:dyDescent="0.35">
      <c r="A25" t="s">
        <v>121</v>
      </c>
      <c r="B25">
        <v>5000</v>
      </c>
      <c r="D25" s="19" t="s">
        <v>123</v>
      </c>
    </row>
    <row r="26" spans="1:4" x14ac:dyDescent="0.25">
      <c r="B26" s="5">
        <f ca="1">SUM(B2:B26)</f>
        <v>448215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item_order_update</vt:lpstr>
      <vt:lpstr>Sheet2</vt:lpstr>
      <vt:lpstr>card details</vt:lpstr>
      <vt:lpstr>all_items_details</vt:lpstr>
      <vt:lpstr>card_details_users</vt:lpstr>
      <vt:lpstr>emi_details_till_19_nov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Ikramul Haq/LGSIA MPS-6(ikramul.haq@lge.com)</dc:creator>
  <cp:lastModifiedBy>Ikramul Haq/LGSIA MPS-6(ikramul.haq@lge.com)</cp:lastModifiedBy>
  <dcterms:created xsi:type="dcterms:W3CDTF">2018-10-11T05:37:13Z</dcterms:created>
  <dcterms:modified xsi:type="dcterms:W3CDTF">2019-01-02T05:03:39Z</dcterms:modified>
</cp:coreProperties>
</file>