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4295" windowHeight="4890" firstSheet="2" activeTab="2"/>
  </bookViews>
  <sheets>
    <sheet name="stock_details" sheetId="1" r:id="rId1"/>
    <sheet name="bill details" sheetId="4" r:id="rId2"/>
    <sheet name="summary" sheetId="5" r:id="rId3"/>
    <sheet name="dump_stocks" sheetId="9" r:id="rId4"/>
    <sheet name="card" sheetId="3" r:id="rId5"/>
    <sheet name="land_details" sheetId="2" r:id="rId6"/>
    <sheet name="Sheet2" sheetId="10" r:id="rId7"/>
    <sheet name="land_complete_details" sheetId="11" r:id="rId8"/>
    <sheet name="udhar_details" sheetId="13" r:id="rId9"/>
    <sheet name="farzi" sheetId="12" r:id="rId10"/>
  </sheets>
  <definedNames>
    <definedName name="_xlnm._FilterDatabase" localSheetId="4" hidden="1">card!$A$1:$P$20</definedName>
  </definedNames>
  <calcPr calcId="124519"/>
</workbook>
</file>

<file path=xl/calcChain.xml><?xml version="1.0" encoding="utf-8"?>
<calcChain xmlns="http://schemas.openxmlformats.org/spreadsheetml/2006/main">
  <c r="F11" i="13"/>
  <c r="B23" l="1"/>
  <c r="B15"/>
  <c r="B13"/>
  <c r="D10"/>
  <c r="D9"/>
  <c r="D8"/>
  <c r="D7"/>
  <c r="D6"/>
  <c r="D5"/>
  <c r="D4"/>
  <c r="D3"/>
  <c r="D2"/>
  <c r="M8" i="11"/>
  <c r="N5"/>
  <c r="M5"/>
  <c r="E19"/>
  <c r="P14"/>
  <c r="P12"/>
  <c r="F17"/>
  <c r="F12"/>
  <c r="F8"/>
  <c r="D11" i="13" l="1"/>
  <c r="D16" s="1"/>
  <c r="G12" i="11"/>
  <c r="C33" i="5" l="1"/>
  <c r="E25" s="1"/>
  <c r="R11" i="12"/>
  <c r="R6"/>
  <c r="O13"/>
  <c r="N13"/>
  <c r="M13"/>
  <c r="I7"/>
  <c r="D4"/>
  <c r="C4"/>
  <c r="B4"/>
  <c r="Y17" i="11" l="1"/>
  <c r="X19"/>
  <c r="X6"/>
  <c r="U7"/>
  <c r="B10"/>
  <c r="G13" s="1"/>
  <c r="E18" s="1"/>
  <c r="B6"/>
  <c r="G20" i="10"/>
  <c r="I14" i="5"/>
  <c r="B33"/>
  <c r="E125" i="4"/>
  <c r="E126"/>
  <c r="E127"/>
  <c r="E128"/>
  <c r="E124"/>
  <c r="B24" i="10"/>
  <c r="D25" i="9"/>
  <c r="D23"/>
  <c r="D16"/>
  <c r="D17"/>
  <c r="D18"/>
  <c r="D19"/>
  <c r="D20"/>
  <c r="D21"/>
  <c r="D22"/>
  <c r="D15"/>
  <c r="B17" i="10"/>
  <c r="B10"/>
  <c r="E122" i="4"/>
  <c r="E121"/>
  <c r="E120"/>
  <c r="E116"/>
  <c r="P15" i="5"/>
  <c r="O15"/>
  <c r="Y19" i="11" l="1"/>
  <c r="Q15" i="5"/>
  <c r="AG13"/>
  <c r="AB19"/>
  <c r="V28"/>
  <c r="U28"/>
  <c r="AF13"/>
  <c r="AA19"/>
  <c r="E102" i="4"/>
  <c r="E113"/>
  <c r="E112"/>
  <c r="E114" s="1"/>
  <c r="E109"/>
  <c r="E110" s="1"/>
  <c r="E108"/>
  <c r="E105"/>
  <c r="E98"/>
  <c r="E99"/>
  <c r="E97"/>
  <c r="E100" s="1"/>
  <c r="I7" i="9"/>
  <c r="J7" s="1"/>
  <c r="F7"/>
  <c r="E7"/>
  <c r="I6"/>
  <c r="J6" s="1"/>
  <c r="F6"/>
  <c r="E6"/>
  <c r="I5"/>
  <c r="J5" s="1"/>
  <c r="F5"/>
  <c r="E5"/>
  <c r="I4"/>
  <c r="J4" s="1"/>
  <c r="F4"/>
  <c r="E4"/>
  <c r="I3"/>
  <c r="J3" s="1"/>
  <c r="F3"/>
  <c r="E3"/>
  <c r="I2"/>
  <c r="J2" s="1"/>
  <c r="F2"/>
  <c r="E2"/>
  <c r="E8" s="1"/>
  <c r="E94" i="4"/>
  <c r="E93"/>
  <c r="E92"/>
  <c r="E91"/>
  <c r="E90"/>
  <c r="E89"/>
  <c r="E88"/>
  <c r="E60"/>
  <c r="W28" i="5" l="1"/>
  <c r="AH13"/>
  <c r="AC19"/>
  <c r="J8" i="9"/>
  <c r="E95" i="4"/>
  <c r="E73" l="1"/>
  <c r="E74"/>
  <c r="E75"/>
  <c r="E72"/>
  <c r="E76" l="1"/>
  <c r="B23" i="2" l="1"/>
  <c r="B4"/>
  <c r="E64" i="4" l="1"/>
  <c r="E65"/>
  <c r="E66"/>
  <c r="E67"/>
  <c r="E68"/>
  <c r="E69"/>
  <c r="E63"/>
  <c r="E56"/>
  <c r="E57"/>
  <c r="E58"/>
  <c r="E59"/>
  <c r="E55"/>
  <c r="E51"/>
  <c r="E52"/>
  <c r="E50"/>
  <c r="E47"/>
  <c r="E43"/>
  <c r="E42"/>
  <c r="E37"/>
  <c r="E38"/>
  <c r="E39"/>
  <c r="E36"/>
  <c r="E34"/>
  <c r="E33"/>
  <c r="E28"/>
  <c r="E29"/>
  <c r="E30"/>
  <c r="E31"/>
  <c r="E27"/>
  <c r="K28" i="2"/>
  <c r="E19"/>
  <c r="E24" s="1"/>
  <c r="E25" i="4"/>
  <c r="E24"/>
  <c r="E23"/>
  <c r="E18"/>
  <c r="E19"/>
  <c r="E20"/>
  <c r="E21"/>
  <c r="E17"/>
  <c r="E15"/>
  <c r="E14"/>
  <c r="E13"/>
  <c r="E9"/>
  <c r="E10"/>
  <c r="E11"/>
  <c r="E8"/>
  <c r="E3"/>
  <c r="E4"/>
  <c r="E5"/>
  <c r="E2"/>
  <c r="L9" i="1"/>
  <c r="M10" s="1"/>
  <c r="B11" i="2"/>
  <c r="B13" s="1"/>
  <c r="I8" i="1"/>
  <c r="I11" s="1"/>
  <c r="E45" i="4" l="1"/>
  <c r="E41"/>
  <c r="E53"/>
  <c r="E35"/>
  <c r="E26"/>
  <c r="E32"/>
  <c r="E61"/>
  <c r="E70"/>
  <c r="E6"/>
  <c r="E12"/>
  <c r="E16"/>
  <c r="E22"/>
</calcChain>
</file>

<file path=xl/sharedStrings.xml><?xml version="1.0" encoding="utf-8"?>
<sst xmlns="http://schemas.openxmlformats.org/spreadsheetml/2006/main" count="904" uniqueCount="369">
  <si>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</si>
  <si>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</si>
  <si>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</si>
  <si>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</si>
  <si>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</si>
  <si>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</si>
  <si>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</si>
  <si>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</si>
  <si>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</si>
  <si>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</si>
  <si>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</si>
  <si>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</si>
  <si>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</si>
  <si>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</si>
  <si>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</si>
  <si>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</si>
  <si>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</si>
  <si>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</si>
  <si>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</si>
  <si>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</si>
  <si>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</si>
  <si>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</si>
  <si>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</si>
  <si>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</si>
  <si>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</si>
  <si>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</si>
  <si>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</si>
  <si>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</si>
  <si>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</si>
  <si>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</si>
  <si>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</si>
  <si>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</si>
  <si>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</si>
  <si>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</si>
  <si>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</si>
  <si>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</si>
  <si>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</si>
  <si>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</si>
  <si>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</si>
  <si>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</si>
  <si>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</si>
  <si>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</si>
  <si>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</si>
  <si>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</si>
  <si>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</si>
  <si>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</si>
  <si>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</si>
  <si>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</si>
  <si>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</si>
  <si>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</si>
  <si>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</si>
  <si>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</si>
  <si>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</si>
  <si>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</si>
  <si>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</si>
  <si>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</si>
  <si>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</si>
  <si>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</si>
  <si>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</si>
  <si>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</si>
  <si>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</si>
  <si>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</si>
  <si>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</si>
  <si>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</si>
  <si>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</si>
  <si>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</si>
  <si>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</si>
  <si>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</si>
  <si>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</si>
  <si>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</si>
  <si>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</si>
  <si>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</si>
  <si>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</si>
  <si>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</si>
  <si>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</si>
  <si>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</si>
  <si>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</si>
  <si>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</si>
  <si>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</si>
  <si>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</si>
  <si>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</si>
  <si>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</si>
  <si>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</si>
  <si>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</si>
  <si>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</si>
  <si>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</si>
  <si>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</si>
  <si>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</si>
  <si>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</si>
  <si>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</si>
  <si>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</si>
  <si>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</si>
  <si>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</si>
  <si>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rahul card</t>
  </si>
  <si>
    <t>amol</t>
  </si>
  <si>
    <t>lokesh</t>
  </si>
  <si>
    <t>koka</t>
  </si>
  <si>
    <t>sajid</t>
  </si>
  <si>
    <t>pankaj</t>
  </si>
  <si>
    <t>emi2</t>
  </si>
  <si>
    <t>praveen</t>
  </si>
  <si>
    <t>rent</t>
  </si>
  <si>
    <t>b/k duse</t>
  </si>
  <si>
    <t>paytm transfer</t>
  </si>
  <si>
    <t>rahul cc</t>
  </si>
  <si>
    <t>amol cc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</si>
  <si>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</si>
  <si>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</si>
  <si>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</si>
  <si>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</si>
  <si>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</si>
  <si>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</si>
  <si>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</si>
  <si>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</si>
  <si>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</si>
  <si>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</si>
  <si>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</si>
  <si>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</si>
  <si>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</si>
  <si>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</si>
  <si>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</si>
  <si>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</si>
  <si>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</si>
  <si>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</si>
  <si>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</si>
  <si>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</si>
  <si>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</si>
  <si>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rahul</t>
  </si>
  <si>
    <t>note 5 pro</t>
  </si>
  <si>
    <t>vivo v9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</si>
  <si>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</si>
  <si>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</si>
  <si>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</si>
  <si>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</si>
  <si>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</si>
  <si>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</si>
  <si>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</si>
  <si>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</si>
  <si>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</si>
  <si>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</si>
  <si>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</si>
  <si>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</si>
  <si>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</si>
  <si>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</si>
  <si>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</si>
  <si>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</si>
  <si>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</si>
  <si>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</si>
  <si>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</si>
  <si>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</si>
  <si>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</si>
  <si>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</si>
  <si>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</si>
  <si>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</si>
  <si>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</si>
  <si>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</si>
  <si>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</si>
  <si>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</si>
  <si>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</si>
  <si>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</si>
  <si>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</si>
  <si>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</si>
  <si>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</si>
  <si>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</si>
  <si>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</si>
  <si>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</si>
  <si>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</si>
  <si>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moto e5 plus 3/32</t>
  </si>
  <si>
    <t>moto g6 4/64</t>
  </si>
  <si>
    <t>redmi 6 pro 4/64</t>
  </si>
  <si>
    <t>card</t>
  </si>
  <si>
    <t>online</t>
  </si>
  <si>
    <t>8643030490-28791</t>
  </si>
  <si>
    <t xml:space="preserve">y2 </t>
  </si>
  <si>
    <t>86613403247-1912</t>
  </si>
  <si>
    <t>86613403746-2817</t>
  </si>
  <si>
    <t>86408904515-4398</t>
  </si>
  <si>
    <t>863373104307-1881</t>
  </si>
  <si>
    <t>86253704969-4795</t>
  </si>
  <si>
    <t>03==64</t>
  </si>
  <si>
    <t>86427904015-2873</t>
  </si>
  <si>
    <t>03==32</t>
  </si>
  <si>
    <t>amazon</t>
  </si>
  <si>
    <t>redmi 6 pro 3/32</t>
  </si>
  <si>
    <t>redmi6 3/64</t>
  </si>
  <si>
    <t>brand</t>
  </si>
  <si>
    <t>shared price</t>
  </si>
  <si>
    <t>shared value</t>
  </si>
  <si>
    <t>actual price</t>
  </si>
  <si>
    <t>value</t>
  </si>
  <si>
    <t>flipkart</t>
  </si>
  <si>
    <t>realme 2pro</t>
  </si>
  <si>
    <t>moto g</t>
  </si>
  <si>
    <t>honor</t>
  </si>
  <si>
    <t>selling price</t>
  </si>
  <si>
    <t>3gb/32gb</t>
  </si>
  <si>
    <t>86253704010-8092</t>
  </si>
  <si>
    <t>86253704289-2172</t>
  </si>
  <si>
    <t>86579804344-2873</t>
  </si>
  <si>
    <t>86579804344-1156</t>
  </si>
  <si>
    <t>86579804341-5556</t>
  </si>
  <si>
    <t>86110204230-8520</t>
  </si>
  <si>
    <t>86110204231-0435</t>
  </si>
  <si>
    <t>86110204229-8051</t>
  </si>
  <si>
    <t>86174304033-5773</t>
  </si>
  <si>
    <t>mohan poorvika</t>
  </si>
  <si>
    <t>redmi 6a</t>
  </si>
  <si>
    <t>2gb/16gb</t>
  </si>
  <si>
    <t>86579804387-7136</t>
  </si>
  <si>
    <t>86579804448-7810</t>
  </si>
  <si>
    <t>86564304721-8160</t>
  </si>
  <si>
    <t>86110204639-3296</t>
  </si>
  <si>
    <t>86564304723-1189</t>
  </si>
  <si>
    <t>86110204320-5253</t>
  </si>
  <si>
    <t>86564304714-0620</t>
  </si>
  <si>
    <t>86110204646-4055</t>
  </si>
  <si>
    <t>86110204317-6405</t>
  </si>
  <si>
    <t>86579804448-7570</t>
  </si>
  <si>
    <t>86564304720-5480</t>
  </si>
  <si>
    <t>86564304721-8095</t>
  </si>
  <si>
    <t>86110204271-9031</t>
  </si>
  <si>
    <t>86110204269-0422</t>
  </si>
  <si>
    <t>86110204271-6680</t>
  </si>
  <si>
    <t>86174304493-8895</t>
  </si>
  <si>
    <t>86174304048-4035</t>
  </si>
  <si>
    <t>86174304501-5875</t>
  </si>
  <si>
    <t>86174304499-3031</t>
  </si>
  <si>
    <t>86579804388-2490</t>
  </si>
  <si>
    <t>ikram.mnnit09@gmail.com</t>
  </si>
  <si>
    <t>self</t>
  </si>
  <si>
    <t>amaoz</t>
  </si>
  <si>
    <t>flipkart'</t>
  </si>
  <si>
    <t>debit</t>
  </si>
  <si>
    <t>credit</t>
  </si>
  <si>
    <t>net amount</t>
  </si>
  <si>
    <t>ramarks</t>
  </si>
  <si>
    <t>2-nov to 15 nov</t>
  </si>
  <si>
    <t>22nov to 18 dec</t>
  </si>
  <si>
    <t>cash at home</t>
  </si>
  <si>
    <t>cash transfer</t>
  </si>
  <si>
    <t>amazon y2 5pc</t>
  </si>
  <si>
    <t>6a 12pc</t>
  </si>
  <si>
    <t>self 7pc</t>
  </si>
  <si>
    <t xml:space="preserve">debit </t>
  </si>
  <si>
    <t>remarks</t>
  </si>
  <si>
    <t>tufail bhai</t>
  </si>
  <si>
    <t>1252996 + 70000 - 825225</t>
  </si>
  <si>
    <t>rahhul card</t>
  </si>
  <si>
    <t>credit card bill2</t>
  </si>
  <si>
    <t>ikram cc</t>
  </si>
  <si>
    <t xml:space="preserve">vivo phone </t>
  </si>
  <si>
    <t>mulla g</t>
  </si>
  <si>
    <t>28-dec to 11 jan</t>
  </si>
  <si>
    <t>honor 7s</t>
  </si>
  <si>
    <t>2gb /16gb</t>
  </si>
  <si>
    <t>4gb/64</t>
  </si>
  <si>
    <t>H j Rdmi</t>
  </si>
  <si>
    <t>bill on whatsup 15pc 2/16</t>
  </si>
  <si>
    <t>cash</t>
  </si>
  <si>
    <t>devendra-hdfc</t>
  </si>
  <si>
    <t>devendra-amex</t>
  </si>
  <si>
    <t>05th feb</t>
  </si>
  <si>
    <t>6pro 3/32</t>
  </si>
  <si>
    <t>6pro 4/64</t>
  </si>
  <si>
    <t>moto</t>
  </si>
  <si>
    <t>noor alam</t>
  </si>
  <si>
    <t>abbbas</t>
  </si>
  <si>
    <t>rahmatullah g</t>
  </si>
  <si>
    <t>land</t>
  </si>
  <si>
    <t>redmi y2 3/32</t>
  </si>
  <si>
    <t>redmi y2 4/64</t>
  </si>
  <si>
    <t>flipkart 28/29th_dec</t>
  </si>
  <si>
    <t>flipkart 29th jan</t>
  </si>
  <si>
    <t>flipkart 4th feb</t>
  </si>
  <si>
    <t>flipkart 15th jan</t>
  </si>
  <si>
    <t>realmi2</t>
  </si>
  <si>
    <t>amazon_27th_jan</t>
  </si>
  <si>
    <t>amazon_22nd_jan</t>
  </si>
  <si>
    <t>amazon_20th_jan</t>
  </si>
  <si>
    <t>14-jan to 06th feb</t>
  </si>
  <si>
    <t>HDFC</t>
  </si>
  <si>
    <t>CITI</t>
  </si>
  <si>
    <t>HSBC</t>
  </si>
  <si>
    <t>CASH</t>
  </si>
  <si>
    <t>CASH BACK</t>
  </si>
  <si>
    <t>land value</t>
  </si>
  <si>
    <t>land1 reg.</t>
  </si>
  <si>
    <t>land2 reg.</t>
  </si>
  <si>
    <t>expanses</t>
  </si>
  <si>
    <t>hafi sahab</t>
  </si>
  <si>
    <t>akhlakh boss</t>
  </si>
  <si>
    <t xml:space="preserve">name </t>
  </si>
  <si>
    <t xml:space="preserve">mulla g </t>
  </si>
  <si>
    <t>sameer</t>
  </si>
  <si>
    <t>abbas bhai</t>
  </si>
  <si>
    <t>ikram_f</t>
  </si>
  <si>
    <t>l1 emi</t>
  </si>
  <si>
    <t>l2 emi</t>
  </si>
  <si>
    <t>l3 emi</t>
  </si>
  <si>
    <t>l4 emi</t>
  </si>
  <si>
    <t>ac transfer</t>
  </si>
  <si>
    <t>sameer bhai</t>
  </si>
  <si>
    <t>akhlak boss</t>
  </si>
  <si>
    <t>mall</t>
  </si>
  <si>
    <t>mobile</t>
  </si>
  <si>
    <t>ac transer</t>
  </si>
  <si>
    <t>vinod baba</t>
  </si>
  <si>
    <t xml:space="preserve">kirana </t>
  </si>
  <si>
    <t>hardware</t>
  </si>
  <si>
    <t>gautham</t>
  </si>
  <si>
    <t>chadra</t>
  </si>
  <si>
    <t>shravan</t>
  </si>
  <si>
    <t>sree collectio</t>
  </si>
  <si>
    <t>months</t>
  </si>
  <si>
    <t>room rent</t>
  </si>
  <si>
    <t>electricity</t>
  </si>
  <si>
    <t>counter expanses</t>
  </si>
  <si>
    <t>home expenses</t>
  </si>
  <si>
    <t>jameen mitti bharie</t>
  </si>
  <si>
    <t>committee_land1</t>
  </si>
  <si>
    <t>dr. sahab_land1</t>
  </si>
  <si>
    <t>mulla g_land1</t>
  </si>
  <si>
    <t>sameer_land1</t>
  </si>
  <si>
    <t>noor alam_land1</t>
  </si>
  <si>
    <t>abbas bhai_land1</t>
  </si>
  <si>
    <t>jwellers_land1</t>
  </si>
  <si>
    <t>loan1_land1</t>
  </si>
  <si>
    <t>loan2_land1</t>
  </si>
  <si>
    <t>loan3_land1</t>
  </si>
  <si>
    <t>committee_land2</t>
  </si>
  <si>
    <t>jwelary_land2</t>
  </si>
  <si>
    <t>mehaman_land2</t>
  </si>
  <si>
    <t>dr. sahab_land2</t>
  </si>
  <si>
    <t>loan4_land2</t>
  </si>
  <si>
    <t>loan5_land2</t>
  </si>
  <si>
    <t>ikram_friend</t>
  </si>
  <si>
    <t>marriage expenses</t>
  </si>
  <si>
    <t>quium bhai</t>
  </si>
  <si>
    <t>papa</t>
  </si>
  <si>
    <t>papa cc</t>
  </si>
  <si>
    <t>bhiaya</t>
  </si>
  <si>
    <t>ladle</t>
  </si>
  <si>
    <t xml:space="preserve">return </t>
  </si>
  <si>
    <t>comitte 19th March "NoEntry"</t>
  </si>
  <si>
    <t>loan_papa</t>
  </si>
  <si>
    <t>as per this friend dues</t>
  </si>
  <si>
    <t>return</t>
  </si>
  <si>
    <t>current amount</t>
  </si>
  <si>
    <t>susheel bhai</t>
  </si>
  <si>
    <t>cc and sara hisab karne ke baad</t>
  </si>
  <si>
    <t>15 may se pehle return karna hai</t>
  </si>
  <si>
    <t>june mein return karna hai</t>
  </si>
  <si>
    <t>10th april tak return karna hai</t>
  </si>
  <si>
    <t>rahul card loan</t>
  </si>
  <si>
    <t>amol card</t>
  </si>
  <si>
    <t>other details</t>
  </si>
  <si>
    <t>card udar for mobile purchase</t>
  </si>
  <si>
    <t>stock &amp; udhar akhlakh boss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</si>
  <si>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</si>
  <si>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</si>
  <si>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</si>
  <si>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</si>
  <si>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</si>
  <si>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</si>
  <si>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>date 06-may</t>
  </si>
  <si>
    <t>koka ko paisa diye hai</t>
  </si>
  <si>
    <t>end of this month</t>
  </si>
  <si>
    <t>end of june</t>
  </si>
  <si>
    <t xml:space="preserve">11th junejune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</si>
</sst>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16" fontId="0" fillId="0" borderId="0" xfId="0" applyNumberFormat="1" applyFill="1"/>
    <xf numFmtId="0" fontId="0" fillId="5" borderId="1" xfId="0" applyFill="1" applyBorder="1"/>
    <xf numFmtId="0" fontId="0" fillId="7" borderId="1" xfId="0" applyFill="1" applyBorder="1"/>
    <xf numFmtId="2" fontId="0" fillId="4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1" fillId="0" borderId="0" xfId="1" applyFill="1" applyAlignment="1" applyProtection="1"/>
    <xf numFmtId="15" fontId="0" fillId="0" borderId="0" xfId="0" applyNumberFormat="1"/>
    <xf numFmtId="4" fontId="0" fillId="0" borderId="0" xfId="0" applyNumberFormat="1"/>
    <xf numFmtId="4" fontId="0" fillId="5" borderId="0" xfId="0" applyNumberFormat="1" applyFill="1"/>
    <xf numFmtId="4" fontId="0" fillId="6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.mnnit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0"/>
  <sheetViews>
    <sheetView topLeftCell="A111" workbookViewId="0">
      <selection activeCell="C135" sqref="C135"/>
    </sheetView>
  </sheetViews>
  <sheetFormatPr defaultRowHeight="1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7" max="7" width="28.140625" customWidth="1"/>
    <col min="8" max="8" width="17.85546875" customWidth="1"/>
    <col min="9" max="9" width="17.140625" customWidth="1"/>
  </cols>
  <sheetData>
    <row r="1" spans="1:13" ht="19.5" customHeight="1">
      <c r="A1" s="12" t="s">
        <v>63</v>
      </c>
      <c r="B1" s="12" t="s">
        <v>40</v>
      </c>
      <c r="C1" s="12" t="s">
        <v>0</v>
      </c>
      <c r="D1" s="12" t="s">
        <v>1</v>
      </c>
      <c r="E1" s="12"/>
      <c r="F1" s="12"/>
      <c r="G1" s="12" t="s">
        <v>39</v>
      </c>
      <c r="H1" s="12" t="s">
        <v>33</v>
      </c>
    </row>
    <row r="2" spans="1:13">
      <c r="A2">
        <v>1</v>
      </c>
      <c r="B2" s="4">
        <v>43345</v>
      </c>
      <c r="C2" t="s">
        <v>2</v>
      </c>
      <c r="D2" t="s">
        <v>48</v>
      </c>
      <c r="E2" s="10" t="s">
        <v>3</v>
      </c>
      <c r="F2" s="1" t="s">
        <v>4</v>
      </c>
      <c r="G2">
        <v>6200</v>
      </c>
    </row>
    <row r="3" spans="1:13">
      <c r="A3">
        <v>2</v>
      </c>
      <c r="B3" s="4">
        <v>43345</v>
      </c>
      <c r="C3" s="9" t="s">
        <v>5</v>
      </c>
      <c r="D3" t="s">
        <v>48</v>
      </c>
      <c r="E3" s="10" t="s">
        <v>3</v>
      </c>
      <c r="F3" s="1" t="s">
        <v>4</v>
      </c>
      <c r="G3">
        <v>6200</v>
      </c>
    </row>
    <row r="4" spans="1:13">
      <c r="A4">
        <v>3</v>
      </c>
      <c r="B4" s="4">
        <v>43345</v>
      </c>
      <c r="C4" t="s">
        <v>6</v>
      </c>
      <c r="D4" t="s">
        <v>48</v>
      </c>
      <c r="E4" s="10" t="s">
        <v>3</v>
      </c>
      <c r="F4" s="1" t="s">
        <v>4</v>
      </c>
      <c r="G4">
        <v>6200</v>
      </c>
      <c r="I4">
        <v>50000</v>
      </c>
      <c r="L4">
        <v>95000</v>
      </c>
    </row>
    <row r="5" spans="1:13">
      <c r="A5">
        <v>4</v>
      </c>
      <c r="B5" s="4">
        <v>43345</v>
      </c>
      <c r="C5" t="s">
        <v>7</v>
      </c>
      <c r="D5" t="s">
        <v>48</v>
      </c>
      <c r="E5" s="10" t="s">
        <v>3</v>
      </c>
      <c r="F5" s="1" t="s">
        <v>4</v>
      </c>
      <c r="G5">
        <v>6200</v>
      </c>
      <c r="I5">
        <v>50000</v>
      </c>
      <c r="L5">
        <v>100000</v>
      </c>
    </row>
    <row r="6" spans="1:13">
      <c r="A6">
        <v>5</v>
      </c>
      <c r="B6" s="4">
        <v>43345</v>
      </c>
      <c r="C6" t="s">
        <v>8</v>
      </c>
      <c r="D6" t="s">
        <v>49</v>
      </c>
      <c r="E6" s="10" t="s">
        <v>3</v>
      </c>
      <c r="F6" t="s">
        <v>9</v>
      </c>
      <c r="G6">
        <v>7200</v>
      </c>
      <c r="I6">
        <v>50000</v>
      </c>
      <c r="L6">
        <v>80000</v>
      </c>
    </row>
    <row r="7" spans="1:13">
      <c r="A7">
        <v>6</v>
      </c>
      <c r="B7" s="4">
        <v>43345</v>
      </c>
      <c r="C7" t="s">
        <v>10</v>
      </c>
      <c r="D7" t="s">
        <v>49</v>
      </c>
      <c r="E7" s="10" t="s">
        <v>3</v>
      </c>
      <c r="F7" t="s">
        <v>9</v>
      </c>
      <c r="G7">
        <v>7200</v>
      </c>
      <c r="I7">
        <v>100000</v>
      </c>
      <c r="L7">
        <v>20000</v>
      </c>
    </row>
    <row r="8" spans="1:13">
      <c r="A8">
        <v>7</v>
      </c>
      <c r="B8" s="4">
        <v>43345</v>
      </c>
      <c r="C8" t="s">
        <v>11</v>
      </c>
      <c r="D8" s="2" t="s">
        <v>32</v>
      </c>
      <c r="E8" s="10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>
      <c r="A9">
        <v>8</v>
      </c>
      <c r="B9" s="4">
        <v>43345</v>
      </c>
      <c r="C9" t="s">
        <v>12</v>
      </c>
      <c r="D9" s="2" t="s">
        <v>32</v>
      </c>
      <c r="E9" s="10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>
      <c r="A10">
        <v>9</v>
      </c>
      <c r="B10" s="4">
        <v>43358</v>
      </c>
      <c r="C10" t="s">
        <v>21</v>
      </c>
      <c r="D10" t="s">
        <v>36</v>
      </c>
      <c r="E10" s="10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>
      <c r="A11">
        <v>10</v>
      </c>
      <c r="B11" s="4">
        <v>43358</v>
      </c>
      <c r="C11" t="s">
        <v>22</v>
      </c>
      <c r="D11" t="s">
        <v>36</v>
      </c>
      <c r="E11" s="10" t="s">
        <v>3</v>
      </c>
      <c r="F11" t="s">
        <v>4</v>
      </c>
      <c r="G11">
        <v>6300</v>
      </c>
      <c r="I11" s="3">
        <f>SUM(I8:I10)</f>
        <v>358000</v>
      </c>
    </row>
    <row r="12" spans="1:13">
      <c r="A12">
        <v>11</v>
      </c>
      <c r="B12" s="4">
        <v>43358</v>
      </c>
      <c r="C12" t="s">
        <v>23</v>
      </c>
      <c r="D12" t="s">
        <v>36</v>
      </c>
      <c r="E12" s="10" t="s">
        <v>3</v>
      </c>
      <c r="F12" t="s">
        <v>4</v>
      </c>
      <c r="G12">
        <v>6300</v>
      </c>
    </row>
    <row r="13" spans="1:13">
      <c r="A13">
        <v>12</v>
      </c>
      <c r="B13" s="4">
        <v>43358</v>
      </c>
      <c r="C13" t="s">
        <v>24</v>
      </c>
      <c r="D13" t="s">
        <v>36</v>
      </c>
      <c r="E13" s="10" t="s">
        <v>3</v>
      </c>
      <c r="F13" t="s">
        <v>4</v>
      </c>
      <c r="G13">
        <v>6300</v>
      </c>
    </row>
    <row r="14" spans="1:13">
      <c r="A14">
        <v>13</v>
      </c>
      <c r="B14" s="4">
        <v>43358</v>
      </c>
      <c r="C14" t="s">
        <v>25</v>
      </c>
      <c r="D14" t="s">
        <v>36</v>
      </c>
      <c r="E14" s="10" t="s">
        <v>3</v>
      </c>
      <c r="F14" t="s">
        <v>4</v>
      </c>
      <c r="G14">
        <v>6300</v>
      </c>
    </row>
    <row r="15" spans="1:13">
      <c r="A15">
        <v>14</v>
      </c>
      <c r="B15" s="4">
        <v>43358</v>
      </c>
      <c r="C15" t="s">
        <v>26</v>
      </c>
      <c r="D15" t="s">
        <v>36</v>
      </c>
      <c r="E15" s="10" t="s">
        <v>3</v>
      </c>
      <c r="F15" t="s">
        <v>4</v>
      </c>
      <c r="G15">
        <v>6300</v>
      </c>
    </row>
    <row r="16" spans="1:13">
      <c r="A16">
        <v>15</v>
      </c>
      <c r="B16" s="4">
        <v>43358</v>
      </c>
      <c r="C16" t="s">
        <v>31</v>
      </c>
      <c r="D16" t="s">
        <v>36</v>
      </c>
      <c r="E16" s="10" t="s">
        <v>3</v>
      </c>
      <c r="F16" t="s">
        <v>4</v>
      </c>
      <c r="G16">
        <v>6300</v>
      </c>
    </row>
    <row r="17" spans="1:8">
      <c r="A17">
        <v>16</v>
      </c>
      <c r="B17" s="4">
        <v>43358</v>
      </c>
      <c r="C17" t="s">
        <v>27</v>
      </c>
      <c r="D17" s="2" t="s">
        <v>34</v>
      </c>
      <c r="E17" s="10" t="s">
        <v>29</v>
      </c>
      <c r="F17" t="s">
        <v>9</v>
      </c>
      <c r="G17">
        <v>8000</v>
      </c>
      <c r="H17" s="10" t="s">
        <v>37</v>
      </c>
    </row>
    <row r="18" spans="1:8">
      <c r="A18">
        <v>17</v>
      </c>
      <c r="B18" s="4">
        <v>43358</v>
      </c>
      <c r="C18" t="s">
        <v>28</v>
      </c>
      <c r="D18" s="2" t="s">
        <v>35</v>
      </c>
      <c r="E18" s="10" t="s">
        <v>30</v>
      </c>
      <c r="F18" t="s">
        <v>38</v>
      </c>
      <c r="G18">
        <v>13000</v>
      </c>
      <c r="H18" s="10" t="s">
        <v>37</v>
      </c>
    </row>
    <row r="19" spans="1:8">
      <c r="A19">
        <v>18</v>
      </c>
      <c r="B19" s="4">
        <v>43365</v>
      </c>
      <c r="C19" t="s">
        <v>64</v>
      </c>
      <c r="D19" s="2" t="s">
        <v>35</v>
      </c>
      <c r="E19" s="10" t="s">
        <v>92</v>
      </c>
      <c r="F19" t="s">
        <v>4</v>
      </c>
      <c r="G19">
        <v>6000</v>
      </c>
      <c r="H19" t="s">
        <v>37</v>
      </c>
    </row>
    <row r="20" spans="1:8">
      <c r="A20">
        <v>19</v>
      </c>
      <c r="B20" s="4">
        <v>43365</v>
      </c>
      <c r="C20" t="s">
        <v>65</v>
      </c>
      <c r="D20" s="2" t="s">
        <v>35</v>
      </c>
      <c r="E20" s="10" t="s">
        <v>92</v>
      </c>
      <c r="F20" t="s">
        <v>4</v>
      </c>
      <c r="G20">
        <v>6000</v>
      </c>
    </row>
    <row r="21" spans="1:8">
      <c r="A21">
        <v>20</v>
      </c>
      <c r="B21" s="4">
        <v>43365</v>
      </c>
      <c r="C21" t="s">
        <v>67</v>
      </c>
      <c r="D21" s="2" t="s">
        <v>35</v>
      </c>
      <c r="E21" s="10" t="s">
        <v>92</v>
      </c>
      <c r="F21" t="s">
        <v>4</v>
      </c>
      <c r="G21">
        <v>6000</v>
      </c>
    </row>
    <row r="22" spans="1:8">
      <c r="A22">
        <v>21</v>
      </c>
      <c r="B22" s="4">
        <v>43365</v>
      </c>
      <c r="C22" t="s">
        <v>66</v>
      </c>
      <c r="D22" s="2" t="s">
        <v>34</v>
      </c>
      <c r="E22" s="10" t="s">
        <v>92</v>
      </c>
      <c r="F22" t="s">
        <v>4</v>
      </c>
      <c r="G22">
        <v>6000</v>
      </c>
    </row>
    <row r="23" spans="1:8">
      <c r="A23">
        <v>22</v>
      </c>
      <c r="B23" s="4">
        <v>43365</v>
      </c>
      <c r="C23" t="s">
        <v>68</v>
      </c>
      <c r="D23" s="2" t="s">
        <v>34</v>
      </c>
      <c r="E23" s="10" t="s">
        <v>92</v>
      </c>
      <c r="F23" t="s">
        <v>4</v>
      </c>
      <c r="G23">
        <v>6000</v>
      </c>
    </row>
    <row r="24" spans="1:8">
      <c r="A24">
        <v>23</v>
      </c>
      <c r="B24" s="4">
        <v>43367</v>
      </c>
      <c r="C24" t="s">
        <v>70</v>
      </c>
      <c r="D24" s="2" t="s">
        <v>35</v>
      </c>
      <c r="E24" s="10" t="s">
        <v>92</v>
      </c>
      <c r="F24" t="s">
        <v>4</v>
      </c>
      <c r="G24">
        <v>6000</v>
      </c>
      <c r="H24" t="s">
        <v>37</v>
      </c>
    </row>
    <row r="25" spans="1:8">
      <c r="A25">
        <v>24</v>
      </c>
      <c r="C25" t="s">
        <v>71</v>
      </c>
      <c r="D25" s="2" t="s">
        <v>34</v>
      </c>
      <c r="E25" s="10" t="s">
        <v>29</v>
      </c>
      <c r="F25" t="s">
        <v>9</v>
      </c>
      <c r="G25">
        <v>8000</v>
      </c>
      <c r="H25" t="s">
        <v>37</v>
      </c>
    </row>
    <row r="26" spans="1:8">
      <c r="A26">
        <v>25</v>
      </c>
      <c r="C26" t="s">
        <v>72</v>
      </c>
      <c r="D26" t="s">
        <v>36</v>
      </c>
      <c r="E26" s="10" t="s">
        <v>92</v>
      </c>
      <c r="F26" t="s">
        <v>4</v>
      </c>
      <c r="G26">
        <v>6300</v>
      </c>
    </row>
    <row r="27" spans="1:8">
      <c r="A27">
        <v>26</v>
      </c>
      <c r="C27" t="s">
        <v>73</v>
      </c>
      <c r="D27" t="s">
        <v>36</v>
      </c>
      <c r="E27" s="10" t="s">
        <v>92</v>
      </c>
      <c r="F27" t="s">
        <v>4</v>
      </c>
      <c r="G27">
        <v>6300</v>
      </c>
    </row>
    <row r="28" spans="1:8">
      <c r="A28">
        <v>27</v>
      </c>
      <c r="C28" t="s">
        <v>74</v>
      </c>
      <c r="D28" t="s">
        <v>36</v>
      </c>
      <c r="E28" s="10" t="s">
        <v>92</v>
      </c>
      <c r="F28" t="s">
        <v>4</v>
      </c>
      <c r="G28">
        <v>6300</v>
      </c>
    </row>
    <row r="29" spans="1:8">
      <c r="A29">
        <v>28</v>
      </c>
      <c r="C29" t="s">
        <v>75</v>
      </c>
      <c r="D29" t="s">
        <v>36</v>
      </c>
      <c r="E29" s="10" t="s">
        <v>92</v>
      </c>
      <c r="F29" t="s">
        <v>4</v>
      </c>
      <c r="G29">
        <v>6300</v>
      </c>
    </row>
    <row r="30" spans="1:8">
      <c r="A30">
        <v>29</v>
      </c>
      <c r="C30" t="s">
        <v>76</v>
      </c>
      <c r="D30" t="s">
        <v>36</v>
      </c>
      <c r="E30" s="10" t="s">
        <v>92</v>
      </c>
      <c r="F30" t="s">
        <v>4</v>
      </c>
      <c r="G30">
        <v>6300</v>
      </c>
    </row>
    <row r="31" spans="1:8">
      <c r="A31">
        <v>30</v>
      </c>
      <c r="B31" s="4">
        <v>43372</v>
      </c>
      <c r="C31" t="s">
        <v>83</v>
      </c>
      <c r="D31" t="s">
        <v>36</v>
      </c>
      <c r="E31" s="10" t="s">
        <v>92</v>
      </c>
      <c r="F31" t="s">
        <v>4</v>
      </c>
      <c r="G31">
        <v>6300</v>
      </c>
    </row>
    <row r="32" spans="1:8">
      <c r="A32">
        <v>31</v>
      </c>
      <c r="B32" s="4">
        <v>43372</v>
      </c>
      <c r="C32" t="s">
        <v>84</v>
      </c>
      <c r="D32" t="s">
        <v>36</v>
      </c>
      <c r="E32" s="10" t="s">
        <v>92</v>
      </c>
      <c r="F32" t="s">
        <v>4</v>
      </c>
      <c r="G32">
        <v>6300</v>
      </c>
    </row>
    <row r="33" spans="1:8">
      <c r="A33">
        <v>32</v>
      </c>
      <c r="B33" s="4">
        <v>43372</v>
      </c>
      <c r="C33" t="s">
        <v>85</v>
      </c>
      <c r="D33" t="s">
        <v>36</v>
      </c>
      <c r="E33" s="10" t="s">
        <v>92</v>
      </c>
      <c r="F33" t="s">
        <v>4</v>
      </c>
      <c r="G33">
        <v>6300</v>
      </c>
    </row>
    <row r="34" spans="1:8">
      <c r="A34">
        <v>33</v>
      </c>
      <c r="B34" s="4">
        <v>43372</v>
      </c>
      <c r="C34" t="s">
        <v>86</v>
      </c>
      <c r="D34" t="s">
        <v>36</v>
      </c>
      <c r="E34" s="10" t="s">
        <v>92</v>
      </c>
      <c r="F34" t="s">
        <v>4</v>
      </c>
      <c r="G34">
        <v>6300</v>
      </c>
    </row>
    <row r="35" spans="1:8">
      <c r="A35">
        <v>34</v>
      </c>
      <c r="B35" s="4">
        <v>43372</v>
      </c>
      <c r="C35" t="s">
        <v>87</v>
      </c>
      <c r="D35" t="s">
        <v>36</v>
      </c>
      <c r="E35" s="10" t="s">
        <v>92</v>
      </c>
      <c r="F35" t="s">
        <v>4</v>
      </c>
      <c r="G35">
        <v>6300</v>
      </c>
    </row>
    <row r="36" spans="1:8">
      <c r="A36">
        <v>35</v>
      </c>
      <c r="B36" s="4">
        <v>43372</v>
      </c>
      <c r="C36" t="s">
        <v>77</v>
      </c>
      <c r="D36" s="2" t="s">
        <v>34</v>
      </c>
      <c r="E36" s="10" t="s">
        <v>78</v>
      </c>
      <c r="F36" t="s">
        <v>38</v>
      </c>
      <c r="G36">
        <v>13000</v>
      </c>
      <c r="H36" t="s">
        <v>37</v>
      </c>
    </row>
    <row r="37" spans="1:8">
      <c r="A37">
        <v>36</v>
      </c>
      <c r="B37" s="4">
        <v>43372</v>
      </c>
      <c r="C37" t="s">
        <v>79</v>
      </c>
      <c r="D37" s="2" t="s">
        <v>34</v>
      </c>
      <c r="E37" s="10" t="s">
        <v>78</v>
      </c>
      <c r="F37" t="s">
        <v>9</v>
      </c>
      <c r="G37">
        <v>11000</v>
      </c>
      <c r="H37" t="s">
        <v>37</v>
      </c>
    </row>
    <row r="38" spans="1:8">
      <c r="A38">
        <v>37</v>
      </c>
      <c r="B38" s="4">
        <v>43372</v>
      </c>
      <c r="C38" t="s">
        <v>80</v>
      </c>
      <c r="D38" s="2" t="s">
        <v>35</v>
      </c>
      <c r="E38" s="10" t="s">
        <v>78</v>
      </c>
      <c r="F38" t="s">
        <v>38</v>
      </c>
      <c r="G38">
        <v>13000</v>
      </c>
      <c r="H38" t="s">
        <v>37</v>
      </c>
    </row>
    <row r="39" spans="1:8">
      <c r="A39">
        <v>38</v>
      </c>
      <c r="B39" s="4">
        <v>43372</v>
      </c>
      <c r="C39" t="s">
        <v>81</v>
      </c>
      <c r="D39" s="2" t="s">
        <v>35</v>
      </c>
      <c r="E39" s="10" t="s">
        <v>29</v>
      </c>
      <c r="F39" t="s">
        <v>9</v>
      </c>
      <c r="G39">
        <v>8000</v>
      </c>
      <c r="H39" t="s">
        <v>37</v>
      </c>
    </row>
    <row r="40" spans="1:8">
      <c r="A40">
        <v>39</v>
      </c>
      <c r="B40" s="4">
        <v>43372</v>
      </c>
      <c r="C40" s="9" t="s">
        <v>108</v>
      </c>
      <c r="D40" t="s">
        <v>36</v>
      </c>
      <c r="E40" s="10" t="s">
        <v>92</v>
      </c>
      <c r="F40" t="s">
        <v>4</v>
      </c>
      <c r="G40">
        <v>6300</v>
      </c>
    </row>
    <row r="41" spans="1:8">
      <c r="A41">
        <v>40</v>
      </c>
      <c r="B41" s="4">
        <v>43372</v>
      </c>
      <c r="C41" t="s">
        <v>109</v>
      </c>
      <c r="D41" t="s">
        <v>36</v>
      </c>
      <c r="E41" s="10" t="s">
        <v>92</v>
      </c>
      <c r="F41" t="s">
        <v>4</v>
      </c>
      <c r="G41">
        <v>6300</v>
      </c>
    </row>
    <row r="42" spans="1:8">
      <c r="A42">
        <v>41</v>
      </c>
      <c r="B42" s="4">
        <v>43372</v>
      </c>
      <c r="C42" t="s">
        <v>110</v>
      </c>
      <c r="D42" t="s">
        <v>36</v>
      </c>
      <c r="E42" s="10" t="s">
        <v>92</v>
      </c>
      <c r="F42" t="s">
        <v>4</v>
      </c>
      <c r="G42">
        <v>6300</v>
      </c>
    </row>
    <row r="43" spans="1:8">
      <c r="A43">
        <v>42</v>
      </c>
      <c r="B43" s="4">
        <v>43372</v>
      </c>
      <c r="C43" s="9" t="s">
        <v>111</v>
      </c>
      <c r="D43" t="s">
        <v>36</v>
      </c>
      <c r="E43" s="10" t="s">
        <v>92</v>
      </c>
      <c r="F43" t="s">
        <v>4</v>
      </c>
      <c r="G43">
        <v>6300</v>
      </c>
    </row>
    <row r="44" spans="1:8">
      <c r="A44">
        <v>43</v>
      </c>
      <c r="B44" s="4">
        <v>43372</v>
      </c>
      <c r="C44" s="9" t="s">
        <v>112</v>
      </c>
      <c r="D44" t="s">
        <v>36</v>
      </c>
      <c r="E44" s="10" t="s">
        <v>92</v>
      </c>
      <c r="F44" t="s">
        <v>4</v>
      </c>
      <c r="G44">
        <v>6300</v>
      </c>
    </row>
    <row r="45" spans="1:8">
      <c r="A45">
        <v>44</v>
      </c>
      <c r="B45" s="4">
        <v>43380</v>
      </c>
      <c r="C45" t="s">
        <v>120</v>
      </c>
      <c r="D45" t="s">
        <v>36</v>
      </c>
      <c r="E45" s="10" t="s">
        <v>92</v>
      </c>
      <c r="F45" t="s">
        <v>4</v>
      </c>
      <c r="G45">
        <v>6300</v>
      </c>
    </row>
    <row r="46" spans="1:8">
      <c r="A46">
        <v>45</v>
      </c>
      <c r="B46" s="4">
        <v>43380</v>
      </c>
      <c r="C46" t="s">
        <v>121</v>
      </c>
      <c r="D46" t="s">
        <v>36</v>
      </c>
      <c r="E46" s="10" t="s">
        <v>92</v>
      </c>
      <c r="F46" t="s">
        <v>4</v>
      </c>
      <c r="G46">
        <v>6300</v>
      </c>
    </row>
    <row r="47" spans="1:8">
      <c r="A47">
        <v>46</v>
      </c>
      <c r="B47" s="4">
        <v>43380</v>
      </c>
      <c r="C47" t="s">
        <v>122</v>
      </c>
      <c r="D47" t="s">
        <v>36</v>
      </c>
      <c r="E47" s="10" t="s">
        <v>92</v>
      </c>
      <c r="F47" t="s">
        <v>4</v>
      </c>
      <c r="G47">
        <v>6300</v>
      </c>
    </row>
    <row r="48" spans="1:8">
      <c r="A48">
        <v>47</v>
      </c>
      <c r="B48" s="4">
        <v>43380</v>
      </c>
      <c r="C48" t="s">
        <v>123</v>
      </c>
      <c r="D48" t="s">
        <v>36</v>
      </c>
      <c r="E48" s="10" t="s">
        <v>92</v>
      </c>
      <c r="F48" t="s">
        <v>4</v>
      </c>
      <c r="G48">
        <v>6300</v>
      </c>
    </row>
    <row r="49" spans="1:9">
      <c r="A49">
        <v>48</v>
      </c>
      <c r="B49" s="13">
        <v>43380</v>
      </c>
      <c r="C49" s="10" t="s">
        <v>130</v>
      </c>
      <c r="D49" t="s">
        <v>36</v>
      </c>
      <c r="E49" s="10" t="s">
        <v>92</v>
      </c>
      <c r="F49" t="s">
        <v>4</v>
      </c>
      <c r="G49">
        <v>6300</v>
      </c>
    </row>
    <row r="50" spans="1:9">
      <c r="A50">
        <v>49</v>
      </c>
      <c r="B50" s="13">
        <v>43380</v>
      </c>
      <c r="C50" s="10" t="s">
        <v>131</v>
      </c>
      <c r="D50" t="s">
        <v>36</v>
      </c>
      <c r="E50" s="10" t="s">
        <v>92</v>
      </c>
      <c r="F50" t="s">
        <v>4</v>
      </c>
      <c r="G50">
        <v>6300</v>
      </c>
    </row>
    <row r="51" spans="1:9">
      <c r="A51">
        <v>50</v>
      </c>
      <c r="B51" s="13">
        <v>43380</v>
      </c>
      <c r="C51" s="10" t="s">
        <v>132</v>
      </c>
      <c r="D51" t="s">
        <v>36</v>
      </c>
      <c r="E51" s="10" t="s">
        <v>92</v>
      </c>
      <c r="F51" t="s">
        <v>4</v>
      </c>
      <c r="G51">
        <v>6300</v>
      </c>
      <c r="I51" t="s">
        <v>148</v>
      </c>
    </row>
    <row r="52" spans="1:9">
      <c r="A52">
        <v>51</v>
      </c>
      <c r="B52" s="13">
        <v>43380</v>
      </c>
      <c r="C52" s="10" t="s">
        <v>133</v>
      </c>
      <c r="D52" t="s">
        <v>36</v>
      </c>
      <c r="E52" s="10" t="s">
        <v>92</v>
      </c>
      <c r="F52" t="s">
        <v>4</v>
      </c>
      <c r="G52">
        <v>6300</v>
      </c>
    </row>
    <row r="53" spans="1:9">
      <c r="A53">
        <v>52</v>
      </c>
      <c r="B53" s="4"/>
      <c r="C53" t="s">
        <v>115</v>
      </c>
      <c r="D53" t="s">
        <v>113</v>
      </c>
      <c r="E53" s="10" t="s">
        <v>30</v>
      </c>
      <c r="F53" t="s">
        <v>9</v>
      </c>
    </row>
    <row r="54" spans="1:9">
      <c r="A54">
        <v>53</v>
      </c>
      <c r="B54" s="4"/>
      <c r="C54" t="s">
        <v>114</v>
      </c>
      <c r="D54" t="s">
        <v>113</v>
      </c>
      <c r="E54" s="10" t="s">
        <v>30</v>
      </c>
      <c r="F54" t="s">
        <v>9</v>
      </c>
    </row>
    <row r="55" spans="1:9">
      <c r="A55">
        <v>54</v>
      </c>
      <c r="B55" s="4"/>
      <c r="C55" t="s">
        <v>116</v>
      </c>
      <c r="D55" t="s">
        <v>113</v>
      </c>
      <c r="E55" s="10" t="s">
        <v>30</v>
      </c>
      <c r="F55" t="s">
        <v>38</v>
      </c>
    </row>
    <row r="56" spans="1:9">
      <c r="A56">
        <v>55</v>
      </c>
      <c r="B56" s="4"/>
      <c r="C56" t="s">
        <v>117</v>
      </c>
      <c r="D56" t="s">
        <v>113</v>
      </c>
      <c r="E56" s="10" t="s">
        <v>30</v>
      </c>
      <c r="F56" t="s">
        <v>38</v>
      </c>
    </row>
    <row r="57" spans="1:9">
      <c r="A57">
        <v>56</v>
      </c>
      <c r="B57" s="4"/>
      <c r="C57" t="s">
        <v>118</v>
      </c>
      <c r="D57" t="s">
        <v>113</v>
      </c>
      <c r="E57" s="10" t="s">
        <v>13</v>
      </c>
      <c r="F57" t="s">
        <v>9</v>
      </c>
    </row>
    <row r="58" spans="1:9">
      <c r="A58">
        <v>57</v>
      </c>
      <c r="C58" t="s">
        <v>119</v>
      </c>
      <c r="D58" t="s">
        <v>113</v>
      </c>
      <c r="E58" s="10" t="s">
        <v>13</v>
      </c>
      <c r="F58" s="10" t="s">
        <v>38</v>
      </c>
    </row>
    <row r="59" spans="1:9">
      <c r="A59">
        <v>58</v>
      </c>
      <c r="B59" s="4">
        <v>43393</v>
      </c>
      <c r="C59" t="s">
        <v>134</v>
      </c>
      <c r="D59" t="s">
        <v>36</v>
      </c>
      <c r="E59" s="10" t="s">
        <v>92</v>
      </c>
      <c r="F59" t="s">
        <v>4</v>
      </c>
      <c r="G59">
        <v>6300</v>
      </c>
    </row>
    <row r="60" spans="1:9">
      <c r="A60">
        <v>59</v>
      </c>
      <c r="C60" t="s">
        <v>135</v>
      </c>
      <c r="D60" t="s">
        <v>36</v>
      </c>
      <c r="E60" s="10" t="s">
        <v>92</v>
      </c>
      <c r="F60" t="s">
        <v>4</v>
      </c>
      <c r="G60">
        <v>6300</v>
      </c>
    </row>
    <row r="61" spans="1:9">
      <c r="A61">
        <v>60</v>
      </c>
      <c r="C61" t="s">
        <v>136</v>
      </c>
      <c r="D61" t="s">
        <v>36</v>
      </c>
      <c r="E61" s="10" t="s">
        <v>92</v>
      </c>
      <c r="F61" t="s">
        <v>4</v>
      </c>
      <c r="G61">
        <v>6300</v>
      </c>
    </row>
    <row r="62" spans="1:9">
      <c r="A62">
        <v>61</v>
      </c>
      <c r="C62" t="s">
        <v>156</v>
      </c>
      <c r="D62" t="s">
        <v>36</v>
      </c>
      <c r="E62" s="10" t="s">
        <v>92</v>
      </c>
      <c r="F62" t="s">
        <v>4</v>
      </c>
      <c r="G62">
        <v>6300</v>
      </c>
    </row>
    <row r="63" spans="1:9">
      <c r="A63">
        <v>62</v>
      </c>
      <c r="C63" t="s">
        <v>157</v>
      </c>
      <c r="D63" t="s">
        <v>36</v>
      </c>
      <c r="E63" s="10" t="s">
        <v>92</v>
      </c>
      <c r="F63" t="s">
        <v>4</v>
      </c>
      <c r="G63">
        <v>6300</v>
      </c>
    </row>
    <row r="64" spans="1:9">
      <c r="A64">
        <v>63</v>
      </c>
      <c r="C64" t="s">
        <v>158</v>
      </c>
      <c r="D64" t="s">
        <v>36</v>
      </c>
      <c r="E64" s="10" t="s">
        <v>92</v>
      </c>
      <c r="F64" t="s">
        <v>4</v>
      </c>
      <c r="G64">
        <v>6300</v>
      </c>
    </row>
    <row r="65" spans="1:7">
      <c r="A65">
        <v>64</v>
      </c>
      <c r="C65" t="s">
        <v>159</v>
      </c>
      <c r="D65" t="s">
        <v>36</v>
      </c>
      <c r="E65" s="10" t="s">
        <v>92</v>
      </c>
      <c r="F65" t="s">
        <v>4</v>
      </c>
      <c r="G65">
        <v>6300</v>
      </c>
    </row>
    <row r="66" spans="1:7">
      <c r="A66">
        <v>65</v>
      </c>
      <c r="C66" t="s">
        <v>160</v>
      </c>
      <c r="D66" t="s">
        <v>36</v>
      </c>
      <c r="E66" s="10" t="s">
        <v>92</v>
      </c>
      <c r="F66" t="s">
        <v>4</v>
      </c>
      <c r="G66">
        <v>6300</v>
      </c>
    </row>
    <row r="67" spans="1:7">
      <c r="A67">
        <v>66</v>
      </c>
      <c r="C67" t="s">
        <v>138</v>
      </c>
      <c r="D67" t="s">
        <v>137</v>
      </c>
      <c r="E67" s="10" t="s">
        <v>29</v>
      </c>
      <c r="F67" t="s">
        <v>9</v>
      </c>
    </row>
    <row r="68" spans="1:7">
      <c r="A68">
        <v>67</v>
      </c>
      <c r="C68" t="s">
        <v>139</v>
      </c>
      <c r="D68" t="s">
        <v>137</v>
      </c>
      <c r="E68" s="10" t="s">
        <v>29</v>
      </c>
      <c r="F68" t="s">
        <v>9</v>
      </c>
    </row>
    <row r="69" spans="1:7">
      <c r="A69">
        <v>68</v>
      </c>
      <c r="C69" t="s">
        <v>140</v>
      </c>
      <c r="D69" t="s">
        <v>113</v>
      </c>
      <c r="E69" s="10" t="s">
        <v>13</v>
      </c>
      <c r="F69" t="s">
        <v>38</v>
      </c>
    </row>
    <row r="70" spans="1:7">
      <c r="A70">
        <v>69</v>
      </c>
      <c r="C70" t="s">
        <v>141</v>
      </c>
      <c r="D70" t="s">
        <v>113</v>
      </c>
      <c r="E70" s="10" t="s">
        <v>13</v>
      </c>
      <c r="F70" t="s">
        <v>38</v>
      </c>
    </row>
    <row r="71" spans="1:7">
      <c r="A71">
        <v>70</v>
      </c>
      <c r="C71" t="s">
        <v>142</v>
      </c>
      <c r="D71" t="s">
        <v>113</v>
      </c>
      <c r="E71" s="10" t="s">
        <v>13</v>
      </c>
      <c r="F71" t="s">
        <v>9</v>
      </c>
    </row>
    <row r="72" spans="1:7">
      <c r="A72">
        <v>71</v>
      </c>
      <c r="C72" t="s">
        <v>144</v>
      </c>
      <c r="D72" t="s">
        <v>137</v>
      </c>
      <c r="E72" s="10" t="s">
        <v>143</v>
      </c>
      <c r="F72" t="s">
        <v>38</v>
      </c>
    </row>
    <row r="73" spans="1:7">
      <c r="A73">
        <v>72</v>
      </c>
      <c r="C73" t="s">
        <v>145</v>
      </c>
      <c r="D73" t="s">
        <v>113</v>
      </c>
      <c r="E73" s="10" t="s">
        <v>30</v>
      </c>
      <c r="F73" t="s">
        <v>9</v>
      </c>
    </row>
    <row r="74" spans="1:7">
      <c r="A74">
        <v>73</v>
      </c>
      <c r="C74" t="s">
        <v>146</v>
      </c>
      <c r="D74" t="s">
        <v>113</v>
      </c>
      <c r="E74" s="10" t="s">
        <v>30</v>
      </c>
      <c r="F74" t="s">
        <v>9</v>
      </c>
    </row>
    <row r="75" spans="1:7">
      <c r="A75">
        <v>74</v>
      </c>
      <c r="D75" t="s">
        <v>137</v>
      </c>
      <c r="E75" s="10" t="s">
        <v>29</v>
      </c>
      <c r="F75" t="s">
        <v>9</v>
      </c>
    </row>
    <row r="76" spans="1:7">
      <c r="A76">
        <v>75</v>
      </c>
      <c r="D76" t="s">
        <v>137</v>
      </c>
      <c r="E76" s="10" t="s">
        <v>29</v>
      </c>
      <c r="F76" t="s">
        <v>9</v>
      </c>
    </row>
    <row r="77" spans="1:7">
      <c r="A77">
        <v>76</v>
      </c>
      <c r="D77" t="s">
        <v>137</v>
      </c>
      <c r="E77" s="10" t="s">
        <v>29</v>
      </c>
      <c r="F77" t="s">
        <v>9</v>
      </c>
    </row>
    <row r="78" spans="1:7">
      <c r="A78">
        <v>77</v>
      </c>
      <c r="D78" t="s">
        <v>137</v>
      </c>
      <c r="E78" s="10" t="s">
        <v>128</v>
      </c>
      <c r="F78" s="1" t="s">
        <v>38</v>
      </c>
    </row>
    <row r="79" spans="1:7">
      <c r="A79">
        <v>78</v>
      </c>
      <c r="D79" t="s">
        <v>137</v>
      </c>
      <c r="E79" s="10" t="s">
        <v>129</v>
      </c>
      <c r="F79" t="s">
        <v>38</v>
      </c>
    </row>
    <row r="80" spans="1:7">
      <c r="A80">
        <v>79</v>
      </c>
      <c r="D80" t="s">
        <v>137</v>
      </c>
      <c r="E80" s="10" t="s">
        <v>153</v>
      </c>
      <c r="F80" t="s">
        <v>9</v>
      </c>
    </row>
    <row r="81" spans="1:7">
      <c r="A81">
        <v>80</v>
      </c>
      <c r="D81" t="s">
        <v>137</v>
      </c>
      <c r="E81" s="10" t="s">
        <v>153</v>
      </c>
      <c r="F81" t="s">
        <v>9</v>
      </c>
    </row>
    <row r="82" spans="1:7">
      <c r="A82">
        <v>81</v>
      </c>
      <c r="D82" t="s">
        <v>137</v>
      </c>
      <c r="E82" s="10" t="s">
        <v>154</v>
      </c>
      <c r="F82" t="s">
        <v>38</v>
      </c>
    </row>
    <row r="83" spans="1:7">
      <c r="A83">
        <v>82</v>
      </c>
      <c r="D83" t="s">
        <v>137</v>
      </c>
      <c r="E83" s="10" t="s">
        <v>154</v>
      </c>
      <c r="F83" t="s">
        <v>38</v>
      </c>
    </row>
    <row r="84" spans="1:7">
      <c r="A84">
        <v>83</v>
      </c>
      <c r="D84" t="s">
        <v>137</v>
      </c>
      <c r="E84" s="10" t="s">
        <v>128</v>
      </c>
      <c r="F84" s="1" t="s">
        <v>38</v>
      </c>
    </row>
    <row r="85" spans="1:7">
      <c r="A85">
        <v>84</v>
      </c>
      <c r="D85" t="s">
        <v>137</v>
      </c>
      <c r="E85" s="10" t="s">
        <v>155</v>
      </c>
      <c r="F85" s="1" t="s">
        <v>9</v>
      </c>
      <c r="G85">
        <v>8639</v>
      </c>
    </row>
    <row r="86" spans="1:7">
      <c r="A86">
        <v>85</v>
      </c>
      <c r="D86" t="s">
        <v>113</v>
      </c>
      <c r="E86" s="10" t="s">
        <v>13</v>
      </c>
      <c r="F86" t="s">
        <v>38</v>
      </c>
    </row>
    <row r="87" spans="1:7">
      <c r="A87">
        <v>86</v>
      </c>
      <c r="D87" t="s">
        <v>113</v>
      </c>
      <c r="E87" s="10" t="s">
        <v>13</v>
      </c>
      <c r="F87" t="s">
        <v>9</v>
      </c>
    </row>
    <row r="88" spans="1:7">
      <c r="A88">
        <v>87</v>
      </c>
      <c r="D88" t="s">
        <v>113</v>
      </c>
      <c r="E88" s="10" t="s">
        <v>30</v>
      </c>
      <c r="F88" t="s">
        <v>38</v>
      </c>
    </row>
    <row r="89" spans="1:7">
      <c r="A89">
        <v>88</v>
      </c>
      <c r="D89" t="s">
        <v>113</v>
      </c>
      <c r="E89" s="10" t="s">
        <v>30</v>
      </c>
      <c r="F89" t="s">
        <v>9</v>
      </c>
    </row>
    <row r="90" spans="1:7">
      <c r="A90">
        <v>89</v>
      </c>
      <c r="B90" t="s">
        <v>171</v>
      </c>
      <c r="C90" t="s">
        <v>172</v>
      </c>
      <c r="D90" t="s">
        <v>113</v>
      </c>
      <c r="E90" s="10" t="s">
        <v>173</v>
      </c>
      <c r="F90" s="10" t="s">
        <v>9</v>
      </c>
    </row>
    <row r="91" spans="1:7">
      <c r="A91">
        <v>90</v>
      </c>
      <c r="C91" t="s">
        <v>174</v>
      </c>
      <c r="D91" t="s">
        <v>113</v>
      </c>
      <c r="E91" s="10" t="s">
        <v>30</v>
      </c>
      <c r="F91" s="10" t="s">
        <v>9</v>
      </c>
    </row>
    <row r="92" spans="1:7">
      <c r="A92">
        <v>91</v>
      </c>
      <c r="C92" t="s">
        <v>175</v>
      </c>
      <c r="D92" t="s">
        <v>113</v>
      </c>
      <c r="E92" s="10" t="s">
        <v>30</v>
      </c>
      <c r="F92" s="10" t="s">
        <v>9</v>
      </c>
    </row>
    <row r="93" spans="1:7">
      <c r="A93">
        <v>92</v>
      </c>
      <c r="C93" t="s">
        <v>176</v>
      </c>
      <c r="D93" t="s">
        <v>113</v>
      </c>
      <c r="E93" s="10" t="s">
        <v>30</v>
      </c>
      <c r="F93" s="10" t="s">
        <v>38</v>
      </c>
    </row>
    <row r="94" spans="1:7">
      <c r="A94">
        <v>93</v>
      </c>
      <c r="C94" t="s">
        <v>177</v>
      </c>
      <c r="D94" t="s">
        <v>137</v>
      </c>
      <c r="E94" s="10" t="s">
        <v>128</v>
      </c>
      <c r="F94" s="1" t="s">
        <v>38</v>
      </c>
    </row>
    <row r="95" spans="1:7">
      <c r="A95">
        <v>94</v>
      </c>
      <c r="C95" t="s">
        <v>178</v>
      </c>
      <c r="D95" t="s">
        <v>137</v>
      </c>
      <c r="E95" s="10" t="s">
        <v>29</v>
      </c>
      <c r="F95" s="1" t="s">
        <v>179</v>
      </c>
    </row>
    <row r="96" spans="1:7">
      <c r="A96">
        <v>95</v>
      </c>
      <c r="C96" t="s">
        <v>180</v>
      </c>
      <c r="D96" t="s">
        <v>137</v>
      </c>
      <c r="E96" s="10" t="s">
        <v>29</v>
      </c>
      <c r="F96" s="1" t="s">
        <v>181</v>
      </c>
    </row>
    <row r="97" spans="1:6">
      <c r="A97">
        <v>96</v>
      </c>
      <c r="C97" t="s">
        <v>196</v>
      </c>
      <c r="D97" t="s">
        <v>137</v>
      </c>
      <c r="E97" s="10" t="s">
        <v>29</v>
      </c>
      <c r="F97" s="1" t="s">
        <v>195</v>
      </c>
    </row>
    <row r="98" spans="1:6">
      <c r="A98">
        <v>97</v>
      </c>
      <c r="C98" t="s">
        <v>197</v>
      </c>
      <c r="D98" t="s">
        <v>137</v>
      </c>
      <c r="E98" s="10" t="s">
        <v>29</v>
      </c>
      <c r="F98" s="1" t="s">
        <v>195</v>
      </c>
    </row>
    <row r="99" spans="1:6">
      <c r="A99">
        <v>98</v>
      </c>
      <c r="C99" t="s">
        <v>198</v>
      </c>
      <c r="D99" t="s">
        <v>205</v>
      </c>
      <c r="E99" s="10" t="s">
        <v>206</v>
      </c>
      <c r="F99" s="1" t="s">
        <v>207</v>
      </c>
    </row>
    <row r="100" spans="1:6">
      <c r="A100">
        <v>99</v>
      </c>
      <c r="C100" t="s">
        <v>199</v>
      </c>
      <c r="D100" t="s">
        <v>205</v>
      </c>
      <c r="E100" s="10" t="s">
        <v>206</v>
      </c>
      <c r="F100" s="1" t="s">
        <v>207</v>
      </c>
    </row>
    <row r="101" spans="1:6">
      <c r="A101">
        <v>100</v>
      </c>
      <c r="C101" t="s">
        <v>200</v>
      </c>
      <c r="D101" t="s">
        <v>205</v>
      </c>
      <c r="E101" s="10" t="s">
        <v>206</v>
      </c>
      <c r="F101" s="1" t="s">
        <v>207</v>
      </c>
    </row>
    <row r="102" spans="1:6">
      <c r="A102">
        <v>101</v>
      </c>
      <c r="C102" t="s">
        <v>201</v>
      </c>
      <c r="D102" t="s">
        <v>205</v>
      </c>
      <c r="E102" s="10" t="s">
        <v>206</v>
      </c>
      <c r="F102" s="1" t="s">
        <v>207</v>
      </c>
    </row>
    <row r="103" spans="1:6">
      <c r="A103">
        <v>102</v>
      </c>
      <c r="C103" t="s">
        <v>202</v>
      </c>
      <c r="D103" t="s">
        <v>205</v>
      </c>
      <c r="E103" s="10" t="s">
        <v>206</v>
      </c>
      <c r="F103" s="1" t="s">
        <v>207</v>
      </c>
    </row>
    <row r="104" spans="1:6">
      <c r="A104">
        <v>103</v>
      </c>
      <c r="C104" t="s">
        <v>203</v>
      </c>
      <c r="D104" t="s">
        <v>205</v>
      </c>
      <c r="E104" s="10" t="s">
        <v>206</v>
      </c>
      <c r="F104" s="1" t="s">
        <v>207</v>
      </c>
    </row>
    <row r="105" spans="1:6">
      <c r="A105">
        <v>104</v>
      </c>
      <c r="C105" t="s">
        <v>204</v>
      </c>
      <c r="D105" t="s">
        <v>205</v>
      </c>
      <c r="E105" s="10" t="s">
        <v>29</v>
      </c>
      <c r="F105" s="1" t="s">
        <v>195</v>
      </c>
    </row>
    <row r="106" spans="1:6">
      <c r="A106">
        <v>105</v>
      </c>
      <c r="C106" t="s">
        <v>208</v>
      </c>
      <c r="D106" t="s">
        <v>32</v>
      </c>
      <c r="E106" s="10" t="s">
        <v>206</v>
      </c>
      <c r="F106" s="1" t="s">
        <v>207</v>
      </c>
    </row>
    <row r="107" spans="1:6">
      <c r="A107">
        <v>106</v>
      </c>
      <c r="B107" s="4">
        <v>43433</v>
      </c>
      <c r="C107" t="s">
        <v>209</v>
      </c>
      <c r="D107" t="s">
        <v>205</v>
      </c>
      <c r="E107" s="10" t="s">
        <v>206</v>
      </c>
      <c r="F107" s="1" t="s">
        <v>207</v>
      </c>
    </row>
    <row r="108" spans="1:6">
      <c r="A108">
        <v>107</v>
      </c>
      <c r="B108" s="4">
        <v>43433</v>
      </c>
      <c r="C108" t="s">
        <v>210</v>
      </c>
      <c r="D108" t="s">
        <v>205</v>
      </c>
      <c r="E108" s="10" t="s">
        <v>206</v>
      </c>
      <c r="F108" s="1" t="s">
        <v>207</v>
      </c>
    </row>
    <row r="109" spans="1:6">
      <c r="A109">
        <v>108</v>
      </c>
      <c r="B109" s="4">
        <v>43433</v>
      </c>
      <c r="C109" t="s">
        <v>211</v>
      </c>
      <c r="D109" t="s">
        <v>205</v>
      </c>
      <c r="E109" s="10" t="s">
        <v>206</v>
      </c>
      <c r="F109" s="1" t="s">
        <v>207</v>
      </c>
    </row>
    <row r="110" spans="1:6">
      <c r="A110">
        <v>109</v>
      </c>
      <c r="B110" s="4">
        <v>43433</v>
      </c>
      <c r="C110" t="s">
        <v>212</v>
      </c>
      <c r="D110" t="s">
        <v>205</v>
      </c>
      <c r="E110" s="10" t="s">
        <v>206</v>
      </c>
      <c r="F110" s="1" t="s">
        <v>207</v>
      </c>
    </row>
    <row r="111" spans="1:6">
      <c r="A111">
        <v>110</v>
      </c>
      <c r="B111" s="4">
        <v>43433</v>
      </c>
      <c r="C111" t="s">
        <v>213</v>
      </c>
      <c r="D111" t="s">
        <v>205</v>
      </c>
      <c r="E111" s="10" t="s">
        <v>206</v>
      </c>
      <c r="F111" s="1" t="s">
        <v>207</v>
      </c>
    </row>
    <row r="112" spans="1:6">
      <c r="A112">
        <v>111</v>
      </c>
      <c r="B112" s="4">
        <v>43433</v>
      </c>
      <c r="C112" t="s">
        <v>214</v>
      </c>
      <c r="D112" t="s">
        <v>205</v>
      </c>
      <c r="E112" s="10" t="s">
        <v>206</v>
      </c>
      <c r="F112" s="1" t="s">
        <v>207</v>
      </c>
    </row>
    <row r="113" spans="1:7">
      <c r="A113">
        <v>112</v>
      </c>
      <c r="B113" s="4">
        <v>43433</v>
      </c>
      <c r="C113" t="s">
        <v>215</v>
      </c>
      <c r="D113" t="s">
        <v>205</v>
      </c>
      <c r="E113" s="10" t="s">
        <v>206</v>
      </c>
      <c r="F113" s="1" t="s">
        <v>207</v>
      </c>
    </row>
    <row r="114" spans="1:7">
      <c r="A114">
        <v>113</v>
      </c>
      <c r="B114" s="4">
        <v>43433</v>
      </c>
      <c r="C114" t="s">
        <v>216</v>
      </c>
      <c r="D114" t="s">
        <v>205</v>
      </c>
      <c r="E114" s="10" t="s">
        <v>206</v>
      </c>
      <c r="F114" s="1" t="s">
        <v>207</v>
      </c>
    </row>
    <row r="115" spans="1:7">
      <c r="A115">
        <v>114</v>
      </c>
      <c r="B115" s="4">
        <v>43433</v>
      </c>
      <c r="C115" t="s">
        <v>217</v>
      </c>
      <c r="D115" t="s">
        <v>205</v>
      </c>
      <c r="E115" s="10" t="s">
        <v>206</v>
      </c>
      <c r="F115" s="1" t="s">
        <v>207</v>
      </c>
    </row>
    <row r="116" spans="1:7">
      <c r="A116">
        <v>115</v>
      </c>
      <c r="B116" s="4">
        <v>43433</v>
      </c>
      <c r="C116" t="s">
        <v>218</v>
      </c>
      <c r="D116" t="s">
        <v>205</v>
      </c>
      <c r="E116" s="10" t="s">
        <v>206</v>
      </c>
      <c r="F116" s="1" t="s">
        <v>207</v>
      </c>
    </row>
    <row r="117" spans="1:7">
      <c r="A117">
        <v>116</v>
      </c>
      <c r="B117" s="4">
        <v>43433</v>
      </c>
      <c r="C117" t="s">
        <v>219</v>
      </c>
      <c r="D117" t="s">
        <v>205</v>
      </c>
      <c r="E117" s="10" t="s">
        <v>206</v>
      </c>
      <c r="F117" s="1" t="s">
        <v>207</v>
      </c>
    </row>
    <row r="118" spans="1:7">
      <c r="A118">
        <v>117</v>
      </c>
      <c r="B118" s="4">
        <v>43433</v>
      </c>
      <c r="C118" t="s">
        <v>220</v>
      </c>
      <c r="D118" t="s">
        <v>205</v>
      </c>
      <c r="E118" s="10" t="s">
        <v>206</v>
      </c>
      <c r="F118" s="1" t="s">
        <v>207</v>
      </c>
    </row>
    <row r="119" spans="1:7">
      <c r="A119">
        <v>118</v>
      </c>
      <c r="B119" s="4">
        <v>43433</v>
      </c>
      <c r="C119" t="s">
        <v>221</v>
      </c>
      <c r="D119" t="s">
        <v>205</v>
      </c>
      <c r="E119" s="10" t="s">
        <v>206</v>
      </c>
      <c r="F119" s="1" t="s">
        <v>207</v>
      </c>
    </row>
    <row r="120" spans="1:7">
      <c r="A120">
        <v>119</v>
      </c>
      <c r="B120" s="4">
        <v>43433</v>
      </c>
      <c r="C120" t="s">
        <v>222</v>
      </c>
      <c r="D120" t="s">
        <v>205</v>
      </c>
      <c r="E120" s="10" t="s">
        <v>206</v>
      </c>
      <c r="F120" s="1" t="s">
        <v>207</v>
      </c>
    </row>
    <row r="121" spans="1:7">
      <c r="A121">
        <v>120</v>
      </c>
      <c r="B121" s="4">
        <v>43433</v>
      </c>
      <c r="C121" t="s">
        <v>223</v>
      </c>
      <c r="D121" t="s">
        <v>205</v>
      </c>
      <c r="E121" s="10" t="s">
        <v>29</v>
      </c>
      <c r="F121" s="1" t="s">
        <v>195</v>
      </c>
    </row>
    <row r="122" spans="1:7">
      <c r="A122">
        <v>121</v>
      </c>
      <c r="B122" s="4">
        <v>43433</v>
      </c>
      <c r="C122" t="s">
        <v>224</v>
      </c>
      <c r="D122" t="s">
        <v>205</v>
      </c>
      <c r="E122" s="10" t="s">
        <v>29</v>
      </c>
      <c r="F122" s="1" t="s">
        <v>195</v>
      </c>
    </row>
    <row r="123" spans="1:7">
      <c r="A123">
        <v>122</v>
      </c>
      <c r="B123" s="4">
        <v>43433</v>
      </c>
      <c r="C123" t="s">
        <v>225</v>
      </c>
      <c r="D123" t="s">
        <v>205</v>
      </c>
      <c r="E123" s="10" t="s">
        <v>29</v>
      </c>
      <c r="F123" s="1" t="s">
        <v>195</v>
      </c>
    </row>
    <row r="124" spans="1:7">
      <c r="A124">
        <v>123</v>
      </c>
      <c r="B124" s="4">
        <v>43433</v>
      </c>
      <c r="C124" t="s">
        <v>226</v>
      </c>
      <c r="D124" t="s">
        <v>205</v>
      </c>
      <c r="E124" s="10" t="s">
        <v>29</v>
      </c>
      <c r="F124" s="1" t="s">
        <v>195</v>
      </c>
    </row>
    <row r="125" spans="1:7">
      <c r="A125">
        <v>124</v>
      </c>
      <c r="B125" s="4">
        <v>43433</v>
      </c>
      <c r="C125" t="s">
        <v>227</v>
      </c>
      <c r="D125" t="s">
        <v>32</v>
      </c>
      <c r="E125" s="10" t="s">
        <v>206</v>
      </c>
      <c r="F125" s="1" t="s">
        <v>207</v>
      </c>
      <c r="G125" s="19" t="s">
        <v>228</v>
      </c>
    </row>
    <row r="126" spans="1:7">
      <c r="A126">
        <v>125</v>
      </c>
      <c r="D126" t="s">
        <v>137</v>
      </c>
      <c r="E126" t="s">
        <v>253</v>
      </c>
      <c r="F126" s="1" t="s">
        <v>207</v>
      </c>
    </row>
    <row r="127" spans="1:7">
      <c r="A127">
        <v>126</v>
      </c>
      <c r="D127" t="s">
        <v>137</v>
      </c>
      <c r="E127" t="s">
        <v>253</v>
      </c>
      <c r="F127" s="1" t="s">
        <v>254</v>
      </c>
    </row>
    <row r="128" spans="1:7">
      <c r="A128">
        <v>127</v>
      </c>
      <c r="D128" t="s">
        <v>113</v>
      </c>
      <c r="E128" t="s">
        <v>78</v>
      </c>
      <c r="F128" s="1" t="s">
        <v>255</v>
      </c>
    </row>
    <row r="129" spans="1:4">
      <c r="A129">
        <v>128</v>
      </c>
      <c r="B129" s="20">
        <v>43470</v>
      </c>
      <c r="C129" t="s">
        <v>257</v>
      </c>
      <c r="D129" t="s">
        <v>256</v>
      </c>
    </row>
    <row r="130" spans="1:4">
      <c r="A130">
        <v>129</v>
      </c>
    </row>
  </sheetData>
  <hyperlinks>
    <hyperlink ref="G12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K12" sqref="K12"/>
    </sheetView>
  </sheetViews>
  <sheetFormatPr defaultRowHeight="15"/>
  <cols>
    <col min="12" max="12" width="12.85546875" bestFit="1" customWidth="1"/>
    <col min="17" max="17" width="11.140625" bestFit="1" customWidth="1"/>
    <col min="19" max="19" width="16.7109375" bestFit="1" customWidth="1"/>
  </cols>
  <sheetData>
    <row r="1" spans="1:19">
      <c r="A1">
        <v>320000</v>
      </c>
      <c r="B1">
        <v>130000</v>
      </c>
      <c r="F1">
        <v>40000</v>
      </c>
      <c r="G1">
        <v>15000</v>
      </c>
      <c r="I1">
        <v>25000</v>
      </c>
      <c r="L1" t="s">
        <v>306</v>
      </c>
      <c r="M1">
        <v>12000</v>
      </c>
      <c r="N1">
        <v>6000</v>
      </c>
      <c r="Q1" t="s">
        <v>302</v>
      </c>
      <c r="R1" t="s">
        <v>43</v>
      </c>
      <c r="S1" t="s">
        <v>313</v>
      </c>
    </row>
    <row r="2" spans="1:19">
      <c r="B2">
        <v>80000</v>
      </c>
      <c r="C2">
        <v>80000</v>
      </c>
      <c r="I2">
        <v>7000</v>
      </c>
      <c r="L2" t="s">
        <v>307</v>
      </c>
      <c r="M2">
        <v>45000</v>
      </c>
      <c r="N2">
        <v>30000</v>
      </c>
      <c r="R2">
        <v>30000</v>
      </c>
      <c r="S2">
        <v>11</v>
      </c>
    </row>
    <row r="3" spans="1:19">
      <c r="B3">
        <v>80000</v>
      </c>
      <c r="C3">
        <v>60000</v>
      </c>
      <c r="I3">
        <v>5000</v>
      </c>
      <c r="L3" t="s">
        <v>308</v>
      </c>
      <c r="M3">
        <v>110000</v>
      </c>
      <c r="N3">
        <v>85000</v>
      </c>
      <c r="R3">
        <v>6000</v>
      </c>
      <c r="S3">
        <v>2</v>
      </c>
    </row>
    <row r="4" spans="1:19">
      <c r="B4">
        <f>SUM(B1:B3)</f>
        <v>290000</v>
      </c>
      <c r="C4">
        <f>SUM(C2:C3)</f>
        <v>140000</v>
      </c>
      <c r="D4">
        <f>B4-C4</f>
        <v>150000</v>
      </c>
      <c r="I4">
        <v>2000</v>
      </c>
      <c r="L4" t="s">
        <v>309</v>
      </c>
      <c r="M4">
        <v>35000</v>
      </c>
      <c r="N4">
        <v>30000</v>
      </c>
      <c r="R4">
        <v>18000</v>
      </c>
      <c r="S4">
        <v>9</v>
      </c>
    </row>
    <row r="5" spans="1:19">
      <c r="I5">
        <v>20000</v>
      </c>
      <c r="L5" t="s">
        <v>310</v>
      </c>
      <c r="M5">
        <v>5000</v>
      </c>
      <c r="N5">
        <v>5000</v>
      </c>
      <c r="R5">
        <v>22553</v>
      </c>
      <c r="S5">
        <v>11</v>
      </c>
    </row>
    <row r="6" spans="1:19">
      <c r="I6">
        <v>22553</v>
      </c>
      <c r="L6" t="s">
        <v>311</v>
      </c>
      <c r="M6">
        <v>6100</v>
      </c>
      <c r="N6">
        <v>4100</v>
      </c>
      <c r="R6" s="27">
        <f>SUM(R2:R5)</f>
        <v>76553</v>
      </c>
    </row>
    <row r="7" spans="1:19">
      <c r="I7" s="2">
        <f>SUM(I1:I6)</f>
        <v>81553</v>
      </c>
      <c r="L7" t="s">
        <v>312</v>
      </c>
      <c r="M7">
        <v>34000</v>
      </c>
      <c r="N7">
        <v>27000</v>
      </c>
      <c r="R7">
        <v>1400</v>
      </c>
      <c r="S7" t="s">
        <v>314</v>
      </c>
    </row>
    <row r="8" spans="1:19">
      <c r="L8" t="s">
        <v>292</v>
      </c>
      <c r="M8">
        <v>150000</v>
      </c>
      <c r="N8">
        <v>150000</v>
      </c>
      <c r="R8">
        <v>1000</v>
      </c>
      <c r="S8" t="s">
        <v>315</v>
      </c>
    </row>
    <row r="9" spans="1:19">
      <c r="L9" t="s">
        <v>293</v>
      </c>
      <c r="M9">
        <v>100000</v>
      </c>
      <c r="N9">
        <v>100000</v>
      </c>
      <c r="R9">
        <v>1500</v>
      </c>
      <c r="S9" t="s">
        <v>316</v>
      </c>
    </row>
    <row r="10" spans="1:19">
      <c r="L10" t="s">
        <v>265</v>
      </c>
      <c r="M10">
        <v>100000</v>
      </c>
      <c r="N10">
        <v>100000</v>
      </c>
      <c r="R10">
        <v>25000</v>
      </c>
      <c r="S10" t="s">
        <v>317</v>
      </c>
    </row>
    <row r="11" spans="1:19">
      <c r="L11" t="s">
        <v>294</v>
      </c>
      <c r="M11">
        <v>200000</v>
      </c>
      <c r="N11">
        <v>200000</v>
      </c>
      <c r="R11" s="8">
        <f>SUM(R6:R10)</f>
        <v>105453</v>
      </c>
    </row>
    <row r="12" spans="1:19">
      <c r="L12" t="s">
        <v>295</v>
      </c>
      <c r="M12">
        <v>707000</v>
      </c>
      <c r="N12">
        <v>707000</v>
      </c>
    </row>
    <row r="13" spans="1:19">
      <c r="M13" s="2">
        <f>SUM(M1:M12)</f>
        <v>1504100</v>
      </c>
      <c r="N13" s="8">
        <f>SUM(N1:N12)</f>
        <v>1444100</v>
      </c>
      <c r="O13" s="27">
        <f>SUM(N8:N12)</f>
        <v>1257000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"/>
  <sheetViews>
    <sheetView zoomScale="90" zoomScaleNormal="90" workbookViewId="0">
      <selection activeCell="F15" sqref="F15"/>
    </sheetView>
  </sheetViews>
  <sheetFormatPr defaultRowHeight="15"/>
  <cols>
    <col min="1" max="1" width="19.28515625" bestFit="1" customWidth="1"/>
    <col min="2" max="2" width="19.85546875" bestFit="1" customWidth="1"/>
    <col min="3" max="3" width="9.7109375" style="17" customWidth="1"/>
    <col min="4" max="4" width="10.85546875" customWidth="1"/>
  </cols>
  <sheetData>
    <row r="1" spans="1:7" ht="22.5" customHeight="1">
      <c r="A1" s="5" t="s">
        <v>40</v>
      </c>
      <c r="B1" s="5" t="s">
        <v>50</v>
      </c>
      <c r="C1" s="16" t="s">
        <v>39</v>
      </c>
      <c r="D1" s="5" t="s">
        <v>53</v>
      </c>
      <c r="E1" s="5" t="s">
        <v>51</v>
      </c>
      <c r="G1" s="5" t="s">
        <v>147</v>
      </c>
    </row>
    <row r="2" spans="1:7">
      <c r="A2" s="7">
        <v>43346</v>
      </c>
      <c r="B2" s="10" t="s">
        <v>52</v>
      </c>
      <c r="C2" s="17">
        <v>6300</v>
      </c>
      <c r="D2">
        <v>3</v>
      </c>
      <c r="E2">
        <f>C2*D2</f>
        <v>18900</v>
      </c>
    </row>
    <row r="3" spans="1:7">
      <c r="B3" s="11" t="s">
        <v>54</v>
      </c>
      <c r="C3" s="17">
        <v>7300</v>
      </c>
      <c r="D3">
        <v>2</v>
      </c>
      <c r="E3">
        <f t="shared" ref="E3:E5" si="0">C3*D3</f>
        <v>14600</v>
      </c>
    </row>
    <row r="4" spans="1:7">
      <c r="B4" s="10" t="s">
        <v>55</v>
      </c>
      <c r="C4" s="17">
        <v>10000</v>
      </c>
      <c r="D4">
        <v>2</v>
      </c>
      <c r="E4">
        <f t="shared" si="0"/>
        <v>20000</v>
      </c>
    </row>
    <row r="5" spans="1:7">
      <c r="B5" s="10" t="s">
        <v>56</v>
      </c>
      <c r="C5" s="17">
        <v>480</v>
      </c>
      <c r="D5">
        <v>1</v>
      </c>
      <c r="E5">
        <f t="shared" si="0"/>
        <v>480</v>
      </c>
    </row>
    <row r="6" spans="1:7">
      <c r="B6" s="10"/>
      <c r="E6" s="5">
        <f>SUM(E2:E5)</f>
        <v>53980</v>
      </c>
      <c r="G6">
        <v>7</v>
      </c>
    </row>
    <row r="7" spans="1:7">
      <c r="B7" s="10"/>
    </row>
    <row r="8" spans="1:7">
      <c r="A8" s="7">
        <v>43360</v>
      </c>
      <c r="B8" s="10" t="s">
        <v>52</v>
      </c>
      <c r="C8" s="17">
        <v>6300</v>
      </c>
      <c r="D8">
        <v>6</v>
      </c>
      <c r="E8">
        <f>C8*D8</f>
        <v>37800</v>
      </c>
    </row>
    <row r="9" spans="1:7">
      <c r="B9" s="10" t="s">
        <v>57</v>
      </c>
      <c r="C9" s="17">
        <v>8300</v>
      </c>
      <c r="D9">
        <v>1</v>
      </c>
      <c r="E9">
        <f t="shared" ref="E9:E11" si="1">C9*D9</f>
        <v>8300</v>
      </c>
    </row>
    <row r="10" spans="1:7">
      <c r="B10" s="10" t="s">
        <v>89</v>
      </c>
      <c r="C10" s="17">
        <v>13000</v>
      </c>
      <c r="D10">
        <v>1</v>
      </c>
      <c r="E10">
        <f t="shared" si="1"/>
        <v>13000</v>
      </c>
    </row>
    <row r="11" spans="1:7">
      <c r="B11" s="10" t="s">
        <v>56</v>
      </c>
      <c r="C11" s="17">
        <v>500</v>
      </c>
      <c r="D11">
        <v>1</v>
      </c>
      <c r="E11">
        <f t="shared" si="1"/>
        <v>500</v>
      </c>
    </row>
    <row r="12" spans="1:7">
      <c r="B12" s="10"/>
      <c r="E12" s="5">
        <f>SUM(E8:E11)</f>
        <v>59600</v>
      </c>
      <c r="G12">
        <v>8</v>
      </c>
    </row>
    <row r="13" spans="1:7">
      <c r="A13" s="7">
        <v>43365</v>
      </c>
      <c r="B13" s="10" t="s">
        <v>69</v>
      </c>
      <c r="C13" s="17">
        <v>6300</v>
      </c>
      <c r="D13">
        <v>5</v>
      </c>
      <c r="E13">
        <f>C13*D13</f>
        <v>31500</v>
      </c>
    </row>
    <row r="14" spans="1:7">
      <c r="B14" s="10" t="s">
        <v>52</v>
      </c>
      <c r="C14" s="17">
        <v>6300</v>
      </c>
      <c r="D14">
        <v>2</v>
      </c>
      <c r="E14">
        <f>C14*D14</f>
        <v>12600</v>
      </c>
    </row>
    <row r="15" spans="1:7">
      <c r="B15" s="10" t="s">
        <v>56</v>
      </c>
      <c r="C15" s="17">
        <v>480</v>
      </c>
      <c r="D15">
        <v>1</v>
      </c>
      <c r="E15">
        <f>C15*D15</f>
        <v>480</v>
      </c>
    </row>
    <row r="16" spans="1:7">
      <c r="B16" s="10"/>
      <c r="E16" s="5">
        <f>SUM(E13:E15)</f>
        <v>44580</v>
      </c>
      <c r="G16">
        <v>7</v>
      </c>
    </row>
    <row r="17" spans="1:11">
      <c r="A17" s="7">
        <v>43372</v>
      </c>
      <c r="B17" s="10" t="s">
        <v>88</v>
      </c>
      <c r="C17" s="17">
        <v>6300</v>
      </c>
      <c r="D17">
        <v>3</v>
      </c>
      <c r="E17">
        <f>C17*D17</f>
        <v>18900</v>
      </c>
    </row>
    <row r="18" spans="1:11">
      <c r="B18" s="10" t="s">
        <v>89</v>
      </c>
      <c r="C18" s="17">
        <v>13000</v>
      </c>
      <c r="D18">
        <v>2</v>
      </c>
      <c r="E18">
        <f t="shared" ref="E18:E21" si="2">C18*D18</f>
        <v>26000</v>
      </c>
      <c r="I18" t="s">
        <v>92</v>
      </c>
      <c r="J18">
        <v>16</v>
      </c>
      <c r="K18">
        <v>14</v>
      </c>
    </row>
    <row r="19" spans="1:11">
      <c r="B19" s="10" t="s">
        <v>90</v>
      </c>
      <c r="C19" s="17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>
      <c r="B20" s="10" t="s">
        <v>57</v>
      </c>
      <c r="C20" s="17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>
      <c r="B21" s="10" t="s">
        <v>56</v>
      </c>
      <c r="C21" s="17">
        <v>520</v>
      </c>
      <c r="D21">
        <v>1</v>
      </c>
      <c r="E21">
        <f t="shared" si="2"/>
        <v>520</v>
      </c>
      <c r="I21" t="s">
        <v>82</v>
      </c>
      <c r="J21">
        <v>3</v>
      </c>
      <c r="K21">
        <v>3</v>
      </c>
    </row>
    <row r="22" spans="1:11">
      <c r="E22" s="5">
        <f>SUM(E17:E21)</f>
        <v>64720</v>
      </c>
      <c r="G22">
        <v>7</v>
      </c>
      <c r="I22" t="s">
        <v>78</v>
      </c>
      <c r="J22">
        <v>4</v>
      </c>
      <c r="K22">
        <v>4</v>
      </c>
    </row>
    <row r="23" spans="1:11">
      <c r="A23" s="7">
        <v>43372</v>
      </c>
      <c r="B23" s="10" t="s">
        <v>88</v>
      </c>
      <c r="C23" s="17">
        <v>6300</v>
      </c>
      <c r="D23">
        <v>6</v>
      </c>
      <c r="E23">
        <f>C23*D23</f>
        <v>37800</v>
      </c>
    </row>
    <row r="24" spans="1:11">
      <c r="B24" s="10" t="s">
        <v>91</v>
      </c>
      <c r="C24" s="17">
        <v>13000</v>
      </c>
      <c r="D24">
        <v>1</v>
      </c>
      <c r="E24">
        <f>C24*D24</f>
        <v>13000</v>
      </c>
    </row>
    <row r="25" spans="1:11">
      <c r="B25" s="10" t="s">
        <v>56</v>
      </c>
      <c r="C25" s="17">
        <v>480</v>
      </c>
      <c r="D25">
        <v>1</v>
      </c>
      <c r="E25">
        <f>C25*D25</f>
        <v>480</v>
      </c>
    </row>
    <row r="26" spans="1:11">
      <c r="E26" s="5">
        <f>SUM(E23:E25)</f>
        <v>51280</v>
      </c>
      <c r="G26">
        <v>7</v>
      </c>
    </row>
    <row r="27" spans="1:11">
      <c r="A27" s="7">
        <v>43390</v>
      </c>
      <c r="B27" s="10" t="s">
        <v>90</v>
      </c>
      <c r="C27" s="17">
        <v>12999</v>
      </c>
      <c r="D27">
        <v>2</v>
      </c>
      <c r="E27">
        <f>C27*D27</f>
        <v>25998</v>
      </c>
    </row>
    <row r="28" spans="1:11">
      <c r="B28" s="10" t="s">
        <v>89</v>
      </c>
      <c r="C28" s="17">
        <v>10999</v>
      </c>
      <c r="D28">
        <v>2</v>
      </c>
      <c r="E28">
        <f t="shared" ref="E28:E31" si="3">C28*D28</f>
        <v>21998</v>
      </c>
    </row>
    <row r="29" spans="1:11">
      <c r="B29" s="10" t="s">
        <v>55</v>
      </c>
      <c r="C29" s="17">
        <v>9999</v>
      </c>
      <c r="D29">
        <v>1</v>
      </c>
      <c r="E29">
        <f t="shared" si="3"/>
        <v>9999</v>
      </c>
    </row>
    <row r="30" spans="1:11">
      <c r="B30" s="10" t="s">
        <v>124</v>
      </c>
      <c r="C30" s="18">
        <v>12999</v>
      </c>
      <c r="D30">
        <v>1</v>
      </c>
      <c r="E30">
        <f t="shared" si="3"/>
        <v>12999</v>
      </c>
    </row>
    <row r="31" spans="1:11">
      <c r="B31" s="10" t="s">
        <v>56</v>
      </c>
      <c r="C31" s="18">
        <v>700</v>
      </c>
      <c r="D31">
        <v>1</v>
      </c>
      <c r="E31">
        <f t="shared" si="3"/>
        <v>700</v>
      </c>
    </row>
    <row r="32" spans="1:11">
      <c r="E32" s="5">
        <f>SUM(E27:E31)</f>
        <v>71694</v>
      </c>
      <c r="G32">
        <v>6</v>
      </c>
    </row>
    <row r="33" spans="1:7">
      <c r="A33" s="7">
        <v>43390</v>
      </c>
      <c r="B33" t="s">
        <v>88</v>
      </c>
      <c r="C33" s="17">
        <v>6300</v>
      </c>
      <c r="D33">
        <v>10</v>
      </c>
      <c r="E33">
        <f>C33*D33</f>
        <v>63000</v>
      </c>
    </row>
    <row r="34" spans="1:7">
      <c r="B34" t="s">
        <v>56</v>
      </c>
      <c r="C34" s="17">
        <v>700</v>
      </c>
      <c r="D34">
        <v>1</v>
      </c>
      <c r="E34">
        <f>C34*D34</f>
        <v>700</v>
      </c>
    </row>
    <row r="35" spans="1:7">
      <c r="E35" s="5">
        <f>SUM(E33:E34)</f>
        <v>63700</v>
      </c>
      <c r="G35">
        <v>10</v>
      </c>
    </row>
    <row r="36" spans="1:7">
      <c r="A36" s="7">
        <v>43397</v>
      </c>
      <c r="B36" s="10" t="s">
        <v>124</v>
      </c>
      <c r="C36" s="17">
        <v>13000</v>
      </c>
      <c r="D36">
        <v>2</v>
      </c>
      <c r="E36">
        <f>C36*D36</f>
        <v>26000</v>
      </c>
    </row>
    <row r="37" spans="1:7">
      <c r="B37" s="10" t="s">
        <v>55</v>
      </c>
      <c r="C37" s="17">
        <v>10000</v>
      </c>
      <c r="D37">
        <v>1</v>
      </c>
      <c r="E37">
        <f t="shared" ref="E37:E39" si="4">C37*D37</f>
        <v>10000</v>
      </c>
    </row>
    <row r="38" spans="1:7">
      <c r="B38" s="10" t="s">
        <v>149</v>
      </c>
      <c r="C38" s="17">
        <v>15990</v>
      </c>
      <c r="D38">
        <v>1</v>
      </c>
      <c r="E38">
        <f t="shared" si="4"/>
        <v>15990</v>
      </c>
    </row>
    <row r="39" spans="1:7">
      <c r="B39" s="10" t="s">
        <v>90</v>
      </c>
      <c r="C39" s="17">
        <v>11000</v>
      </c>
      <c r="D39">
        <v>2</v>
      </c>
      <c r="E39">
        <f t="shared" si="4"/>
        <v>22000</v>
      </c>
    </row>
    <row r="40" spans="1:7">
      <c r="B40" s="10" t="s">
        <v>56</v>
      </c>
      <c r="C40" s="17">
        <v>600</v>
      </c>
      <c r="D40">
        <v>1</v>
      </c>
      <c r="E40">
        <v>600</v>
      </c>
    </row>
    <row r="41" spans="1:7">
      <c r="B41" s="10"/>
      <c r="E41" s="5">
        <f>SUM(E36:E40)</f>
        <v>74590</v>
      </c>
      <c r="G41">
        <v>6</v>
      </c>
    </row>
    <row r="42" spans="1:7">
      <c r="A42" s="7">
        <v>43397</v>
      </c>
      <c r="B42" s="10" t="s">
        <v>69</v>
      </c>
      <c r="C42" s="17">
        <v>6300</v>
      </c>
      <c r="D42">
        <v>8</v>
      </c>
      <c r="E42">
        <f>C42*D42</f>
        <v>50400</v>
      </c>
    </row>
    <row r="43" spans="1:7">
      <c r="B43" s="10" t="s">
        <v>161</v>
      </c>
      <c r="C43" s="17">
        <v>8000</v>
      </c>
      <c r="D43">
        <v>2</v>
      </c>
      <c r="E43">
        <f>C43*D43</f>
        <v>16000</v>
      </c>
    </row>
    <row r="44" spans="1:7">
      <c r="B44" s="10" t="s">
        <v>56</v>
      </c>
      <c r="C44" s="17">
        <v>500</v>
      </c>
      <c r="D44">
        <v>1</v>
      </c>
      <c r="E44">
        <v>500</v>
      </c>
    </row>
    <row r="45" spans="1:7">
      <c r="E45" s="5">
        <f>SUM(E42:E44)</f>
        <v>66900</v>
      </c>
      <c r="G45">
        <v>10</v>
      </c>
    </row>
    <row r="47" spans="1:7">
      <c r="A47" s="5" t="s">
        <v>150</v>
      </c>
      <c r="B47" s="1" t="s">
        <v>124</v>
      </c>
      <c r="C47" s="17">
        <v>11000</v>
      </c>
      <c r="D47">
        <v>2</v>
      </c>
      <c r="E47">
        <f>C47*D47</f>
        <v>22000</v>
      </c>
    </row>
    <row r="48" spans="1:7">
      <c r="E48" s="5">
        <v>22000</v>
      </c>
      <c r="G48">
        <v>2</v>
      </c>
    </row>
    <row r="50" spans="1:7">
      <c r="A50" s="5" t="s">
        <v>150</v>
      </c>
      <c r="B50" t="s">
        <v>55</v>
      </c>
      <c r="C50" s="17">
        <v>10000</v>
      </c>
      <c r="D50">
        <v>1</v>
      </c>
      <c r="E50">
        <f>C50*D50</f>
        <v>10000</v>
      </c>
    </row>
    <row r="51" spans="1:7">
      <c r="B51" t="s">
        <v>151</v>
      </c>
      <c r="C51" s="17">
        <v>11985</v>
      </c>
      <c r="D51">
        <v>1</v>
      </c>
      <c r="E51">
        <f t="shared" ref="E51:E52" si="5">C51*D51</f>
        <v>11985</v>
      </c>
    </row>
    <row r="52" spans="1:7">
      <c r="B52" t="s">
        <v>152</v>
      </c>
      <c r="C52" s="17">
        <v>9000</v>
      </c>
      <c r="D52">
        <v>1</v>
      </c>
      <c r="E52">
        <f t="shared" si="5"/>
        <v>9000</v>
      </c>
    </row>
    <row r="53" spans="1:7">
      <c r="E53" s="5">
        <f>SUM(E50:E52)</f>
        <v>30985</v>
      </c>
      <c r="G53">
        <v>3</v>
      </c>
    </row>
    <row r="55" spans="1:7">
      <c r="A55" s="7">
        <v>43403</v>
      </c>
      <c r="B55" t="s">
        <v>69</v>
      </c>
      <c r="C55" s="17">
        <v>6300</v>
      </c>
      <c r="D55">
        <v>5</v>
      </c>
      <c r="E55">
        <f>C55*D55</f>
        <v>31500</v>
      </c>
    </row>
    <row r="56" spans="1:7">
      <c r="B56" t="s">
        <v>57</v>
      </c>
      <c r="C56" s="17">
        <v>8000</v>
      </c>
      <c r="D56">
        <v>3</v>
      </c>
      <c r="E56">
        <f t="shared" ref="E56:E59" si="6">C56*D56</f>
        <v>24000</v>
      </c>
    </row>
    <row r="57" spans="1:7">
      <c r="B57" t="s">
        <v>163</v>
      </c>
      <c r="C57" s="17">
        <v>8999</v>
      </c>
      <c r="D57">
        <v>1</v>
      </c>
      <c r="E57">
        <f t="shared" si="6"/>
        <v>8999</v>
      </c>
    </row>
    <row r="58" spans="1:7">
      <c r="B58" t="s">
        <v>162</v>
      </c>
      <c r="C58" s="17">
        <v>11000</v>
      </c>
      <c r="D58">
        <v>1</v>
      </c>
      <c r="E58">
        <f t="shared" si="6"/>
        <v>11000</v>
      </c>
    </row>
    <row r="59" spans="1:7">
      <c r="B59" t="s">
        <v>162</v>
      </c>
      <c r="C59" s="17">
        <v>13000</v>
      </c>
      <c r="D59">
        <v>1</v>
      </c>
      <c r="E59">
        <f t="shared" si="6"/>
        <v>13000</v>
      </c>
    </row>
    <row r="60" spans="1:7">
      <c r="B60" t="s">
        <v>56</v>
      </c>
      <c r="C60" s="17">
        <v>1000</v>
      </c>
      <c r="D60">
        <v>1</v>
      </c>
      <c r="E60">
        <f>C60*D60</f>
        <v>1000</v>
      </c>
    </row>
    <row r="61" spans="1:7">
      <c r="E61" s="5">
        <f>SUM(E55:E60)</f>
        <v>89499</v>
      </c>
      <c r="G61">
        <v>11</v>
      </c>
    </row>
    <row r="63" spans="1:7">
      <c r="A63" s="7">
        <v>43403</v>
      </c>
      <c r="B63" t="s">
        <v>164</v>
      </c>
      <c r="C63" s="17">
        <v>13990</v>
      </c>
      <c r="D63">
        <v>2</v>
      </c>
      <c r="E63">
        <f>C63*D63</f>
        <v>27980</v>
      </c>
    </row>
    <row r="64" spans="1:7">
      <c r="B64" t="s">
        <v>129</v>
      </c>
      <c r="C64" s="17">
        <v>15990</v>
      </c>
      <c r="D64">
        <v>1</v>
      </c>
      <c r="E64">
        <f t="shared" ref="E64:E69" si="7">C64*D64</f>
        <v>15990</v>
      </c>
    </row>
    <row r="65" spans="1:7">
      <c r="B65" t="s">
        <v>165</v>
      </c>
      <c r="C65" s="17">
        <v>12000</v>
      </c>
      <c r="D65">
        <v>2</v>
      </c>
      <c r="E65">
        <f t="shared" si="7"/>
        <v>24000</v>
      </c>
    </row>
    <row r="66" spans="1:7">
      <c r="B66" t="s">
        <v>124</v>
      </c>
      <c r="C66" s="17">
        <v>13000</v>
      </c>
      <c r="D66">
        <v>1</v>
      </c>
      <c r="E66">
        <f t="shared" si="7"/>
        <v>13000</v>
      </c>
    </row>
    <row r="67" spans="1:7">
      <c r="B67" t="s">
        <v>55</v>
      </c>
      <c r="C67" s="17">
        <v>10000</v>
      </c>
      <c r="D67">
        <v>1</v>
      </c>
      <c r="E67">
        <f t="shared" si="7"/>
        <v>10000</v>
      </c>
    </row>
    <row r="68" spans="1:7">
      <c r="B68" t="s">
        <v>166</v>
      </c>
      <c r="C68" s="17">
        <v>12999</v>
      </c>
      <c r="D68">
        <v>1</v>
      </c>
      <c r="E68">
        <f t="shared" si="7"/>
        <v>12999</v>
      </c>
    </row>
    <row r="69" spans="1:7">
      <c r="B69" t="s">
        <v>56</v>
      </c>
      <c r="C69" s="17">
        <v>1000</v>
      </c>
      <c r="D69">
        <v>1</v>
      </c>
      <c r="E69">
        <f t="shared" si="7"/>
        <v>1000</v>
      </c>
    </row>
    <row r="70" spans="1:7">
      <c r="E70" s="5">
        <f>SUM(E63:E69)</f>
        <v>104969</v>
      </c>
      <c r="G70">
        <v>8</v>
      </c>
    </row>
    <row r="72" spans="1:7">
      <c r="A72" s="5" t="s">
        <v>150</v>
      </c>
      <c r="B72" t="s">
        <v>167</v>
      </c>
      <c r="C72" s="17">
        <v>10000</v>
      </c>
      <c r="D72">
        <v>1</v>
      </c>
      <c r="E72">
        <f>C72*D72</f>
        <v>10000</v>
      </c>
    </row>
    <row r="73" spans="1:7">
      <c r="B73" t="s">
        <v>55</v>
      </c>
      <c r="C73" s="17">
        <v>10000</v>
      </c>
      <c r="D73">
        <v>2</v>
      </c>
      <c r="E73">
        <f t="shared" ref="E73:E75" si="8">C73*D73</f>
        <v>20000</v>
      </c>
    </row>
    <row r="74" spans="1:7">
      <c r="B74" t="s">
        <v>168</v>
      </c>
      <c r="C74" s="17">
        <v>14000</v>
      </c>
      <c r="D74">
        <v>1</v>
      </c>
      <c r="E74">
        <f t="shared" si="8"/>
        <v>14000</v>
      </c>
    </row>
    <row r="75" spans="1:7">
      <c r="B75" t="s">
        <v>169</v>
      </c>
      <c r="C75" s="17">
        <v>13000</v>
      </c>
      <c r="D75">
        <v>1</v>
      </c>
      <c r="E75">
        <f t="shared" si="8"/>
        <v>13000</v>
      </c>
    </row>
    <row r="76" spans="1:7">
      <c r="E76" s="5">
        <f>SUM(E72:E75)</f>
        <v>57000</v>
      </c>
      <c r="G76">
        <v>5</v>
      </c>
    </row>
    <row r="78" spans="1:7">
      <c r="A78" t="s">
        <v>182</v>
      </c>
      <c r="B78" t="s">
        <v>183</v>
      </c>
      <c r="C78" s="17">
        <v>11000</v>
      </c>
      <c r="D78">
        <v>1</v>
      </c>
      <c r="E78">
        <v>11000</v>
      </c>
    </row>
    <row r="79" spans="1:7">
      <c r="E79" s="6">
        <v>11000</v>
      </c>
      <c r="G79">
        <v>1</v>
      </c>
    </row>
    <row r="81" spans="1:7">
      <c r="A81" s="10" t="s">
        <v>182</v>
      </c>
      <c r="B81" s="10" t="s">
        <v>183</v>
      </c>
      <c r="C81" s="17">
        <v>11000</v>
      </c>
      <c r="D81">
        <v>1</v>
      </c>
      <c r="E81">
        <v>11000</v>
      </c>
    </row>
    <row r="82" spans="1:7">
      <c r="E82" s="6">
        <v>11000</v>
      </c>
      <c r="G82">
        <v>1</v>
      </c>
    </row>
    <row r="84" spans="1:7">
      <c r="A84" t="s">
        <v>182</v>
      </c>
      <c r="B84" t="s">
        <v>183</v>
      </c>
      <c r="C84" s="17">
        <v>11000</v>
      </c>
      <c r="D84">
        <v>1</v>
      </c>
      <c r="E84">
        <v>11000</v>
      </c>
    </row>
    <row r="85" spans="1:7">
      <c r="B85" t="s">
        <v>124</v>
      </c>
      <c r="C85" s="17">
        <v>11000</v>
      </c>
      <c r="D85">
        <v>1</v>
      </c>
      <c r="E85">
        <v>11000</v>
      </c>
    </row>
    <row r="86" spans="1:7">
      <c r="E86" s="6">
        <v>22000</v>
      </c>
      <c r="G86">
        <v>2</v>
      </c>
    </row>
    <row r="88" spans="1:7">
      <c r="A88" s="4">
        <v>43428</v>
      </c>
      <c r="B88" s="10" t="s">
        <v>55</v>
      </c>
      <c r="C88" s="18">
        <v>10000</v>
      </c>
      <c r="D88">
        <v>1</v>
      </c>
      <c r="E88">
        <f>C88*D88</f>
        <v>10000</v>
      </c>
    </row>
    <row r="89" spans="1:7">
      <c r="B89" s="10" t="s">
        <v>90</v>
      </c>
      <c r="C89" s="18">
        <v>11000</v>
      </c>
      <c r="D89">
        <v>2</v>
      </c>
      <c r="E89">
        <f t="shared" ref="E89:E94" si="9">C89*D89</f>
        <v>22000</v>
      </c>
    </row>
    <row r="90" spans="1:7">
      <c r="B90" s="10" t="s">
        <v>89</v>
      </c>
      <c r="C90" s="18">
        <v>13000</v>
      </c>
      <c r="D90">
        <v>1</v>
      </c>
      <c r="E90">
        <f t="shared" si="9"/>
        <v>13000</v>
      </c>
    </row>
    <row r="91" spans="1:7">
      <c r="B91" s="10" t="s">
        <v>166</v>
      </c>
      <c r="C91" s="18">
        <v>13000</v>
      </c>
      <c r="D91">
        <v>1</v>
      </c>
      <c r="E91">
        <f t="shared" si="9"/>
        <v>13000</v>
      </c>
    </row>
    <row r="92" spans="1:7">
      <c r="B92" s="10" t="s">
        <v>57</v>
      </c>
      <c r="C92" s="17">
        <v>8300</v>
      </c>
      <c r="D92">
        <v>1</v>
      </c>
      <c r="E92">
        <f t="shared" si="9"/>
        <v>8300</v>
      </c>
    </row>
    <row r="93" spans="1:7">
      <c r="B93" s="10" t="s">
        <v>184</v>
      </c>
      <c r="C93" s="17">
        <v>9500</v>
      </c>
      <c r="D93">
        <v>1</v>
      </c>
      <c r="E93">
        <f t="shared" si="9"/>
        <v>9500</v>
      </c>
    </row>
    <row r="94" spans="1:7">
      <c r="B94" s="10" t="s">
        <v>56</v>
      </c>
      <c r="C94" s="17">
        <v>900</v>
      </c>
      <c r="D94">
        <v>1</v>
      </c>
      <c r="E94">
        <f t="shared" si="9"/>
        <v>900</v>
      </c>
    </row>
    <row r="95" spans="1:7">
      <c r="E95" s="6">
        <f>SUM(E88:E94)</f>
        <v>76700</v>
      </c>
      <c r="G95">
        <v>7</v>
      </c>
    </row>
    <row r="97" spans="1:7">
      <c r="A97" s="4">
        <v>43428</v>
      </c>
      <c r="B97" s="10" t="s">
        <v>57</v>
      </c>
      <c r="C97" s="17">
        <v>8500</v>
      </c>
      <c r="D97">
        <v>3</v>
      </c>
      <c r="E97">
        <f>C97*D97</f>
        <v>25500</v>
      </c>
    </row>
    <row r="98" spans="1:7">
      <c r="B98" s="10" t="s">
        <v>206</v>
      </c>
      <c r="C98" s="17">
        <v>6800</v>
      </c>
      <c r="D98">
        <v>7</v>
      </c>
      <c r="E98">
        <f t="shared" ref="E98:E99" si="10">C98*D98</f>
        <v>47600</v>
      </c>
    </row>
    <row r="99" spans="1:7">
      <c r="B99" s="17" t="s">
        <v>56</v>
      </c>
      <c r="C99" s="17">
        <v>900</v>
      </c>
      <c r="D99">
        <v>1</v>
      </c>
      <c r="E99">
        <f t="shared" si="10"/>
        <v>900</v>
      </c>
    </row>
    <row r="100" spans="1:7">
      <c r="B100" s="10"/>
      <c r="E100" s="6">
        <f>SUM(E97:E99)</f>
        <v>74000</v>
      </c>
      <c r="G100">
        <v>10</v>
      </c>
    </row>
    <row r="102" spans="1:7">
      <c r="A102" t="s">
        <v>231</v>
      </c>
      <c r="B102" s="10" t="s">
        <v>57</v>
      </c>
      <c r="C102" s="18">
        <v>8500</v>
      </c>
      <c r="D102">
        <v>2</v>
      </c>
      <c r="E102">
        <f>C102*D102</f>
        <v>17000</v>
      </c>
    </row>
    <row r="103" spans="1:7">
      <c r="E103" s="6">
        <v>17000</v>
      </c>
      <c r="G103">
        <v>2</v>
      </c>
    </row>
    <row r="105" spans="1:7">
      <c r="A105" t="s">
        <v>230</v>
      </c>
      <c r="B105" s="10" t="s">
        <v>55</v>
      </c>
      <c r="C105" s="18">
        <v>10000</v>
      </c>
      <c r="D105">
        <v>5</v>
      </c>
      <c r="E105">
        <f>C105*D105</f>
        <v>50000</v>
      </c>
    </row>
    <row r="106" spans="1:7">
      <c r="B106" s="10"/>
      <c r="E106" s="6">
        <v>50000</v>
      </c>
      <c r="G106">
        <v>5</v>
      </c>
    </row>
    <row r="107" spans="1:7">
      <c r="B107" s="10"/>
    </row>
    <row r="108" spans="1:7">
      <c r="A108" t="s">
        <v>56</v>
      </c>
      <c r="B108" s="10" t="s">
        <v>206</v>
      </c>
      <c r="C108" s="17">
        <v>6800</v>
      </c>
      <c r="D108">
        <v>12</v>
      </c>
      <c r="E108">
        <f t="shared" ref="E108:E109" si="11">C108*D108</f>
        <v>81600</v>
      </c>
    </row>
    <row r="109" spans="1:7">
      <c r="B109" s="10" t="s">
        <v>56</v>
      </c>
      <c r="C109" s="17">
        <v>1200</v>
      </c>
      <c r="D109">
        <v>1</v>
      </c>
      <c r="E109">
        <f t="shared" si="11"/>
        <v>1200</v>
      </c>
    </row>
    <row r="110" spans="1:7">
      <c r="E110" s="6">
        <f>SUM(E108:E109)</f>
        <v>82800</v>
      </c>
      <c r="G110">
        <v>12</v>
      </c>
    </row>
    <row r="112" spans="1:7">
      <c r="A112" t="s">
        <v>229</v>
      </c>
      <c r="B112" s="10" t="s">
        <v>57</v>
      </c>
      <c r="C112" s="17">
        <v>8600</v>
      </c>
      <c r="D112">
        <v>3</v>
      </c>
      <c r="E112">
        <f t="shared" ref="E112:E113" si="12">C112*D112</f>
        <v>25800</v>
      </c>
    </row>
    <row r="113" spans="1:7">
      <c r="B113" s="10" t="s">
        <v>206</v>
      </c>
      <c r="C113" s="17">
        <v>6800</v>
      </c>
      <c r="D113">
        <v>4</v>
      </c>
      <c r="E113">
        <f t="shared" si="12"/>
        <v>27200</v>
      </c>
    </row>
    <row r="114" spans="1:7">
      <c r="E114" s="6">
        <f>SUM(E112:E113)</f>
        <v>53000</v>
      </c>
      <c r="G114">
        <v>7</v>
      </c>
    </row>
    <row r="116" spans="1:7">
      <c r="A116" t="s">
        <v>271</v>
      </c>
      <c r="B116" t="s">
        <v>253</v>
      </c>
      <c r="C116" s="17">
        <v>6000</v>
      </c>
      <c r="D116">
        <v>2</v>
      </c>
      <c r="E116" s="6">
        <f>C116*D116</f>
        <v>12000</v>
      </c>
    </row>
    <row r="118" spans="1:7">
      <c r="A118" t="s">
        <v>278</v>
      </c>
      <c r="B118" t="s">
        <v>78</v>
      </c>
      <c r="C118" s="17">
        <v>13000</v>
      </c>
      <c r="D118">
        <v>1</v>
      </c>
      <c r="E118" s="6">
        <v>13000</v>
      </c>
    </row>
    <row r="120" spans="1:7">
      <c r="A120" s="4">
        <v>43470</v>
      </c>
      <c r="B120" t="s">
        <v>206</v>
      </c>
      <c r="C120" s="17">
        <v>6300</v>
      </c>
      <c r="D120">
        <v>13</v>
      </c>
      <c r="E120">
        <f>C120*D120</f>
        <v>81900</v>
      </c>
    </row>
    <row r="121" spans="1:7">
      <c r="B121" t="s">
        <v>56</v>
      </c>
      <c r="C121" s="17">
        <v>1200</v>
      </c>
      <c r="D121">
        <v>1</v>
      </c>
      <c r="E121">
        <f>C121*D121</f>
        <v>1200</v>
      </c>
    </row>
    <row r="122" spans="1:7">
      <c r="E122" s="6">
        <f>SUM(E120:E121)</f>
        <v>83100</v>
      </c>
    </row>
    <row r="124" spans="1:7">
      <c r="A124" t="s">
        <v>274</v>
      </c>
      <c r="B124" t="s">
        <v>275</v>
      </c>
      <c r="C124" s="17">
        <v>9500</v>
      </c>
      <c r="D124">
        <v>1</v>
      </c>
      <c r="E124" s="6">
        <f>C124*D124</f>
        <v>9500</v>
      </c>
    </row>
    <row r="125" spans="1:7">
      <c r="A125" t="s">
        <v>277</v>
      </c>
      <c r="B125" t="s">
        <v>269</v>
      </c>
      <c r="C125" s="17">
        <v>8000</v>
      </c>
      <c r="D125">
        <v>2</v>
      </c>
      <c r="E125" s="6">
        <f t="shared" ref="E125:E128" si="13">C125*D125</f>
        <v>16000</v>
      </c>
    </row>
    <row r="126" spans="1:7">
      <c r="A126" t="s">
        <v>276</v>
      </c>
      <c r="B126" t="s">
        <v>270</v>
      </c>
      <c r="C126" s="17">
        <v>10000</v>
      </c>
      <c r="D126">
        <v>1</v>
      </c>
      <c r="E126" s="6">
        <f t="shared" si="13"/>
        <v>10000</v>
      </c>
    </row>
    <row r="127" spans="1:7">
      <c r="A127" t="s">
        <v>272</v>
      </c>
      <c r="B127" t="s">
        <v>128</v>
      </c>
      <c r="C127" s="17">
        <v>10600</v>
      </c>
      <c r="D127">
        <v>1</v>
      </c>
      <c r="E127" s="6">
        <f t="shared" si="13"/>
        <v>10600</v>
      </c>
    </row>
    <row r="128" spans="1:7">
      <c r="A128" t="s">
        <v>273</v>
      </c>
      <c r="B128" t="s">
        <v>128</v>
      </c>
      <c r="C128" s="17">
        <v>11000</v>
      </c>
      <c r="D128">
        <v>1</v>
      </c>
      <c r="E128" s="6">
        <f t="shared" si="13"/>
        <v>11000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"/>
  <sheetViews>
    <sheetView tabSelected="1" zoomScale="70" zoomScaleNormal="70" workbookViewId="0">
      <selection activeCell="B5" sqref="B5"/>
    </sheetView>
  </sheetViews>
  <sheetFormatPr defaultRowHeight="15"/>
  <cols>
    <col min="1" max="1" width="15.7109375" bestFit="1" customWidth="1"/>
    <col min="2" max="2" width="11.28515625" bestFit="1" customWidth="1"/>
    <col min="3" max="3" width="13.7109375" customWidth="1"/>
    <col min="4" max="4" width="18" bestFit="1" customWidth="1"/>
    <col min="5" max="5" width="9.28515625" bestFit="1" customWidth="1"/>
    <col min="6" max="6" width="27.42578125" bestFit="1" customWidth="1"/>
    <col min="8" max="8" width="11.28515625" customWidth="1"/>
    <col min="9" max="9" width="9" bestFit="1" customWidth="1"/>
    <col min="10" max="10" width="9.28515625" customWidth="1"/>
    <col min="11" max="12" width="19.7109375" customWidth="1"/>
    <col min="13" max="13" width="14.28515625" customWidth="1"/>
    <col min="14" max="14" width="11.7109375" bestFit="1" customWidth="1"/>
    <col min="15" max="15" width="11.5703125" bestFit="1" customWidth="1"/>
    <col min="16" max="16" width="8.7109375" bestFit="1" customWidth="1"/>
    <col min="17" max="17" width="12.5703125" bestFit="1" customWidth="1"/>
    <col min="18" max="18" width="11" bestFit="1" customWidth="1"/>
    <col min="20" max="20" width="11.7109375" bestFit="1" customWidth="1"/>
    <col min="23" max="23" width="10" bestFit="1" customWidth="1"/>
    <col min="24" max="24" width="10.140625" bestFit="1" customWidth="1"/>
    <col min="26" max="26" width="11.28515625" bestFit="1" customWidth="1"/>
    <col min="27" max="27" width="12.28515625" bestFit="1" customWidth="1"/>
  </cols>
  <sheetData>
    <row r="1" spans="1:35" ht="21.75" customHeight="1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102</v>
      </c>
      <c r="H1" s="6" t="s">
        <v>40</v>
      </c>
      <c r="I1" s="6" t="s">
        <v>232</v>
      </c>
      <c r="J1" s="6" t="s">
        <v>233</v>
      </c>
      <c r="K1" s="6" t="s">
        <v>234</v>
      </c>
      <c r="L1" s="6" t="s">
        <v>235</v>
      </c>
      <c r="N1" s="6" t="s">
        <v>40</v>
      </c>
      <c r="O1" s="6" t="s">
        <v>232</v>
      </c>
      <c r="P1" s="6" t="s">
        <v>233</v>
      </c>
      <c r="Q1" s="6" t="s">
        <v>234</v>
      </c>
      <c r="R1" s="6" t="s">
        <v>235</v>
      </c>
      <c r="T1" s="6" t="s">
        <v>40</v>
      </c>
      <c r="U1" s="6" t="s">
        <v>232</v>
      </c>
      <c r="V1" s="6" t="s">
        <v>233</v>
      </c>
      <c r="W1" s="6" t="s">
        <v>234</v>
      </c>
      <c r="X1" s="6" t="s">
        <v>235</v>
      </c>
      <c r="Z1" s="6" t="s">
        <v>40</v>
      </c>
      <c r="AA1" s="6" t="s">
        <v>243</v>
      </c>
      <c r="AB1" s="6" t="s">
        <v>233</v>
      </c>
      <c r="AC1" s="6" t="s">
        <v>234</v>
      </c>
      <c r="AD1" s="6" t="s">
        <v>244</v>
      </c>
      <c r="AE1" s="6" t="s">
        <v>40</v>
      </c>
      <c r="AF1" s="6" t="s">
        <v>232</v>
      </c>
      <c r="AG1" s="6" t="s">
        <v>233</v>
      </c>
      <c r="AH1" s="6" t="s">
        <v>234</v>
      </c>
      <c r="AI1" s="6" t="s">
        <v>244</v>
      </c>
    </row>
    <row r="2" spans="1:35">
      <c r="A2" s="4">
        <v>43346</v>
      </c>
      <c r="B2">
        <v>53980</v>
      </c>
      <c r="C2">
        <v>2000</v>
      </c>
      <c r="F2" s="2">
        <v>70000</v>
      </c>
      <c r="H2" s="20">
        <v>43479</v>
      </c>
      <c r="I2" s="2">
        <v>8000</v>
      </c>
      <c r="N2" s="20">
        <v>43462</v>
      </c>
      <c r="O2">
        <v>100000</v>
      </c>
      <c r="T2" s="20">
        <v>43426</v>
      </c>
      <c r="U2" s="21">
        <v>10000</v>
      </c>
      <c r="Z2" t="s">
        <v>19</v>
      </c>
      <c r="AA2" s="5">
        <v>20000</v>
      </c>
      <c r="AC2" t="s">
        <v>170</v>
      </c>
      <c r="AE2" s="4">
        <v>43406</v>
      </c>
      <c r="AF2">
        <v>90000</v>
      </c>
      <c r="AH2" s="10"/>
      <c r="AI2" s="10"/>
    </row>
    <row r="3" spans="1:35">
      <c r="A3" s="4">
        <v>43360</v>
      </c>
      <c r="B3">
        <v>59600</v>
      </c>
      <c r="C3">
        <v>10000</v>
      </c>
      <c r="H3" s="20">
        <v>43482</v>
      </c>
      <c r="I3">
        <v>50000</v>
      </c>
      <c r="N3" s="20">
        <v>43463</v>
      </c>
      <c r="P3">
        <v>20000</v>
      </c>
      <c r="R3" t="s">
        <v>19</v>
      </c>
      <c r="T3" s="20">
        <v>43426</v>
      </c>
      <c r="U3" s="21">
        <v>10000</v>
      </c>
      <c r="Z3" s="4">
        <v>43371</v>
      </c>
      <c r="AA3">
        <v>130000</v>
      </c>
      <c r="AE3" s="4">
        <v>43407</v>
      </c>
      <c r="AF3">
        <v>50000</v>
      </c>
      <c r="AH3" s="10"/>
      <c r="AI3" s="10"/>
    </row>
    <row r="4" spans="1:35">
      <c r="A4" s="4">
        <v>43365</v>
      </c>
      <c r="B4">
        <v>44580</v>
      </c>
      <c r="C4">
        <v>22000</v>
      </c>
      <c r="H4" s="20">
        <v>43493</v>
      </c>
      <c r="I4">
        <v>10000</v>
      </c>
      <c r="N4" s="20">
        <v>43469</v>
      </c>
      <c r="O4">
        <v>45000</v>
      </c>
      <c r="T4" s="20">
        <v>43426</v>
      </c>
      <c r="U4" s="21">
        <v>10000</v>
      </c>
      <c r="Z4" s="4">
        <v>43372</v>
      </c>
      <c r="AA4">
        <v>100000</v>
      </c>
      <c r="AE4" s="4">
        <v>43408</v>
      </c>
      <c r="AF4">
        <v>2000</v>
      </c>
      <c r="AH4" s="10"/>
      <c r="AI4" s="10"/>
    </row>
    <row r="5" spans="1:35">
      <c r="A5" s="4">
        <v>43372</v>
      </c>
      <c r="B5">
        <v>64720</v>
      </c>
      <c r="C5">
        <v>70000</v>
      </c>
      <c r="H5" s="20">
        <v>43494</v>
      </c>
      <c r="I5">
        <v>45000</v>
      </c>
      <c r="N5" s="20">
        <v>43470</v>
      </c>
      <c r="P5">
        <v>60000</v>
      </c>
      <c r="R5" t="s">
        <v>94</v>
      </c>
      <c r="T5" s="20">
        <v>43433</v>
      </c>
      <c r="V5">
        <v>50000</v>
      </c>
      <c r="X5" t="s">
        <v>93</v>
      </c>
      <c r="Z5" s="4">
        <v>43374</v>
      </c>
      <c r="AA5">
        <v>30000</v>
      </c>
      <c r="AE5" s="4">
        <v>43409</v>
      </c>
      <c r="AF5">
        <v>23000</v>
      </c>
      <c r="AH5" s="10"/>
      <c r="AI5" s="10"/>
    </row>
    <row r="6" spans="1:35">
      <c r="A6" s="4">
        <v>43372</v>
      </c>
      <c r="B6">
        <v>51280</v>
      </c>
      <c r="C6">
        <v>4000</v>
      </c>
      <c r="D6" t="s">
        <v>103</v>
      </c>
      <c r="H6" s="20">
        <v>43495</v>
      </c>
      <c r="I6">
        <v>2000</v>
      </c>
      <c r="N6" s="20">
        <v>43470</v>
      </c>
      <c r="O6">
        <v>60000</v>
      </c>
      <c r="T6" s="20">
        <v>43433</v>
      </c>
      <c r="U6" s="21">
        <v>10000</v>
      </c>
      <c r="Z6" s="4">
        <v>43376</v>
      </c>
      <c r="AA6">
        <v>60000</v>
      </c>
      <c r="AC6" s="10"/>
      <c r="AE6" s="4">
        <v>43410</v>
      </c>
      <c r="AF6">
        <v>100000</v>
      </c>
      <c r="AH6" s="10"/>
      <c r="AI6" s="10"/>
    </row>
    <row r="7" spans="1:35">
      <c r="A7" s="4">
        <v>43390</v>
      </c>
      <c r="B7">
        <v>71694</v>
      </c>
      <c r="C7">
        <v>279500</v>
      </c>
      <c r="D7" t="s">
        <v>126</v>
      </c>
      <c r="H7" s="20">
        <v>43497</v>
      </c>
      <c r="I7">
        <v>5000</v>
      </c>
      <c r="N7" s="20">
        <v>43472</v>
      </c>
      <c r="O7">
        <v>90000</v>
      </c>
      <c r="T7" s="20">
        <v>43433</v>
      </c>
      <c r="U7" s="21">
        <v>10000</v>
      </c>
      <c r="Z7" s="4">
        <v>43377</v>
      </c>
      <c r="AA7">
        <v>30000</v>
      </c>
      <c r="AC7" s="10"/>
      <c r="AE7" s="4">
        <v>43412</v>
      </c>
      <c r="AF7">
        <v>100000</v>
      </c>
      <c r="AH7" s="10"/>
      <c r="AI7" s="10"/>
    </row>
    <row r="8" spans="1:35">
      <c r="A8" s="4">
        <v>43390</v>
      </c>
      <c r="B8">
        <v>63700</v>
      </c>
      <c r="C8">
        <v>266725</v>
      </c>
      <c r="D8" t="s">
        <v>236</v>
      </c>
      <c r="H8" s="20">
        <v>43499</v>
      </c>
      <c r="I8">
        <v>10000</v>
      </c>
      <c r="N8" s="20">
        <v>43472</v>
      </c>
      <c r="P8">
        <v>90000</v>
      </c>
      <c r="R8" t="s">
        <v>94</v>
      </c>
      <c r="T8" s="20">
        <v>43433</v>
      </c>
      <c r="U8" s="21">
        <v>10000</v>
      </c>
      <c r="Z8" s="4">
        <v>43378</v>
      </c>
      <c r="AA8">
        <v>8000</v>
      </c>
      <c r="AC8" s="10"/>
      <c r="AE8" s="4">
        <v>43412</v>
      </c>
      <c r="AF8">
        <v>5000</v>
      </c>
      <c r="AH8" s="10"/>
      <c r="AI8" s="10"/>
    </row>
    <row r="9" spans="1:35">
      <c r="A9" s="4">
        <v>43397</v>
      </c>
      <c r="B9">
        <v>74590</v>
      </c>
      <c r="C9">
        <v>169000</v>
      </c>
      <c r="D9" t="s">
        <v>237</v>
      </c>
      <c r="H9" s="20">
        <v>43499</v>
      </c>
      <c r="I9">
        <v>5000</v>
      </c>
      <c r="N9" s="20">
        <v>43473</v>
      </c>
      <c r="P9">
        <v>100000</v>
      </c>
      <c r="R9" t="s">
        <v>251</v>
      </c>
      <c r="T9" s="20">
        <v>43433</v>
      </c>
      <c r="U9" s="21">
        <v>10000</v>
      </c>
      <c r="Z9" s="4">
        <v>43379</v>
      </c>
      <c r="AA9">
        <v>45000</v>
      </c>
      <c r="AC9" s="10"/>
      <c r="AE9" s="4">
        <v>43418</v>
      </c>
      <c r="AF9">
        <v>10000</v>
      </c>
      <c r="AH9" s="10"/>
      <c r="AI9" s="10"/>
    </row>
    <row r="10" spans="1:35">
      <c r="A10" s="4">
        <v>43397</v>
      </c>
      <c r="B10">
        <v>66900</v>
      </c>
      <c r="C10">
        <v>2000</v>
      </c>
      <c r="D10" t="s">
        <v>238</v>
      </c>
      <c r="H10" s="20">
        <v>43500</v>
      </c>
      <c r="I10">
        <v>40000</v>
      </c>
      <c r="N10" s="20">
        <v>43473</v>
      </c>
      <c r="O10">
        <v>100000</v>
      </c>
      <c r="T10" s="20">
        <v>43433</v>
      </c>
      <c r="U10" s="21">
        <v>10000</v>
      </c>
      <c r="Z10" s="4">
        <v>43381</v>
      </c>
      <c r="AA10">
        <v>30000</v>
      </c>
      <c r="AC10" s="10"/>
      <c r="AE10" s="4">
        <v>43419</v>
      </c>
      <c r="AF10">
        <v>66725</v>
      </c>
    </row>
    <row r="11" spans="1:35">
      <c r="A11" t="s">
        <v>182</v>
      </c>
      <c r="B11">
        <v>22000</v>
      </c>
      <c r="C11">
        <v>2000</v>
      </c>
      <c r="D11" t="s">
        <v>103</v>
      </c>
      <c r="H11" t="s">
        <v>19</v>
      </c>
      <c r="I11">
        <v>28000</v>
      </c>
      <c r="N11" s="20">
        <v>43474</v>
      </c>
      <c r="O11">
        <v>21000</v>
      </c>
      <c r="T11" s="20">
        <v>43434</v>
      </c>
      <c r="U11" s="21">
        <v>10000</v>
      </c>
      <c r="Z11" s="4">
        <v>43381</v>
      </c>
      <c r="AA11">
        <v>35000</v>
      </c>
      <c r="AC11" s="10"/>
      <c r="AE11" s="4"/>
      <c r="AG11">
        <v>90000</v>
      </c>
      <c r="AI11" t="s">
        <v>127</v>
      </c>
    </row>
    <row r="12" spans="1:35">
      <c r="A12" t="s">
        <v>182</v>
      </c>
      <c r="B12">
        <v>30984</v>
      </c>
      <c r="C12">
        <v>102000</v>
      </c>
      <c r="D12" t="s">
        <v>252</v>
      </c>
      <c r="H12" s="20">
        <v>43502</v>
      </c>
      <c r="I12">
        <v>100000</v>
      </c>
      <c r="N12" s="20">
        <v>43475</v>
      </c>
      <c r="O12">
        <v>26000</v>
      </c>
      <c r="T12" s="20">
        <v>43434</v>
      </c>
      <c r="U12" s="21">
        <v>10000</v>
      </c>
      <c r="Z12" s="4">
        <v>43386</v>
      </c>
      <c r="AA12">
        <v>10000</v>
      </c>
      <c r="AC12" s="10"/>
      <c r="AG12">
        <v>90000</v>
      </c>
      <c r="AI12" t="s">
        <v>94</v>
      </c>
    </row>
    <row r="13" spans="1:35">
      <c r="A13" s="4">
        <v>43403</v>
      </c>
      <c r="B13">
        <v>89499</v>
      </c>
      <c r="C13">
        <v>15990</v>
      </c>
      <c r="D13" t="s">
        <v>250</v>
      </c>
      <c r="H13" s="20">
        <v>43502</v>
      </c>
      <c r="I13">
        <v>30000</v>
      </c>
      <c r="N13" s="20">
        <v>43476</v>
      </c>
      <c r="O13">
        <v>20000</v>
      </c>
      <c r="T13" s="20">
        <v>43434</v>
      </c>
      <c r="U13" s="21">
        <v>10000</v>
      </c>
      <c r="Z13" s="4">
        <v>43387</v>
      </c>
      <c r="AA13">
        <v>25000</v>
      </c>
      <c r="AC13" s="10"/>
      <c r="AD13" t="s">
        <v>125</v>
      </c>
      <c r="AF13" s="5">
        <f>SUM(AF2:AF10)</f>
        <v>446725</v>
      </c>
      <c r="AG13" s="5">
        <f>SUM(AG11:AG12)</f>
        <v>180000</v>
      </c>
      <c r="AH13" s="8">
        <f>AF13-AG13</f>
        <v>266725</v>
      </c>
    </row>
    <row r="14" spans="1:35">
      <c r="A14" s="4">
        <v>43403</v>
      </c>
      <c r="B14">
        <v>104969</v>
      </c>
      <c r="C14">
        <v>333000</v>
      </c>
      <c r="D14" t="s">
        <v>279</v>
      </c>
      <c r="I14" s="6">
        <f>SUM(I2:I13)</f>
        <v>333000</v>
      </c>
      <c r="N14" s="20">
        <v>43476</v>
      </c>
      <c r="P14">
        <v>90000</v>
      </c>
      <c r="R14" t="s">
        <v>93</v>
      </c>
      <c r="T14" s="20">
        <v>43435</v>
      </c>
      <c r="U14" s="21">
        <v>3000</v>
      </c>
      <c r="Z14" s="4">
        <v>43388</v>
      </c>
      <c r="AA14">
        <v>31500</v>
      </c>
      <c r="AC14" s="10"/>
    </row>
    <row r="15" spans="1:35">
      <c r="A15" t="s">
        <v>182</v>
      </c>
      <c r="B15">
        <v>57000</v>
      </c>
      <c r="O15">
        <f>SUM(O2:O14)</f>
        <v>462000</v>
      </c>
      <c r="P15">
        <f>SUM(P2:P14)</f>
        <v>360000</v>
      </c>
      <c r="Q15" s="6">
        <f>O15-P15</f>
        <v>102000</v>
      </c>
      <c r="T15" s="20">
        <v>43438</v>
      </c>
      <c r="U15" s="21">
        <v>10000</v>
      </c>
      <c r="Z15" s="4">
        <v>43391</v>
      </c>
      <c r="AA15">
        <v>15000</v>
      </c>
      <c r="AC15" s="10"/>
    </row>
    <row r="16" spans="1:35">
      <c r="A16" t="s">
        <v>182</v>
      </c>
      <c r="B16">
        <v>11000</v>
      </c>
      <c r="T16" s="20">
        <v>43438</v>
      </c>
      <c r="U16" s="21">
        <v>70000</v>
      </c>
      <c r="AB16">
        <v>120000</v>
      </c>
      <c r="AD16" t="s">
        <v>170</v>
      </c>
    </row>
    <row r="17" spans="1:30">
      <c r="A17" t="s">
        <v>182</v>
      </c>
      <c r="B17">
        <v>11000</v>
      </c>
      <c r="T17" s="20">
        <v>43440</v>
      </c>
      <c r="U17" s="21">
        <v>10000</v>
      </c>
      <c r="AB17">
        <v>100000</v>
      </c>
      <c r="AD17" t="s">
        <v>170</v>
      </c>
    </row>
    <row r="18" spans="1:30">
      <c r="A18" t="s">
        <v>182</v>
      </c>
      <c r="B18">
        <v>22000</v>
      </c>
      <c r="T18" s="20">
        <v>43441</v>
      </c>
      <c r="U18" s="21">
        <v>50000</v>
      </c>
      <c r="AB18">
        <v>70000</v>
      </c>
      <c r="AD18" t="s">
        <v>170</v>
      </c>
    </row>
    <row r="19" spans="1:30">
      <c r="A19" s="4">
        <v>43428</v>
      </c>
      <c r="B19">
        <v>76700</v>
      </c>
      <c r="T19" s="20">
        <v>43443</v>
      </c>
      <c r="U19" s="21">
        <v>4000</v>
      </c>
      <c r="X19" t="s">
        <v>245</v>
      </c>
      <c r="AA19" s="6">
        <f>SUM(AA2:AA15)</f>
        <v>569500</v>
      </c>
      <c r="AB19" s="6">
        <f>SUM(AB16:AB18)</f>
        <v>290000</v>
      </c>
      <c r="AC19" s="8">
        <f>AA19-AB19</f>
        <v>279500</v>
      </c>
    </row>
    <row r="20" spans="1:30">
      <c r="A20" s="4">
        <v>43428</v>
      </c>
      <c r="B20">
        <v>74000</v>
      </c>
      <c r="T20" s="20">
        <v>43444</v>
      </c>
      <c r="V20">
        <v>50000</v>
      </c>
      <c r="X20" t="s">
        <v>239</v>
      </c>
    </row>
    <row r="21" spans="1:30">
      <c r="A21" t="s">
        <v>190</v>
      </c>
      <c r="B21">
        <v>17000</v>
      </c>
      <c r="T21" s="20">
        <v>43448</v>
      </c>
      <c r="U21" s="21">
        <v>10000</v>
      </c>
    </row>
    <row r="22" spans="1:30">
      <c r="A22" t="s">
        <v>240</v>
      </c>
      <c r="B22">
        <v>50000</v>
      </c>
      <c r="T22" s="20">
        <v>43448</v>
      </c>
      <c r="U22" s="21">
        <v>8000</v>
      </c>
    </row>
    <row r="23" spans="1:30">
      <c r="A23" t="s">
        <v>241</v>
      </c>
      <c r="B23">
        <v>82800</v>
      </c>
      <c r="T23" s="20">
        <v>43449</v>
      </c>
      <c r="V23">
        <v>35000</v>
      </c>
      <c r="X23" t="s">
        <v>93</v>
      </c>
    </row>
    <row r="24" spans="1:30">
      <c r="A24" t="s">
        <v>242</v>
      </c>
      <c r="B24">
        <v>53000</v>
      </c>
      <c r="T24" s="20">
        <v>43449</v>
      </c>
      <c r="U24" s="21">
        <v>1000</v>
      </c>
    </row>
    <row r="25" spans="1:30">
      <c r="A25" t="s">
        <v>190</v>
      </c>
      <c r="B25">
        <v>12000</v>
      </c>
      <c r="E25" s="8">
        <f>B33-C33 +F2</f>
        <v>209981</v>
      </c>
      <c r="F25" s="2" t="s">
        <v>246</v>
      </c>
      <c r="T25" s="20">
        <v>43449</v>
      </c>
      <c r="U25" s="21">
        <v>8000</v>
      </c>
    </row>
    <row r="26" spans="1:30">
      <c r="A26" t="s">
        <v>182</v>
      </c>
      <c r="B26">
        <v>13000</v>
      </c>
      <c r="T26" s="20">
        <v>43452</v>
      </c>
      <c r="U26" s="21">
        <v>10000</v>
      </c>
    </row>
    <row r="27" spans="1:30">
      <c r="A27" s="4">
        <v>43470</v>
      </c>
      <c r="B27">
        <v>83100</v>
      </c>
      <c r="T27" s="20">
        <v>43452</v>
      </c>
      <c r="U27" s="21">
        <v>10000</v>
      </c>
    </row>
    <row r="28" spans="1:30">
      <c r="B28">
        <v>9500</v>
      </c>
      <c r="U28" s="22">
        <f>SUM(U2:U27)</f>
        <v>304000</v>
      </c>
      <c r="V28" s="6">
        <f>SUM(V2:V27)</f>
        <v>135000</v>
      </c>
      <c r="W28" s="23">
        <f>U28-V28</f>
        <v>169000</v>
      </c>
    </row>
    <row r="29" spans="1:30">
      <c r="B29">
        <v>16000</v>
      </c>
    </row>
    <row r="30" spans="1:30">
      <c r="B30">
        <v>10000</v>
      </c>
    </row>
    <row r="31" spans="1:30">
      <c r="B31">
        <v>10600</v>
      </c>
    </row>
    <row r="32" spans="1:30">
      <c r="B32">
        <v>11000</v>
      </c>
    </row>
    <row r="33" spans="2:3">
      <c r="B33" s="9">
        <f>SUM(B2:B32)</f>
        <v>1418196</v>
      </c>
      <c r="C33" s="12">
        <f>SUM(C2:C14)</f>
        <v>1278215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H21" sqref="H21"/>
    </sheetView>
  </sheetViews>
  <sheetFormatPr defaultRowHeight="15"/>
  <cols>
    <col min="1" max="1" width="12.42578125" bestFit="1" customWidth="1"/>
    <col min="2" max="2" width="8.42578125" bestFit="1" customWidth="1"/>
    <col min="3" max="3" width="6" bestFit="1" customWidth="1"/>
    <col min="4" max="4" width="11.85546875" bestFit="1" customWidth="1"/>
    <col min="5" max="5" width="12.28515625" bestFit="1" customWidth="1"/>
    <col min="6" max="6" width="11.140625" bestFit="1" customWidth="1"/>
    <col min="7" max="7" width="6" bestFit="1" customWidth="1"/>
    <col min="8" max="8" width="7.85546875" bestFit="1" customWidth="1"/>
    <col min="9" max="9" width="12.140625" bestFit="1" customWidth="1"/>
    <col min="10" max="10" width="7" bestFit="1" customWidth="1"/>
  </cols>
  <sheetData>
    <row r="1" spans="1:10">
      <c r="A1" s="14" t="s">
        <v>185</v>
      </c>
      <c r="B1" s="14" t="s">
        <v>53</v>
      </c>
      <c r="C1" s="14" t="s">
        <v>39</v>
      </c>
      <c r="D1" s="14" t="s">
        <v>186</v>
      </c>
      <c r="E1" s="14" t="s">
        <v>187</v>
      </c>
      <c r="F1" s="14" t="s">
        <v>188</v>
      </c>
      <c r="G1" s="14"/>
      <c r="H1" s="14"/>
      <c r="I1" s="15" t="s">
        <v>194</v>
      </c>
      <c r="J1" s="15" t="s">
        <v>189</v>
      </c>
    </row>
    <row r="2" spans="1:10">
      <c r="A2" t="s">
        <v>129</v>
      </c>
      <c r="B2">
        <v>2</v>
      </c>
      <c r="C2">
        <v>13990</v>
      </c>
      <c r="D2">
        <v>15000</v>
      </c>
      <c r="E2">
        <f t="shared" ref="E2:E7" si="0">B2*D2</f>
        <v>30000</v>
      </c>
      <c r="F2">
        <f t="shared" ref="F2:F7" si="1">B2*C2</f>
        <v>27980</v>
      </c>
      <c r="G2">
        <v>18990</v>
      </c>
      <c r="H2" t="s">
        <v>190</v>
      </c>
      <c r="I2" s="9">
        <f>C2+500</f>
        <v>14490</v>
      </c>
      <c r="J2">
        <f>B2*I2</f>
        <v>28980</v>
      </c>
    </row>
    <row r="3" spans="1:10">
      <c r="A3" t="s">
        <v>191</v>
      </c>
      <c r="B3">
        <v>2</v>
      </c>
      <c r="C3">
        <v>12127</v>
      </c>
      <c r="D3">
        <v>15000</v>
      </c>
      <c r="E3">
        <f t="shared" si="0"/>
        <v>30000</v>
      </c>
      <c r="F3">
        <f t="shared" si="1"/>
        <v>24254</v>
      </c>
      <c r="G3">
        <v>15990</v>
      </c>
      <c r="H3" t="s">
        <v>190</v>
      </c>
      <c r="I3" s="9">
        <f t="shared" ref="I3:I6" si="2">C3+500</f>
        <v>12627</v>
      </c>
      <c r="J3">
        <f t="shared" ref="J3:J7" si="3">B3*I3</f>
        <v>25254</v>
      </c>
    </row>
    <row r="4" spans="1:10">
      <c r="A4" t="s">
        <v>165</v>
      </c>
      <c r="B4">
        <v>3</v>
      </c>
      <c r="C4">
        <v>10000</v>
      </c>
      <c r="D4">
        <v>13000</v>
      </c>
      <c r="E4">
        <f t="shared" si="0"/>
        <v>39000</v>
      </c>
      <c r="F4">
        <f t="shared" si="1"/>
        <v>30000</v>
      </c>
      <c r="G4">
        <v>12000</v>
      </c>
      <c r="H4" t="s">
        <v>190</v>
      </c>
      <c r="I4" s="9">
        <f t="shared" si="2"/>
        <v>10500</v>
      </c>
      <c r="J4">
        <f t="shared" si="3"/>
        <v>31500</v>
      </c>
    </row>
    <row r="5" spans="1:10">
      <c r="A5" t="s">
        <v>192</v>
      </c>
      <c r="B5">
        <v>1</v>
      </c>
      <c r="C5">
        <v>14000</v>
      </c>
      <c r="D5">
        <v>15000</v>
      </c>
      <c r="E5">
        <f t="shared" si="0"/>
        <v>15000</v>
      </c>
      <c r="F5">
        <f t="shared" si="1"/>
        <v>14000</v>
      </c>
      <c r="G5">
        <v>16000</v>
      </c>
      <c r="H5" t="s">
        <v>182</v>
      </c>
      <c r="I5" s="9">
        <f t="shared" si="2"/>
        <v>14500</v>
      </c>
      <c r="J5">
        <f t="shared" si="3"/>
        <v>14500</v>
      </c>
    </row>
    <row r="6" spans="1:10">
      <c r="A6" t="s">
        <v>193</v>
      </c>
      <c r="B6">
        <v>1</v>
      </c>
      <c r="C6">
        <v>9000</v>
      </c>
      <c r="D6">
        <v>10000</v>
      </c>
      <c r="E6">
        <f t="shared" si="0"/>
        <v>10000</v>
      </c>
      <c r="F6">
        <f t="shared" si="1"/>
        <v>9000</v>
      </c>
      <c r="G6">
        <v>10000</v>
      </c>
      <c r="H6" t="s">
        <v>182</v>
      </c>
      <c r="I6" s="9">
        <f t="shared" si="2"/>
        <v>9500</v>
      </c>
      <c r="J6">
        <f t="shared" si="3"/>
        <v>9500</v>
      </c>
    </row>
    <row r="7" spans="1:10">
      <c r="A7" t="s">
        <v>151</v>
      </c>
      <c r="B7">
        <v>1</v>
      </c>
      <c r="C7">
        <v>11985</v>
      </c>
      <c r="D7">
        <v>13000</v>
      </c>
      <c r="E7">
        <f t="shared" si="0"/>
        <v>13000</v>
      </c>
      <c r="F7">
        <f t="shared" si="1"/>
        <v>11985</v>
      </c>
      <c r="G7">
        <v>11200</v>
      </c>
      <c r="H7" t="s">
        <v>182</v>
      </c>
      <c r="I7" s="9">
        <f>C7</f>
        <v>11985</v>
      </c>
      <c r="J7">
        <f t="shared" si="3"/>
        <v>11985</v>
      </c>
    </row>
    <row r="8" spans="1:10">
      <c r="E8" s="2">
        <f>SUM(E2:E7)</f>
        <v>137000</v>
      </c>
      <c r="I8" s="10"/>
      <c r="J8" s="9">
        <f>SUM(J2:J7)</f>
        <v>121719</v>
      </c>
    </row>
    <row r="14" spans="1:10">
      <c r="A14" s="20">
        <v>43477</v>
      </c>
    </row>
    <row r="15" spans="1:10">
      <c r="A15" t="s">
        <v>206</v>
      </c>
      <c r="B15">
        <v>14</v>
      </c>
      <c r="C15">
        <v>6500</v>
      </c>
      <c r="D15">
        <f>B15*C15</f>
        <v>91000</v>
      </c>
    </row>
    <row r="16" spans="1:10">
      <c r="A16" t="s">
        <v>262</v>
      </c>
      <c r="B16">
        <v>9</v>
      </c>
      <c r="C16">
        <v>10000</v>
      </c>
      <c r="D16">
        <f t="shared" ref="D16:D23" si="4">B16*C16</f>
        <v>90000</v>
      </c>
    </row>
    <row r="17" spans="1:4">
      <c r="A17" t="s">
        <v>82</v>
      </c>
      <c r="B17">
        <v>4</v>
      </c>
      <c r="C17">
        <v>8500</v>
      </c>
      <c r="D17">
        <f t="shared" si="4"/>
        <v>34000</v>
      </c>
    </row>
    <row r="18" spans="1:4">
      <c r="A18" t="s">
        <v>82</v>
      </c>
      <c r="B18">
        <v>1</v>
      </c>
      <c r="C18">
        <v>9500</v>
      </c>
      <c r="D18">
        <f t="shared" si="4"/>
        <v>9500</v>
      </c>
    </row>
    <row r="19" spans="1:4">
      <c r="A19" t="s">
        <v>263</v>
      </c>
      <c r="B19">
        <v>1</v>
      </c>
      <c r="C19">
        <v>13000</v>
      </c>
      <c r="D19">
        <f t="shared" si="4"/>
        <v>13000</v>
      </c>
    </row>
    <row r="20" spans="1:4">
      <c r="A20" t="s">
        <v>55</v>
      </c>
      <c r="B20">
        <v>1</v>
      </c>
      <c r="C20">
        <v>10000</v>
      </c>
      <c r="D20">
        <f t="shared" si="4"/>
        <v>10000</v>
      </c>
    </row>
    <row r="21" spans="1:4">
      <c r="A21" t="s">
        <v>124</v>
      </c>
      <c r="B21">
        <v>2</v>
      </c>
      <c r="C21">
        <v>11000</v>
      </c>
      <c r="D21">
        <f t="shared" si="4"/>
        <v>22000</v>
      </c>
    </row>
    <row r="22" spans="1:4">
      <c r="A22" t="s">
        <v>193</v>
      </c>
      <c r="B22">
        <v>2</v>
      </c>
      <c r="C22">
        <v>6000</v>
      </c>
      <c r="D22">
        <f t="shared" si="4"/>
        <v>12000</v>
      </c>
    </row>
    <row r="23" spans="1:4">
      <c r="A23" t="s">
        <v>264</v>
      </c>
      <c r="B23">
        <v>2</v>
      </c>
      <c r="C23">
        <v>10000</v>
      </c>
      <c r="D23">
        <f t="shared" si="4"/>
        <v>20000</v>
      </c>
    </row>
    <row r="24" spans="1:4">
      <c r="A24" t="s">
        <v>264</v>
      </c>
      <c r="B24">
        <v>1</v>
      </c>
    </row>
    <row r="25" spans="1:4">
      <c r="D25" s="2">
        <f>SUM(D15:D23)</f>
        <v>301500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A5" sqref="A5"/>
    </sheetView>
  </sheetViews>
  <sheetFormatPr defaultRowHeight="15"/>
  <cols>
    <col min="2" max="2" width="13.42578125" bestFit="1" customWidth="1"/>
    <col min="3" max="3" width="15.14062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>
      <c r="A2" s="13"/>
      <c r="B2" s="13"/>
      <c r="C2" s="10" t="s">
        <v>259</v>
      </c>
      <c r="D2" s="10">
        <v>8000</v>
      </c>
      <c r="E2" s="10" t="s">
        <v>258</v>
      </c>
      <c r="F2" s="10"/>
      <c r="G2" s="10"/>
      <c r="H2" s="10"/>
      <c r="I2" s="10"/>
      <c r="J2" s="10"/>
      <c r="K2" s="10"/>
      <c r="L2" s="10"/>
      <c r="M2" s="10"/>
    </row>
    <row r="3" spans="1:16">
      <c r="A3" s="13"/>
      <c r="B3" s="13"/>
      <c r="C3" s="10" t="s">
        <v>260</v>
      </c>
      <c r="D3" s="10">
        <v>6000</v>
      </c>
      <c r="E3" s="10"/>
      <c r="F3" s="13"/>
      <c r="G3" s="10"/>
      <c r="H3" s="10"/>
      <c r="I3" s="10"/>
      <c r="J3" s="10"/>
      <c r="K3" s="10"/>
      <c r="L3" s="10"/>
      <c r="M3" s="10"/>
    </row>
    <row r="4" spans="1:16">
      <c r="A4" s="13"/>
      <c r="B4" s="13"/>
      <c r="C4" s="10" t="s">
        <v>259</v>
      </c>
      <c r="D4" s="10">
        <v>9500</v>
      </c>
      <c r="E4" s="10"/>
      <c r="F4" s="13"/>
      <c r="G4" s="10"/>
      <c r="H4" s="10"/>
      <c r="I4" s="10"/>
      <c r="J4" s="10"/>
      <c r="K4" s="10"/>
      <c r="L4" s="10"/>
      <c r="M4" s="10"/>
    </row>
    <row r="5" spans="1:16">
      <c r="A5" s="13">
        <v>43467</v>
      </c>
      <c r="B5" s="13" t="s">
        <v>261</v>
      </c>
      <c r="C5" s="10" t="s">
        <v>94</v>
      </c>
      <c r="D5" s="10">
        <v>93000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3"/>
      <c r="B6" s="13" t="s">
        <v>261</v>
      </c>
      <c r="C6" s="10" t="s">
        <v>61</v>
      </c>
      <c r="D6" s="10">
        <v>6000</v>
      </c>
      <c r="E6" s="2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13"/>
      <c r="B7" s="1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3"/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13"/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13"/>
      <c r="B10" s="1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13"/>
      <c r="B11" s="1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13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13"/>
      <c r="B14" s="1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4.25" customHeight="1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13"/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0"/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10"/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10"/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B7" sqref="B7"/>
    </sheetView>
  </sheetViews>
  <sheetFormatPr defaultRowHeight="15"/>
  <cols>
    <col min="1" max="1" width="15.7109375" bestFit="1" customWidth="1"/>
  </cols>
  <sheetData>
    <row r="1" spans="1:2">
      <c r="A1" s="3" t="s">
        <v>14</v>
      </c>
    </row>
    <row r="2" spans="1:2">
      <c r="B2">
        <v>400000</v>
      </c>
    </row>
    <row r="3" spans="1:2">
      <c r="B3">
        <v>200000</v>
      </c>
    </row>
    <row r="4" spans="1:2">
      <c r="B4" s="3">
        <f>SUM(B2:B3)</f>
        <v>600000</v>
      </c>
    </row>
    <row r="6" spans="1:2">
      <c r="A6" t="s">
        <v>15</v>
      </c>
      <c r="B6">
        <v>160000</v>
      </c>
    </row>
    <row r="7" spans="1:2">
      <c r="A7" t="s">
        <v>16</v>
      </c>
      <c r="B7">
        <v>40000</v>
      </c>
    </row>
    <row r="8" spans="1:2">
      <c r="A8" t="s">
        <v>17</v>
      </c>
      <c r="B8">
        <v>40000</v>
      </c>
    </row>
    <row r="9" spans="1:2">
      <c r="A9" t="s">
        <v>18</v>
      </c>
      <c r="B9">
        <v>50000</v>
      </c>
    </row>
    <row r="10" spans="1:2">
      <c r="A10" t="s">
        <v>19</v>
      </c>
      <c r="B10">
        <v>0</v>
      </c>
    </row>
    <row r="11" spans="1:2">
      <c r="B11" s="3">
        <f>SUM(B6:B10)</f>
        <v>290000</v>
      </c>
    </row>
    <row r="13" spans="1:2">
      <c r="A13" t="s">
        <v>20</v>
      </c>
      <c r="B13" s="3">
        <f>B4-B11</f>
        <v>310000</v>
      </c>
    </row>
    <row r="17" spans="1:11">
      <c r="A17" t="s">
        <v>95</v>
      </c>
      <c r="B17">
        <v>100000</v>
      </c>
      <c r="D17" t="s">
        <v>104</v>
      </c>
      <c r="E17">
        <v>0</v>
      </c>
      <c r="F17" s="10"/>
    </row>
    <row r="18" spans="1:11">
      <c r="A18" t="s">
        <v>61</v>
      </c>
      <c r="B18">
        <v>0</v>
      </c>
      <c r="D18" t="s">
        <v>105</v>
      </c>
      <c r="E18">
        <v>0</v>
      </c>
      <c r="F18" s="10"/>
    </row>
    <row r="19" spans="1:11">
      <c r="A19" t="s">
        <v>96</v>
      </c>
      <c r="B19">
        <v>100000</v>
      </c>
      <c r="E19" s="12">
        <f>SUM(E17:E18)</f>
        <v>0</v>
      </c>
      <c r="F19" s="10"/>
    </row>
    <row r="20" spans="1:11">
      <c r="A20" t="s">
        <v>97</v>
      </c>
      <c r="B20">
        <v>100000</v>
      </c>
      <c r="F20" s="10"/>
    </row>
    <row r="21" spans="1:11">
      <c r="A21" t="s">
        <v>98</v>
      </c>
      <c r="B21">
        <v>50000</v>
      </c>
      <c r="F21" s="10"/>
      <c r="I21" s="4">
        <v>43378</v>
      </c>
      <c r="J21" t="s">
        <v>99</v>
      </c>
      <c r="K21">
        <v>22000</v>
      </c>
    </row>
    <row r="22" spans="1:11">
      <c r="A22" t="s">
        <v>45</v>
      </c>
      <c r="B22">
        <v>0</v>
      </c>
      <c r="F22" s="10"/>
      <c r="I22" s="4">
        <v>43379</v>
      </c>
      <c r="J22" t="s">
        <v>94</v>
      </c>
      <c r="K22">
        <v>85000</v>
      </c>
    </row>
    <row r="23" spans="1:11">
      <c r="B23" s="12">
        <f>SUM(B17:B22)</f>
        <v>350000</v>
      </c>
      <c r="F23" s="10"/>
      <c r="I23" s="4">
        <v>43378</v>
      </c>
      <c r="J23" t="s">
        <v>45</v>
      </c>
      <c r="K23">
        <v>30000</v>
      </c>
    </row>
    <row r="24" spans="1:11">
      <c r="A24" t="s">
        <v>106</v>
      </c>
      <c r="E24" s="12">
        <f>B23+E19</f>
        <v>350000</v>
      </c>
      <c r="F24" s="10"/>
      <c r="I24" s="4">
        <v>43381</v>
      </c>
      <c r="J24" t="s">
        <v>61</v>
      </c>
      <c r="K24">
        <v>44800</v>
      </c>
    </row>
    <row r="25" spans="1:11">
      <c r="F25" s="10"/>
      <c r="I25" s="4">
        <v>43383</v>
      </c>
      <c r="J25" t="s">
        <v>100</v>
      </c>
      <c r="K25">
        <v>10000</v>
      </c>
    </row>
    <row r="26" spans="1:11">
      <c r="F26" s="10"/>
      <c r="I26" s="4">
        <v>43381</v>
      </c>
      <c r="J26" t="s">
        <v>61</v>
      </c>
      <c r="K26">
        <v>10000</v>
      </c>
    </row>
    <row r="27" spans="1:11">
      <c r="A27" s="10"/>
      <c r="B27" s="10"/>
      <c r="F27" s="10"/>
      <c r="I27" s="4">
        <v>43383</v>
      </c>
      <c r="J27" t="s">
        <v>101</v>
      </c>
      <c r="K27">
        <v>10000</v>
      </c>
    </row>
    <row r="28" spans="1:11">
      <c r="A28" s="10"/>
      <c r="B28" s="10"/>
      <c r="F28" s="10"/>
      <c r="K28" s="12">
        <f>SUM(K21:K27)</f>
        <v>211800</v>
      </c>
    </row>
    <row r="29" spans="1:11">
      <c r="A29" s="10"/>
      <c r="B29" s="10"/>
    </row>
    <row r="31" spans="1:11">
      <c r="A31" t="s">
        <v>107</v>
      </c>
      <c r="K3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A2" sqref="A2"/>
    </sheetView>
  </sheetViews>
  <sheetFormatPr defaultRowHeight="15"/>
  <cols>
    <col min="1" max="1" width="26.7109375" bestFit="1" customWidth="1"/>
    <col min="2" max="2" width="17" customWidth="1"/>
    <col min="3" max="3" width="10.5703125" style="25" customWidth="1"/>
  </cols>
  <sheetData>
    <row r="1" spans="1:12">
      <c r="A1" t="s">
        <v>42</v>
      </c>
      <c r="B1" t="s">
        <v>43</v>
      </c>
    </row>
    <row r="2" spans="1:12">
      <c r="A2" t="s">
        <v>95</v>
      </c>
      <c r="B2">
        <v>100000</v>
      </c>
    </row>
    <row r="3" spans="1:12">
      <c r="A3" t="s">
        <v>61</v>
      </c>
      <c r="B3" s="10">
        <v>50000</v>
      </c>
    </row>
    <row r="4" spans="1:12">
      <c r="A4" t="s">
        <v>96</v>
      </c>
      <c r="B4" s="10">
        <v>90000</v>
      </c>
      <c r="D4">
        <v>100000</v>
      </c>
    </row>
    <row r="5" spans="1:12">
      <c r="A5" t="s">
        <v>97</v>
      </c>
      <c r="B5" s="10">
        <v>100000</v>
      </c>
      <c r="D5">
        <v>100000</v>
      </c>
    </row>
    <row r="6" spans="1:12">
      <c r="A6" t="s">
        <v>98</v>
      </c>
      <c r="B6">
        <v>50000</v>
      </c>
      <c r="D6">
        <v>115000</v>
      </c>
    </row>
    <row r="7" spans="1:12">
      <c r="A7" t="s">
        <v>45</v>
      </c>
      <c r="B7">
        <v>50000</v>
      </c>
      <c r="D7">
        <v>70000</v>
      </c>
    </row>
    <row r="8" spans="1:12">
      <c r="A8" t="s">
        <v>127</v>
      </c>
      <c r="B8">
        <v>35000</v>
      </c>
      <c r="D8">
        <v>10000</v>
      </c>
    </row>
    <row r="9" spans="1:12">
      <c r="A9" t="s">
        <v>94</v>
      </c>
      <c r="B9">
        <v>25000</v>
      </c>
    </row>
    <row r="10" spans="1:12">
      <c r="B10" s="2">
        <f>SUM(B2:B9)</f>
        <v>500000</v>
      </c>
    </row>
    <row r="11" spans="1:12">
      <c r="K11">
        <v>287074</v>
      </c>
      <c r="L11">
        <v>100000</v>
      </c>
    </row>
    <row r="12" spans="1:12">
      <c r="A12" t="s">
        <v>247</v>
      </c>
      <c r="B12">
        <v>100000</v>
      </c>
      <c r="L12">
        <v>150000</v>
      </c>
    </row>
    <row r="13" spans="1:12">
      <c r="A13" t="s">
        <v>249</v>
      </c>
      <c r="B13">
        <v>65000</v>
      </c>
    </row>
    <row r="14" spans="1:12">
      <c r="A14" t="s">
        <v>248</v>
      </c>
      <c r="B14">
        <v>316000</v>
      </c>
      <c r="F14" t="s">
        <v>280</v>
      </c>
      <c r="G14">
        <v>10433</v>
      </c>
    </row>
    <row r="15" spans="1:12">
      <c r="D15" s="10"/>
      <c r="E15" s="10"/>
      <c r="F15" t="s">
        <v>281</v>
      </c>
      <c r="G15">
        <v>102635</v>
      </c>
    </row>
    <row r="16" spans="1:12">
      <c r="F16" t="s">
        <v>282</v>
      </c>
      <c r="G16">
        <v>150579</v>
      </c>
    </row>
    <row r="17" spans="1:7">
      <c r="A17" s="10"/>
      <c r="B17" s="2">
        <f>SUM(B12:B14)</f>
        <v>481000</v>
      </c>
      <c r="F17" t="s">
        <v>283</v>
      </c>
      <c r="G17">
        <v>-6195</v>
      </c>
    </row>
    <row r="18" spans="1:7">
      <c r="F18" t="s">
        <v>284</v>
      </c>
      <c r="G18">
        <v>-5699</v>
      </c>
    </row>
    <row r="19" spans="1:7">
      <c r="G19">
        <v>-140000</v>
      </c>
    </row>
    <row r="20" spans="1:7">
      <c r="A20" t="s">
        <v>265</v>
      </c>
      <c r="B20">
        <v>100000</v>
      </c>
      <c r="G20" s="5">
        <f>SUM(G14:G19)</f>
        <v>111753</v>
      </c>
    </row>
    <row r="21" spans="1:7">
      <c r="A21" t="s">
        <v>251</v>
      </c>
      <c r="B21">
        <v>150000</v>
      </c>
    </row>
    <row r="22" spans="1:7">
      <c r="A22" t="s">
        <v>266</v>
      </c>
      <c r="B22">
        <v>200000</v>
      </c>
    </row>
    <row r="23" spans="1:7">
      <c r="A23" t="s">
        <v>267</v>
      </c>
      <c r="B23">
        <v>40000</v>
      </c>
    </row>
    <row r="24" spans="1:7">
      <c r="B24" s="2">
        <f>SUM(B20:B23)</f>
        <v>490000</v>
      </c>
    </row>
    <row r="26" spans="1:7">
      <c r="A26" t="s">
        <v>268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0"/>
  <sheetViews>
    <sheetView topLeftCell="J1" workbookViewId="0">
      <selection activeCell="P2" sqref="P2:Z19"/>
    </sheetView>
  </sheetViews>
  <sheetFormatPr defaultRowHeight="15"/>
  <cols>
    <col min="1" max="1" width="18.85546875" bestFit="1" customWidth="1"/>
    <col min="4" max="4" width="16.7109375" bestFit="1" customWidth="1"/>
    <col min="5" max="5" width="12.28515625" customWidth="1"/>
    <col min="7" max="7" width="14.140625" customWidth="1"/>
    <col min="9" max="9" width="18" bestFit="1" customWidth="1"/>
    <col min="12" max="12" width="27.85546875" bestFit="1" customWidth="1"/>
    <col min="14" max="14" width="7" bestFit="1" customWidth="1"/>
  </cols>
  <sheetData>
    <row r="1" spans="1:26" ht="19.5" customHeight="1">
      <c r="A1" s="26" t="s">
        <v>50</v>
      </c>
      <c r="B1" s="26" t="s">
        <v>189</v>
      </c>
      <c r="C1" s="26"/>
      <c r="D1" s="26" t="s">
        <v>291</v>
      </c>
      <c r="E1" s="26" t="s">
        <v>189</v>
      </c>
      <c r="F1" s="26"/>
      <c r="G1" s="26"/>
      <c r="I1" s="26" t="s">
        <v>50</v>
      </c>
      <c r="J1" s="26" t="s">
        <v>189</v>
      </c>
      <c r="K1" s="26"/>
      <c r="L1" s="26" t="s">
        <v>42</v>
      </c>
      <c r="M1" s="26" t="s">
        <v>189</v>
      </c>
    </row>
    <row r="2" spans="1:26">
      <c r="A2" t="s">
        <v>285</v>
      </c>
      <c r="B2">
        <v>5250000</v>
      </c>
      <c r="D2" s="28" t="s">
        <v>319</v>
      </c>
      <c r="E2">
        <v>462000</v>
      </c>
      <c r="I2" t="s">
        <v>336</v>
      </c>
      <c r="J2">
        <v>421215</v>
      </c>
      <c r="L2" t="s">
        <v>19</v>
      </c>
      <c r="M2">
        <v>161000</v>
      </c>
      <c r="P2">
        <v>1100</v>
      </c>
      <c r="Q2" t="s">
        <v>337</v>
      </c>
      <c r="T2" t="s">
        <v>292</v>
      </c>
      <c r="U2">
        <v>150000</v>
      </c>
      <c r="W2" t="s">
        <v>296</v>
      </c>
      <c r="X2">
        <v>32385</v>
      </c>
    </row>
    <row r="3" spans="1:26">
      <c r="A3" t="s">
        <v>286</v>
      </c>
      <c r="B3">
        <v>548000</v>
      </c>
      <c r="D3" s="28" t="s">
        <v>320</v>
      </c>
      <c r="E3">
        <v>700000</v>
      </c>
      <c r="L3" t="s">
        <v>343</v>
      </c>
      <c r="M3">
        <v>284989</v>
      </c>
      <c r="P3">
        <v>20000</v>
      </c>
      <c r="Q3" t="s">
        <v>19</v>
      </c>
      <c r="T3" t="s">
        <v>293</v>
      </c>
      <c r="U3">
        <v>100000</v>
      </c>
      <c r="W3" t="s">
        <v>297</v>
      </c>
      <c r="X3">
        <v>21843</v>
      </c>
    </row>
    <row r="4" spans="1:26">
      <c r="A4" t="s">
        <v>287</v>
      </c>
      <c r="B4">
        <v>200000</v>
      </c>
      <c r="D4" s="28" t="s">
        <v>321</v>
      </c>
      <c r="E4">
        <v>150000</v>
      </c>
      <c r="L4" t="s">
        <v>344</v>
      </c>
      <c r="M4">
        <v>230000</v>
      </c>
      <c r="P4">
        <v>16000</v>
      </c>
      <c r="Q4" t="s">
        <v>19</v>
      </c>
      <c r="T4" t="s">
        <v>265</v>
      </c>
      <c r="U4">
        <v>100000</v>
      </c>
      <c r="W4" t="s">
        <v>298</v>
      </c>
      <c r="X4">
        <v>19394</v>
      </c>
    </row>
    <row r="5" spans="1:26">
      <c r="A5" t="s">
        <v>288</v>
      </c>
      <c r="B5">
        <v>20000</v>
      </c>
      <c r="D5" s="28" t="s">
        <v>322</v>
      </c>
      <c r="E5">
        <v>100000</v>
      </c>
      <c r="M5" s="2">
        <f>SUM(M2:M4)</f>
        <v>675989</v>
      </c>
      <c r="N5" s="6">
        <f>M5-J2</f>
        <v>254774</v>
      </c>
      <c r="P5">
        <v>19900</v>
      </c>
      <c r="Q5" t="s">
        <v>338</v>
      </c>
      <c r="T5" t="s">
        <v>294</v>
      </c>
      <c r="U5">
        <v>200000</v>
      </c>
      <c r="W5" t="s">
        <v>299</v>
      </c>
      <c r="X5">
        <v>2610</v>
      </c>
    </row>
    <row r="6" spans="1:26">
      <c r="B6" s="2">
        <f>SUM(B2:B5)</f>
        <v>6018000</v>
      </c>
      <c r="D6" s="28" t="s">
        <v>323</v>
      </c>
      <c r="E6">
        <v>100000</v>
      </c>
      <c r="P6">
        <v>20000</v>
      </c>
      <c r="Q6" t="s">
        <v>338</v>
      </c>
      <c r="T6" t="s">
        <v>295</v>
      </c>
      <c r="U6">
        <v>707000</v>
      </c>
      <c r="X6" s="12">
        <f>SUM(X2:X5)</f>
        <v>76232</v>
      </c>
    </row>
    <row r="7" spans="1:26">
      <c r="A7" t="s">
        <v>289</v>
      </c>
      <c r="B7">
        <v>100000</v>
      </c>
      <c r="D7" s="28" t="s">
        <v>324</v>
      </c>
      <c r="E7">
        <v>200000</v>
      </c>
      <c r="P7">
        <v>20000</v>
      </c>
      <c r="Q7" t="s">
        <v>339</v>
      </c>
      <c r="U7" s="8">
        <f>SUM(U2:U6)</f>
        <v>1257000</v>
      </c>
    </row>
    <row r="8" spans="1:26">
      <c r="A8" t="s">
        <v>290</v>
      </c>
      <c r="B8">
        <v>100000</v>
      </c>
      <c r="D8" s="28" t="s">
        <v>325</v>
      </c>
      <c r="E8">
        <v>280000</v>
      </c>
      <c r="F8" s="2">
        <f>SUM(E2:E8)</f>
        <v>1992000</v>
      </c>
      <c r="L8" s="8" t="s">
        <v>345</v>
      </c>
      <c r="M8" s="8">
        <f>E18-N5</f>
        <v>714864</v>
      </c>
      <c r="P8">
        <v>20000</v>
      </c>
      <c r="Q8" t="s">
        <v>340</v>
      </c>
    </row>
    <row r="9" spans="1:26">
      <c r="A9" t="s">
        <v>318</v>
      </c>
      <c r="B9">
        <v>100000</v>
      </c>
      <c r="D9" s="28" t="s">
        <v>329</v>
      </c>
      <c r="E9">
        <v>160000</v>
      </c>
      <c r="P9">
        <v>19500</v>
      </c>
      <c r="Q9" t="s">
        <v>301</v>
      </c>
    </row>
    <row r="10" spans="1:26">
      <c r="B10" s="2">
        <f>SUM(B6:B9)</f>
        <v>6318000</v>
      </c>
      <c r="D10" s="28" t="s">
        <v>330</v>
      </c>
      <c r="E10">
        <v>40000</v>
      </c>
      <c r="P10">
        <v>49500</v>
      </c>
      <c r="Q10" t="s">
        <v>301</v>
      </c>
    </row>
    <row r="11" spans="1:26">
      <c r="D11" s="28" t="s">
        <v>331</v>
      </c>
      <c r="E11">
        <v>40000</v>
      </c>
      <c r="F11" s="10"/>
      <c r="P11">
        <v>25000</v>
      </c>
      <c r="Q11" t="s">
        <v>341</v>
      </c>
    </row>
    <row r="12" spans="1:26">
      <c r="D12" s="28" t="s">
        <v>332</v>
      </c>
      <c r="E12">
        <v>50000</v>
      </c>
      <c r="F12" s="2">
        <f>SUM(E9:E12)</f>
        <v>290000</v>
      </c>
      <c r="G12" s="12">
        <f>F8+F12</f>
        <v>2282000</v>
      </c>
      <c r="P12" s="2">
        <f>SUM(P2:P11)</f>
        <v>211000</v>
      </c>
    </row>
    <row r="13" spans="1:26">
      <c r="D13" s="29" t="s">
        <v>326</v>
      </c>
      <c r="E13">
        <v>1472262</v>
      </c>
      <c r="F13" s="10"/>
      <c r="G13" s="8">
        <f>B10-G12</f>
        <v>4036000</v>
      </c>
      <c r="P13">
        <v>50000</v>
      </c>
      <c r="Q13" t="s">
        <v>342</v>
      </c>
    </row>
    <row r="14" spans="1:26">
      <c r="D14" s="29" t="s">
        <v>327</v>
      </c>
      <c r="E14">
        <v>994100</v>
      </c>
      <c r="P14" s="5">
        <f>P12-P13</f>
        <v>161000</v>
      </c>
      <c r="W14" t="s">
        <v>300</v>
      </c>
      <c r="X14">
        <v>60000</v>
      </c>
      <c r="Y14">
        <v>25000</v>
      </c>
      <c r="Z14" t="s">
        <v>305</v>
      </c>
    </row>
    <row r="15" spans="1:26">
      <c r="D15" s="29" t="s">
        <v>328</v>
      </c>
      <c r="E15">
        <v>400000</v>
      </c>
      <c r="F15" s="10"/>
      <c r="W15" t="s">
        <v>301</v>
      </c>
      <c r="X15">
        <v>5000</v>
      </c>
      <c r="Y15">
        <v>25000</v>
      </c>
      <c r="Z15" t="s">
        <v>305</v>
      </c>
    </row>
    <row r="16" spans="1:26">
      <c r="D16" s="29" t="s">
        <v>333</v>
      </c>
      <c r="E16" s="10">
        <v>100000</v>
      </c>
      <c r="W16" t="s">
        <v>302</v>
      </c>
      <c r="X16">
        <v>2000</v>
      </c>
      <c r="Y16">
        <v>2000</v>
      </c>
      <c r="Z16" t="s">
        <v>305</v>
      </c>
    </row>
    <row r="17" spans="4:25">
      <c r="D17" s="29" t="s">
        <v>334</v>
      </c>
      <c r="E17" s="10">
        <v>100000</v>
      </c>
      <c r="F17" s="2">
        <f>SUM(E13:E17)</f>
        <v>3066362</v>
      </c>
      <c r="W17" t="s">
        <v>303</v>
      </c>
      <c r="X17">
        <v>2000</v>
      </c>
      <c r="Y17">
        <f>SUM(Y14:Y16)</f>
        <v>52000</v>
      </c>
    </row>
    <row r="18" spans="4:25">
      <c r="D18" s="8" t="s">
        <v>335</v>
      </c>
      <c r="E18" s="8">
        <f>G13-F17</f>
        <v>969638</v>
      </c>
      <c r="W18" t="s">
        <v>304</v>
      </c>
      <c r="X18">
        <v>6200</v>
      </c>
    </row>
    <row r="19" spans="4:25">
      <c r="D19" s="10"/>
      <c r="E19" s="2">
        <f>SUM(E2:E18)</f>
        <v>6318000</v>
      </c>
      <c r="X19">
        <f>SUM(X14:X18)</f>
        <v>75200</v>
      </c>
      <c r="Y19" s="12">
        <f>X19-Y17</f>
        <v>23200</v>
      </c>
    </row>
    <row r="20" spans="4:25">
      <c r="D20" s="10"/>
      <c r="E2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G3" sqref="G3"/>
    </sheetView>
  </sheetViews>
  <sheetFormatPr defaultRowHeight="15"/>
  <cols>
    <col min="1" max="1" width="30.85546875" bestFit="1" customWidth="1"/>
    <col min="2" max="2" width="7.85546875" bestFit="1" customWidth="1"/>
    <col min="3" max="3" width="6.5703125" bestFit="1" customWidth="1"/>
    <col min="4" max="4" width="14.85546875" bestFit="1" customWidth="1"/>
    <col min="5" max="5" width="30.28515625" bestFit="1" customWidth="1"/>
    <col min="6" max="6" width="11.85546875" bestFit="1" customWidth="1"/>
    <col min="7" max="7" width="20.42578125" bestFit="1" customWidth="1"/>
  </cols>
  <sheetData>
    <row r="1" spans="1:7">
      <c r="A1" s="5" t="s">
        <v>291</v>
      </c>
      <c r="B1" s="5" t="s">
        <v>43</v>
      </c>
      <c r="C1" s="5" t="s">
        <v>346</v>
      </c>
      <c r="D1" s="5" t="s">
        <v>347</v>
      </c>
      <c r="E1" s="5" t="s">
        <v>244</v>
      </c>
      <c r="F1" s="5" t="s">
        <v>364</v>
      </c>
    </row>
    <row r="2" spans="1:7">
      <c r="A2" t="s">
        <v>348</v>
      </c>
      <c r="B2">
        <v>59000</v>
      </c>
      <c r="D2">
        <f>B2-C2</f>
        <v>59000</v>
      </c>
      <c r="E2" t="s">
        <v>349</v>
      </c>
      <c r="F2">
        <v>59000</v>
      </c>
    </row>
    <row r="3" spans="1:7">
      <c r="A3" t="s">
        <v>61</v>
      </c>
      <c r="B3">
        <v>65000</v>
      </c>
      <c r="D3">
        <f t="shared" ref="D3:D6" si="0">B3-C3</f>
        <v>65000</v>
      </c>
      <c r="E3" t="s">
        <v>349</v>
      </c>
      <c r="F3">
        <v>65000</v>
      </c>
    </row>
    <row r="4" spans="1:7">
      <c r="A4" t="s">
        <v>95</v>
      </c>
      <c r="B4">
        <v>100000</v>
      </c>
      <c r="D4">
        <f t="shared" si="0"/>
        <v>100000</v>
      </c>
      <c r="F4">
        <v>100000</v>
      </c>
      <c r="G4" t="s">
        <v>368</v>
      </c>
    </row>
    <row r="5" spans="1:7">
      <c r="A5" t="s">
        <v>96</v>
      </c>
      <c r="B5">
        <v>100000</v>
      </c>
      <c r="C5">
        <v>10000</v>
      </c>
      <c r="D5">
        <f t="shared" si="0"/>
        <v>90000</v>
      </c>
      <c r="E5" s="8" t="s">
        <v>350</v>
      </c>
      <c r="F5">
        <v>0</v>
      </c>
    </row>
    <row r="6" spans="1:7">
      <c r="A6" t="s">
        <v>97</v>
      </c>
      <c r="B6">
        <v>100000</v>
      </c>
      <c r="D6">
        <f t="shared" si="0"/>
        <v>100000</v>
      </c>
      <c r="E6" s="8" t="s">
        <v>351</v>
      </c>
      <c r="F6">
        <v>100000</v>
      </c>
      <c r="G6" t="s">
        <v>367</v>
      </c>
    </row>
    <row r="7" spans="1:7">
      <c r="A7" t="s">
        <v>127</v>
      </c>
      <c r="B7">
        <v>40000</v>
      </c>
      <c r="D7">
        <f>B7-C7</f>
        <v>40000</v>
      </c>
      <c r="E7" s="8" t="s">
        <v>352</v>
      </c>
      <c r="F7">
        <v>40000</v>
      </c>
      <c r="G7" t="s">
        <v>366</v>
      </c>
    </row>
    <row r="8" spans="1:7">
      <c r="A8" t="s">
        <v>94</v>
      </c>
      <c r="B8">
        <v>25000</v>
      </c>
      <c r="D8">
        <f>B8-C8</f>
        <v>25000</v>
      </c>
      <c r="F8">
        <v>25000</v>
      </c>
    </row>
    <row r="9" spans="1:7">
      <c r="A9" t="s">
        <v>353</v>
      </c>
      <c r="B9">
        <v>120000</v>
      </c>
      <c r="D9">
        <f>B9-C9</f>
        <v>120000</v>
      </c>
      <c r="F9">
        <v>90000</v>
      </c>
      <c r="G9" t="s">
        <v>365</v>
      </c>
    </row>
    <row r="10" spans="1:7">
      <c r="A10" t="s">
        <v>354</v>
      </c>
      <c r="B10">
        <v>80000</v>
      </c>
      <c r="D10">
        <f>B10-C10</f>
        <v>80000</v>
      </c>
      <c r="F10">
        <v>0</v>
      </c>
    </row>
    <row r="11" spans="1:7">
      <c r="D11" s="5">
        <f>SUM(D2:D10)</f>
        <v>679000</v>
      </c>
      <c r="F11" s="5">
        <f>SUM(F2:F10)</f>
        <v>479000</v>
      </c>
    </row>
    <row r="12" spans="1:7">
      <c r="A12" s="9" t="s">
        <v>355</v>
      </c>
      <c r="B12" s="9"/>
      <c r="C12" s="9"/>
      <c r="D12" s="9"/>
      <c r="E12" s="9"/>
    </row>
    <row r="13" spans="1:7">
      <c r="A13" t="s">
        <v>356</v>
      </c>
      <c r="B13">
        <f>102754+130992</f>
        <v>233746</v>
      </c>
    </row>
    <row r="14" spans="1:7">
      <c r="A14" t="s">
        <v>357</v>
      </c>
      <c r="B14">
        <v>197000</v>
      </c>
    </row>
    <row r="15" spans="1:7">
      <c r="A15" t="s">
        <v>234</v>
      </c>
      <c r="B15" s="8">
        <f>B13-B14</f>
        <v>36746</v>
      </c>
      <c r="D15">
        <v>36746</v>
      </c>
    </row>
    <row r="16" spans="1:7">
      <c r="D16" s="8">
        <f>SUM(D11:D15)</f>
        <v>715746</v>
      </c>
    </row>
    <row r="18" spans="1:5">
      <c r="A18" s="9" t="s">
        <v>358</v>
      </c>
      <c r="B18" s="9"/>
      <c r="C18" s="9"/>
      <c r="D18" s="9"/>
      <c r="E18" s="9"/>
    </row>
    <row r="19" spans="1:5">
      <c r="A19" t="s">
        <v>359</v>
      </c>
      <c r="B19">
        <v>33000</v>
      </c>
    </row>
    <row r="20" spans="1:5">
      <c r="A20" t="s">
        <v>360</v>
      </c>
      <c r="B20">
        <v>22000</v>
      </c>
    </row>
    <row r="21" spans="1:5">
      <c r="A21" t="s">
        <v>361</v>
      </c>
      <c r="B21">
        <v>20000</v>
      </c>
    </row>
    <row r="22" spans="1:5">
      <c r="A22" t="s">
        <v>362</v>
      </c>
      <c r="B22">
        <v>5600</v>
      </c>
    </row>
    <row r="23" spans="1:5">
      <c r="A23" t="s">
        <v>363</v>
      </c>
      <c r="B23" s="8">
        <f>SUM(B19:B22)</f>
        <v>80600</v>
      </c>
    </row>
    <row r="24" spans="1:5">
      <c r="A24" s="10"/>
      <c r="B24" s="10"/>
      <c r="C24" s="10"/>
      <c r="D24" s="10"/>
      <c r="E24" s="10"/>
    </row>
    <row r="25" spans="1:5">
      <c r="A25" s="10"/>
      <c r="B25" s="10"/>
      <c r="C25" s="10"/>
      <c r="D25" s="10"/>
      <c r="E25" s="10"/>
    </row>
    <row r="26" spans="1:5">
      <c r="A26" s="10"/>
      <c r="B26" s="10"/>
      <c r="C26" s="10"/>
      <c r="D26" s="10"/>
      <c r="E26" s="10"/>
    </row>
    <row r="27" spans="1:5">
      <c r="A27" s="10"/>
      <c r="B27" s="10"/>
      <c r="C27" s="10"/>
      <c r="D27" s="10"/>
      <c r="E2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stock_details</vt:lpstr>
      <vt:lpstr>bill details</vt:lpstr>
      <vt:lpstr>summary</vt:lpstr>
      <vt:lpstr>dump_stocks</vt:lpstr>
      <vt:lpstr>card</vt:lpstr>
      <vt:lpstr>land_details</vt:lpstr>
      <vt:lpstr>Sheet2</vt:lpstr>
      <vt:lpstr>land_complete_details</vt:lpstr>
      <vt:lpstr>udhar_details</vt:lpstr>
      <vt:lpstr>farzi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2018-09-03T12:46:03Z</dcterms:created>
  <dcterms:modified xsi:type="dcterms:W3CDTF">2019-09-15T08:34:03Z</dcterms:modified>
</cp:coreProperties>
</file>