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stock_details" sheetId="1" r:id="rId1"/>
    <sheet name="send_details" sheetId="2" r:id="rId2"/>
    <sheet name="summary" sheetId="3" r:id="rId3"/>
    <sheet name="card_details" sheetId="4" r:id="rId4"/>
    <sheet name="online_details" sheetId="5" r:id="rId5"/>
    <sheet name="online_details2" sheetId="7" r:id="rId6"/>
    <sheet name="online_details3" sheetId="10" r:id="rId7"/>
    <sheet name="online_all_details" sheetId="11" r:id="rId8"/>
    <sheet name="udhar details" sheetId="8" r:id="rId9"/>
    <sheet name="Sheet1" sheetId="6" r:id="rId10"/>
    <sheet name="Sheet2" sheetId="9" r:id="rId11"/>
  </sheets>
  <calcPr calcId="124519"/>
</workbook>
</file>

<file path=xl/calcChain.xml><?xml version="1.0" encoding="utf-8"?>
<calcChain xmlns="http://schemas.openxmlformats.org/spreadsheetml/2006/main">
  <c r="B14" i="3"/>
  <c r="E14" s="1"/>
  <c r="E53" i="2"/>
  <c r="I11" i="11"/>
  <c r="G15" i="8"/>
  <c r="B21" i="4"/>
  <c r="H20"/>
  <c r="B23"/>
  <c r="G11" i="8"/>
  <c r="C14" i="3"/>
  <c r="I11"/>
  <c r="E51" i="2"/>
  <c r="E50"/>
  <c r="E49"/>
  <c r="E38"/>
  <c r="L28" i="3"/>
  <c r="F47" i="2"/>
  <c r="J7" i="10"/>
  <c r="J2"/>
  <c r="J5"/>
  <c r="J4"/>
  <c r="I5"/>
  <c r="J3"/>
  <c r="E46" i="2"/>
  <c r="E42"/>
  <c r="E43"/>
  <c r="E44"/>
  <c r="E45"/>
  <c r="E41"/>
  <c r="E47" s="1"/>
  <c r="M21" i="10"/>
  <c r="I9"/>
  <c r="E36" i="2"/>
  <c r="F35"/>
  <c r="F32"/>
  <c r="F31"/>
  <c r="F25"/>
  <c r="E35"/>
  <c r="E32"/>
  <c r="E33"/>
  <c r="E34"/>
  <c r="E31"/>
  <c r="E29"/>
  <c r="E26"/>
  <c r="E27"/>
  <c r="E28"/>
  <c r="E25"/>
  <c r="I18" i="7"/>
  <c r="K4" i="8"/>
  <c r="F15"/>
  <c r="B23"/>
  <c r="F11"/>
  <c r="D10"/>
  <c r="D9"/>
  <c r="D8"/>
  <c r="D7"/>
  <c r="D6"/>
  <c r="D5"/>
  <c r="D4"/>
  <c r="D3"/>
  <c r="D2"/>
  <c r="N10" i="4"/>
  <c r="T25" i="3"/>
  <c r="U25" s="1"/>
  <c r="H15" i="5"/>
  <c r="D11" i="8" l="1"/>
  <c r="E23" i="2"/>
  <c r="E20"/>
  <c r="E21"/>
  <c r="E22"/>
  <c r="E19"/>
  <c r="G20" i="1"/>
  <c r="E18" i="2"/>
  <c r="E16"/>
  <c r="E17"/>
  <c r="E15"/>
  <c r="E8"/>
  <c r="E4"/>
  <c r="E5"/>
  <c r="E6"/>
  <c r="E11" l="1"/>
  <c r="E12"/>
  <c r="E13"/>
  <c r="E10"/>
  <c r="E14" s="1"/>
  <c r="E3"/>
  <c r="E7"/>
  <c r="E2"/>
  <c r="O14" i="3"/>
</calcChain>
</file>

<file path=xl/sharedStrings.xml><?xml version="1.0" encoding="utf-8"?>
<sst xmlns="http://schemas.openxmlformats.org/spreadsheetml/2006/main" count="455" uniqueCount="175">
  <si>
    <t>s.no.</t>
  </si>
  <si>
    <t>date</t>
  </si>
  <si>
    <t>shop</t>
  </si>
  <si>
    <t>price</t>
  </si>
  <si>
    <t>ime .no</t>
  </si>
  <si>
    <t>item</t>
  </si>
  <si>
    <t>desc</t>
  </si>
  <si>
    <t>86305204304-7098</t>
  </si>
  <si>
    <t>1 mg mall</t>
  </si>
  <si>
    <t>note 7</t>
  </si>
  <si>
    <t>4gb</t>
  </si>
  <si>
    <t>86729504399-5198</t>
  </si>
  <si>
    <t>86305204292-8736</t>
  </si>
  <si>
    <t>kamnahalli</t>
  </si>
  <si>
    <t>3gb</t>
  </si>
  <si>
    <t>86305204622-9511</t>
  </si>
  <si>
    <t>86478004429-7168</t>
  </si>
  <si>
    <t>86717004557-7320</t>
  </si>
  <si>
    <t>86145404754-2219</t>
  </si>
  <si>
    <t>86433004239-3674</t>
  </si>
  <si>
    <t>86043504505-8630</t>
  </si>
  <si>
    <t>amazon</t>
  </si>
  <si>
    <t>old hj redmi</t>
  </si>
  <si>
    <t>6a</t>
  </si>
  <si>
    <t>2gb</t>
  </si>
  <si>
    <t>redmi6 pro</t>
  </si>
  <si>
    <t>y2</t>
  </si>
  <si>
    <t>devendra_anchal</t>
  </si>
  <si>
    <t xml:space="preserve">  </t>
  </si>
  <si>
    <t>bill</t>
  </si>
  <si>
    <t>sent</t>
  </si>
  <si>
    <t>yes</t>
  </si>
  <si>
    <t>amazon_dev_1</t>
  </si>
  <si>
    <t>quantity</t>
  </si>
  <si>
    <t>total</t>
  </si>
  <si>
    <t>pc.</t>
  </si>
  <si>
    <t>note7 4/64</t>
  </si>
  <si>
    <t>note7 3/32</t>
  </si>
  <si>
    <t>6a 2/16</t>
  </si>
  <si>
    <t>courier</t>
  </si>
  <si>
    <t>amazon online</t>
  </si>
  <si>
    <t>redmi6 pro 4/64</t>
  </si>
  <si>
    <t>redmi6 pro 3/32</t>
  </si>
  <si>
    <t>y2 3/32</t>
  </si>
  <si>
    <t>bill amount</t>
  </si>
  <si>
    <t>payment</t>
  </si>
  <si>
    <t>duse</t>
  </si>
  <si>
    <t>b/k duse</t>
  </si>
  <si>
    <t>amazon_ikram_2</t>
  </si>
  <si>
    <t>86145404758-1514</t>
  </si>
  <si>
    <t>86927604975-0413</t>
  </si>
  <si>
    <t>86717004753-3743</t>
  </si>
  <si>
    <t>86491404860-4406</t>
  </si>
  <si>
    <t xml:space="preserve">y2 </t>
  </si>
  <si>
    <t>last  date</t>
  </si>
  <si>
    <t>name</t>
  </si>
  <si>
    <t>amount</t>
  </si>
  <si>
    <t>details</t>
  </si>
  <si>
    <t>payment date</t>
  </si>
  <si>
    <t>payment amount</t>
  </si>
  <si>
    <t>praveen</t>
  </si>
  <si>
    <t>cash back</t>
  </si>
  <si>
    <t>1500 in may</t>
  </si>
  <si>
    <t>ikram</t>
  </si>
  <si>
    <t>susheel</t>
  </si>
  <si>
    <t>card udar for mobile purchase</t>
  </si>
  <si>
    <t>stock &amp; udhar akhlakh boss</t>
  </si>
  <si>
    <t>net amount</t>
  </si>
  <si>
    <t>redmi 6pro 3/32</t>
  </si>
  <si>
    <t>account</t>
  </si>
  <si>
    <t>mobile</t>
  </si>
  <si>
    <t>status</t>
  </si>
  <si>
    <t>user</t>
  </si>
  <si>
    <t>number</t>
  </si>
  <si>
    <t>card</t>
  </si>
  <si>
    <t>devendra</t>
  </si>
  <si>
    <t>ikramul</t>
  </si>
  <si>
    <t>no.</t>
  </si>
  <si>
    <t>amol</t>
  </si>
  <si>
    <t>akhlakh</t>
  </si>
  <si>
    <t>lokesh</t>
  </si>
  <si>
    <t>mujibur rahman</t>
  </si>
  <si>
    <t>ikram.mnnit</t>
  </si>
  <si>
    <t>ikram786mr</t>
  </si>
  <si>
    <t>miftahur rahman</t>
  </si>
  <si>
    <t>saving</t>
  </si>
  <si>
    <t>rahul</t>
  </si>
  <si>
    <t>y2 4/64</t>
  </si>
  <si>
    <t>86305204673-3173</t>
  </si>
  <si>
    <t>86633004253-6930</t>
  </si>
  <si>
    <t>86305204686-4937</t>
  </si>
  <si>
    <t>86305204633-2919</t>
  </si>
  <si>
    <t>86579804145-3252</t>
  </si>
  <si>
    <t>shivendra</t>
  </si>
  <si>
    <t>koka</t>
  </si>
  <si>
    <t>bhaiya ne sangam mobile mein trasfer kiya</t>
  </si>
  <si>
    <t>21-mar to 29-april</t>
  </si>
  <si>
    <t>online</t>
  </si>
  <si>
    <t>akhlak</t>
  </si>
  <si>
    <t>cashback</t>
  </si>
  <si>
    <t>500 amazon pay</t>
  </si>
  <si>
    <t>miftahur</t>
  </si>
  <si>
    <t> 7903328017</t>
  </si>
  <si>
    <t>online hdfc</t>
  </si>
  <si>
    <t>03 may to 06 may</t>
  </si>
  <si>
    <t>card payment</t>
  </si>
  <si>
    <t>emi icici</t>
  </si>
  <si>
    <t>rent</t>
  </si>
  <si>
    <t xml:space="preserve">name </t>
  </si>
  <si>
    <t>return</t>
  </si>
  <si>
    <t>current amount</t>
  </si>
  <si>
    <t>remarks</t>
  </si>
  <si>
    <t>date 06-may</t>
  </si>
  <si>
    <t>susheel bhai</t>
  </si>
  <si>
    <t>cc and sara hisab karne ke baad</t>
  </si>
  <si>
    <t>15 may se pehle return karna hai</t>
  </si>
  <si>
    <t>sajid</t>
  </si>
  <si>
    <t>june mein return karna hai</t>
  </si>
  <si>
    <t>10th april tak return karna hai</t>
  </si>
  <si>
    <t>end of this month</t>
  </si>
  <si>
    <t>rahul card loan</t>
  </si>
  <si>
    <t>koka ko paisa diye hai</t>
  </si>
  <si>
    <t>amol card</t>
  </si>
  <si>
    <t>other details</t>
  </si>
  <si>
    <t>emis details</t>
  </si>
  <si>
    <t>15 lakh loan</t>
  </si>
  <si>
    <t>10 lakh loan</t>
  </si>
  <si>
    <t>4 lakh ka loan</t>
  </si>
  <si>
    <t xml:space="preserve">2 * 1 lakh loan </t>
  </si>
  <si>
    <t>per month EMI</t>
  </si>
  <si>
    <t>last date 06</t>
  </si>
  <si>
    <t>due date over</t>
  </si>
  <si>
    <t xml:space="preserve">redmi6 pro </t>
  </si>
  <si>
    <t>a2</t>
  </si>
  <si>
    <t>praveen_2561</t>
  </si>
  <si>
    <t>praveen_7161</t>
  </si>
  <si>
    <t>delivered</t>
  </si>
  <si>
    <t>akram</t>
  </si>
  <si>
    <t>inamul</t>
  </si>
  <si>
    <t>guddu jee</t>
  </si>
  <si>
    <t>guudu jee</t>
  </si>
  <si>
    <t>redmi go</t>
  </si>
  <si>
    <t>note 7 3/32</t>
  </si>
  <si>
    <t>susheel_sbi</t>
  </si>
  <si>
    <t>note7</t>
  </si>
  <si>
    <t>15-19 may</t>
  </si>
  <si>
    <t>redmi6</t>
  </si>
  <si>
    <t>afreen</t>
  </si>
  <si>
    <t>susheel bhai -apr</t>
  </si>
  <si>
    <t>rahul -apr</t>
  </si>
  <si>
    <t>shivendra -apr</t>
  </si>
  <si>
    <t>praveen-may</t>
  </si>
  <si>
    <t>susheel bhai -may</t>
  </si>
  <si>
    <t>ikram-card</t>
  </si>
  <si>
    <t>emi</t>
  </si>
  <si>
    <t>rahul -koka</t>
  </si>
  <si>
    <t>redmi 6 3/32</t>
  </si>
  <si>
    <t>online &amp; courier</t>
  </si>
  <si>
    <t>online /courier</t>
  </si>
  <si>
    <t>bhaiya transferred</t>
  </si>
  <si>
    <t>15th may to 03d june</t>
  </si>
  <si>
    <t>amazo online</t>
  </si>
  <si>
    <t>redmi 6 pro 3/32</t>
  </si>
  <si>
    <t>04th to 06th june</t>
  </si>
  <si>
    <t>21st may</t>
  </si>
  <si>
    <t>19th may</t>
  </si>
  <si>
    <t>18th may</t>
  </si>
  <si>
    <t>ikram786mr@gmail.com</t>
  </si>
  <si>
    <t>susheel-amex</t>
  </si>
  <si>
    <t>date-06-june</t>
  </si>
  <si>
    <t>50000, 11th june tak karna hai</t>
  </si>
  <si>
    <t>50000, 11th  june tak dena hai</t>
  </si>
  <si>
    <t>back</t>
  </si>
  <si>
    <t>onlone</t>
  </si>
  <si>
    <t>onli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</si>
</sst>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0" fontId="1" fillId="0" borderId="0" xfId="0" applyFont="1"/>
    <xf numFmtId="15" fontId="0" fillId="0" borderId="0" xfId="0" applyNumberFormat="1"/>
    <xf numFmtId="4" fontId="0" fillId="0" borderId="0" xfId="0" applyNumberFormat="1" applyFill="1"/>
    <xf numFmtId="0" fontId="0" fillId="0" borderId="0" xfId="0" applyFill="1"/>
    <xf numFmtId="4" fontId="0" fillId="0" borderId="0" xfId="0" applyNumberFormat="1"/>
    <xf numFmtId="4" fontId="0" fillId="4" borderId="0" xfId="0" applyNumberFormat="1" applyFill="1"/>
    <xf numFmtId="0" fontId="0" fillId="6" borderId="0" xfId="0" applyFill="1"/>
    <xf numFmtId="0" fontId="0" fillId="7" borderId="0" xfId="0" applyFill="1"/>
    <xf numFmtId="16" fontId="0" fillId="3" borderId="0" xfId="0" applyNumberFormat="1" applyFill="1"/>
    <xf numFmtId="16" fontId="0" fillId="2" borderId="0" xfId="0" applyNumberFormat="1" applyFill="1"/>
    <xf numFmtId="0" fontId="2" fillId="0" borderId="0" xfId="1" applyAlignment="1" applyProtection="1"/>
    <xf numFmtId="16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kram786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25" sqref="C25"/>
    </sheetView>
  </sheetViews>
  <sheetFormatPr defaultRowHeight="15"/>
  <cols>
    <col min="1" max="1" width="5.28515625" bestFit="1" customWidth="1"/>
    <col min="3" max="3" width="22.7109375" customWidth="1"/>
    <col min="4" max="4" width="11.7109375" bestFit="1" customWidth="1"/>
    <col min="5" max="5" width="15.140625" bestFit="1" customWidth="1"/>
    <col min="8" max="8" width="16.28515625" bestFit="1" customWidth="1"/>
    <col min="9" max="9" width="16" bestFit="1" customWidth="1"/>
  </cols>
  <sheetData>
    <row r="1" spans="1:9" ht="24.75" customHeight="1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3</v>
      </c>
      <c r="I1" s="1" t="s">
        <v>29</v>
      </c>
    </row>
    <row r="2" spans="1:9">
      <c r="B2" s="2">
        <v>43554</v>
      </c>
      <c r="C2" t="s">
        <v>7</v>
      </c>
      <c r="D2" t="s">
        <v>8</v>
      </c>
      <c r="E2" t="s">
        <v>9</v>
      </c>
      <c r="F2" t="s">
        <v>10</v>
      </c>
      <c r="G2">
        <v>12000</v>
      </c>
      <c r="I2" t="s">
        <v>30</v>
      </c>
    </row>
    <row r="3" spans="1:9">
      <c r="B3" s="2">
        <v>43554</v>
      </c>
      <c r="C3" t="s">
        <v>11</v>
      </c>
      <c r="D3" t="s">
        <v>8</v>
      </c>
      <c r="E3" t="s">
        <v>9</v>
      </c>
      <c r="F3" t="s">
        <v>10</v>
      </c>
      <c r="G3">
        <v>12000</v>
      </c>
      <c r="I3" t="s">
        <v>30</v>
      </c>
    </row>
    <row r="4" spans="1:9">
      <c r="B4" s="2">
        <v>43554</v>
      </c>
      <c r="C4" t="s">
        <v>15</v>
      </c>
      <c r="D4" t="s">
        <v>13</v>
      </c>
      <c r="E4" t="s">
        <v>9</v>
      </c>
      <c r="F4" t="s">
        <v>14</v>
      </c>
      <c r="G4">
        <v>10000</v>
      </c>
      <c r="I4" t="s">
        <v>30</v>
      </c>
    </row>
    <row r="5" spans="1:9">
      <c r="B5" s="2">
        <v>43554</v>
      </c>
      <c r="C5" t="s">
        <v>12</v>
      </c>
      <c r="D5" t="s">
        <v>13</v>
      </c>
      <c r="E5" t="s">
        <v>9</v>
      </c>
      <c r="F5" t="s">
        <v>14</v>
      </c>
      <c r="G5">
        <v>10000</v>
      </c>
      <c r="I5" t="s">
        <v>30</v>
      </c>
    </row>
    <row r="6" spans="1:9">
      <c r="B6" s="2">
        <v>43554</v>
      </c>
      <c r="C6" t="s">
        <v>16</v>
      </c>
      <c r="D6" t="s">
        <v>21</v>
      </c>
      <c r="E6" t="s">
        <v>23</v>
      </c>
      <c r="F6" t="s">
        <v>24</v>
      </c>
      <c r="G6">
        <v>6000</v>
      </c>
      <c r="H6" t="s">
        <v>27</v>
      </c>
      <c r="I6" t="s">
        <v>32</v>
      </c>
    </row>
    <row r="7" spans="1:9">
      <c r="B7" s="2">
        <v>43554</v>
      </c>
      <c r="C7" t="s">
        <v>17</v>
      </c>
      <c r="D7" t="s">
        <v>21</v>
      </c>
      <c r="E7" t="s">
        <v>23</v>
      </c>
      <c r="F7" t="s">
        <v>24</v>
      </c>
      <c r="G7">
        <v>6000</v>
      </c>
      <c r="H7" t="s">
        <v>27</v>
      </c>
      <c r="I7" t="s">
        <v>32</v>
      </c>
    </row>
    <row r="8" spans="1:9">
      <c r="B8" s="2">
        <v>43554</v>
      </c>
      <c r="C8" t="s">
        <v>18</v>
      </c>
      <c r="D8" t="s">
        <v>21</v>
      </c>
      <c r="E8" t="s">
        <v>25</v>
      </c>
      <c r="F8" t="s">
        <v>14</v>
      </c>
      <c r="G8">
        <v>9000</v>
      </c>
      <c r="H8" t="s">
        <v>27</v>
      </c>
      <c r="I8" t="s">
        <v>32</v>
      </c>
    </row>
    <row r="9" spans="1:9">
      <c r="B9" s="2">
        <v>43554</v>
      </c>
      <c r="C9" t="s">
        <v>19</v>
      </c>
      <c r="D9" t="s">
        <v>21</v>
      </c>
      <c r="E9" t="s">
        <v>26</v>
      </c>
      <c r="F9" t="s">
        <v>14</v>
      </c>
      <c r="G9">
        <v>8000</v>
      </c>
      <c r="H9" t="s">
        <v>27</v>
      </c>
      <c r="I9" t="s">
        <v>32</v>
      </c>
    </row>
    <row r="10" spans="1:9">
      <c r="B10" s="2">
        <v>43554</v>
      </c>
      <c r="C10" t="s">
        <v>20</v>
      </c>
      <c r="D10" t="s">
        <v>22</v>
      </c>
      <c r="E10" t="s">
        <v>23</v>
      </c>
      <c r="F10" t="s">
        <v>24</v>
      </c>
      <c r="G10">
        <v>6000</v>
      </c>
      <c r="H10" t="s">
        <v>28</v>
      </c>
      <c r="I10" t="s">
        <v>31</v>
      </c>
    </row>
    <row r="11" spans="1:9">
      <c r="C11" t="s">
        <v>49</v>
      </c>
      <c r="D11" t="s">
        <v>21</v>
      </c>
      <c r="E11" t="s">
        <v>25</v>
      </c>
      <c r="F11" t="s">
        <v>14</v>
      </c>
      <c r="G11">
        <v>9000</v>
      </c>
      <c r="I11" t="s">
        <v>48</v>
      </c>
    </row>
    <row r="12" spans="1:9">
      <c r="C12" t="s">
        <v>50</v>
      </c>
      <c r="D12" t="s">
        <v>21</v>
      </c>
      <c r="E12" t="s">
        <v>53</v>
      </c>
      <c r="F12" t="s">
        <v>14</v>
      </c>
      <c r="G12">
        <v>8000</v>
      </c>
      <c r="I12" t="s">
        <v>48</v>
      </c>
    </row>
    <row r="13" spans="1:9">
      <c r="C13" t="s">
        <v>51</v>
      </c>
      <c r="D13" t="s">
        <v>21</v>
      </c>
      <c r="E13" t="s">
        <v>23</v>
      </c>
      <c r="F13" t="s">
        <v>24</v>
      </c>
      <c r="G13">
        <v>6000</v>
      </c>
      <c r="I13" t="s">
        <v>48</v>
      </c>
    </row>
    <row r="14" spans="1:9">
      <c r="C14" t="s">
        <v>52</v>
      </c>
      <c r="D14" t="s">
        <v>21</v>
      </c>
      <c r="E14" t="s">
        <v>25</v>
      </c>
      <c r="F14" t="s">
        <v>10</v>
      </c>
      <c r="G14">
        <v>11000</v>
      </c>
      <c r="I14" t="s">
        <v>48</v>
      </c>
    </row>
    <row r="15" spans="1:9">
      <c r="C15" t="s">
        <v>88</v>
      </c>
      <c r="D15" t="s">
        <v>8</v>
      </c>
      <c r="E15" t="s">
        <v>9</v>
      </c>
      <c r="F15" t="s">
        <v>14</v>
      </c>
      <c r="G15">
        <v>10000</v>
      </c>
    </row>
    <row r="16" spans="1:9">
      <c r="C16" t="s">
        <v>89</v>
      </c>
      <c r="D16" t="s">
        <v>8</v>
      </c>
      <c r="E16" t="s">
        <v>9</v>
      </c>
      <c r="F16" t="s">
        <v>14</v>
      </c>
      <c r="G16">
        <v>10000</v>
      </c>
    </row>
    <row r="17" spans="3:7">
      <c r="C17" t="s">
        <v>90</v>
      </c>
      <c r="D17" t="s">
        <v>8</v>
      </c>
      <c r="E17" t="s">
        <v>9</v>
      </c>
      <c r="F17" t="s">
        <v>10</v>
      </c>
      <c r="G17">
        <v>12000</v>
      </c>
    </row>
    <row r="18" spans="3:7">
      <c r="C18" t="s">
        <v>91</v>
      </c>
      <c r="D18" t="s">
        <v>8</v>
      </c>
      <c r="E18" t="s">
        <v>9</v>
      </c>
      <c r="F18" t="s">
        <v>10</v>
      </c>
      <c r="G18">
        <v>12000</v>
      </c>
    </row>
    <row r="19" spans="3:7">
      <c r="C19" t="s">
        <v>92</v>
      </c>
      <c r="D19" t="s">
        <v>21</v>
      </c>
      <c r="E19" t="s">
        <v>23</v>
      </c>
      <c r="F19" t="s">
        <v>24</v>
      </c>
      <c r="G19">
        <v>6000</v>
      </c>
    </row>
    <row r="20" spans="3:7">
      <c r="G20" s="5">
        <f>SUM(G2:G19)</f>
        <v>163000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topLeftCell="A21" workbookViewId="0">
      <selection activeCell="C27" sqref="C27"/>
    </sheetView>
  </sheetViews>
  <sheetFormatPr defaultRowHeight="15"/>
  <cols>
    <col min="1" max="1" width="15.42578125" bestFit="1" customWidth="1"/>
    <col min="2" max="2" width="15.140625" bestFit="1" customWidth="1"/>
    <col min="6" max="6" width="12.42578125" customWidth="1"/>
  </cols>
  <sheetData>
    <row r="1" spans="1:7">
      <c r="A1" s="3" t="s">
        <v>1</v>
      </c>
      <c r="B1" s="3" t="s">
        <v>5</v>
      </c>
      <c r="C1" s="4" t="s">
        <v>3</v>
      </c>
      <c r="D1" s="3" t="s">
        <v>33</v>
      </c>
      <c r="E1" s="3" t="s">
        <v>34</v>
      </c>
      <c r="F1" s="3" t="s">
        <v>61</v>
      </c>
      <c r="G1" s="3" t="s">
        <v>35</v>
      </c>
    </row>
    <row r="2" spans="1:7">
      <c r="A2" s="2">
        <v>43554</v>
      </c>
      <c r="B2" t="s">
        <v>36</v>
      </c>
      <c r="C2">
        <v>12000</v>
      </c>
      <c r="D2">
        <v>2</v>
      </c>
      <c r="E2">
        <f>C2*D2</f>
        <v>24000</v>
      </c>
    </row>
    <row r="3" spans="1:7">
      <c r="B3" t="s">
        <v>37</v>
      </c>
      <c r="C3">
        <v>10000</v>
      </c>
      <c r="D3">
        <v>2</v>
      </c>
      <c r="E3">
        <f t="shared" ref="E3:E6" si="0">C3*D3</f>
        <v>20000</v>
      </c>
    </row>
    <row r="4" spans="1:7">
      <c r="B4" t="s">
        <v>38</v>
      </c>
      <c r="C4">
        <v>6000</v>
      </c>
      <c r="D4">
        <v>3</v>
      </c>
      <c r="E4">
        <f t="shared" si="0"/>
        <v>18000</v>
      </c>
    </row>
    <row r="5" spans="1:7">
      <c r="B5" t="s">
        <v>68</v>
      </c>
      <c r="C5">
        <v>9000</v>
      </c>
      <c r="D5">
        <v>1</v>
      </c>
      <c r="E5">
        <f t="shared" si="0"/>
        <v>9000</v>
      </c>
    </row>
    <row r="6" spans="1:7">
      <c r="B6" t="s">
        <v>43</v>
      </c>
      <c r="C6">
        <v>8000</v>
      </c>
      <c r="D6">
        <v>1</v>
      </c>
      <c r="E6">
        <f t="shared" si="0"/>
        <v>8000</v>
      </c>
    </row>
    <row r="7" spans="1:7">
      <c r="B7" t="s">
        <v>39</v>
      </c>
      <c r="C7">
        <v>1000</v>
      </c>
      <c r="D7">
        <v>1</v>
      </c>
      <c r="E7">
        <f>C7*D7</f>
        <v>1000</v>
      </c>
    </row>
    <row r="8" spans="1:7">
      <c r="E8" s="5">
        <f>SUM(E2:E7)</f>
        <v>80000</v>
      </c>
      <c r="G8">
        <v>9</v>
      </c>
    </row>
    <row r="10" spans="1:7">
      <c r="A10" t="s">
        <v>40</v>
      </c>
      <c r="B10" t="s">
        <v>38</v>
      </c>
      <c r="C10">
        <v>6000</v>
      </c>
      <c r="D10">
        <v>1</v>
      </c>
      <c r="E10">
        <f>C10*D10</f>
        <v>6000</v>
      </c>
    </row>
    <row r="11" spans="1:7">
      <c r="B11" t="s">
        <v>41</v>
      </c>
      <c r="C11">
        <v>11000</v>
      </c>
      <c r="D11">
        <v>1</v>
      </c>
      <c r="E11">
        <f t="shared" ref="E11:E13" si="1">C11*D11</f>
        <v>11000</v>
      </c>
    </row>
    <row r="12" spans="1:7">
      <c r="B12" t="s">
        <v>42</v>
      </c>
      <c r="C12">
        <v>9000</v>
      </c>
      <c r="D12">
        <v>1</v>
      </c>
      <c r="E12">
        <f t="shared" si="1"/>
        <v>9000</v>
      </c>
      <c r="G12">
        <v>4</v>
      </c>
    </row>
    <row r="13" spans="1:7">
      <c r="B13" t="s">
        <v>43</v>
      </c>
      <c r="C13">
        <v>8000</v>
      </c>
      <c r="D13">
        <v>1</v>
      </c>
      <c r="E13">
        <f t="shared" si="1"/>
        <v>8000</v>
      </c>
    </row>
    <row r="14" spans="1:7">
      <c r="E14" s="5">
        <f>SUM(E10:E13)</f>
        <v>34000</v>
      </c>
    </row>
    <row r="15" spans="1:7">
      <c r="A15" t="s">
        <v>40</v>
      </c>
      <c r="B15" t="s">
        <v>23</v>
      </c>
      <c r="C15">
        <v>6000</v>
      </c>
      <c r="D15">
        <v>2</v>
      </c>
      <c r="E15">
        <f>C15*D15</f>
        <v>12000</v>
      </c>
    </row>
    <row r="16" spans="1:7">
      <c r="B16" t="s">
        <v>42</v>
      </c>
      <c r="C16">
        <v>9000</v>
      </c>
      <c r="D16">
        <v>5</v>
      </c>
      <c r="E16">
        <f t="shared" ref="E16:E17" si="2">C16*D16</f>
        <v>45000</v>
      </c>
    </row>
    <row r="17" spans="1:7">
      <c r="B17" t="s">
        <v>41</v>
      </c>
      <c r="C17">
        <v>11000</v>
      </c>
      <c r="D17">
        <v>5</v>
      </c>
      <c r="E17">
        <f t="shared" si="2"/>
        <v>55000</v>
      </c>
    </row>
    <row r="18" spans="1:7">
      <c r="E18" s="5">
        <f>SUM(E15:E17)</f>
        <v>112000</v>
      </c>
      <c r="G18">
        <v>12</v>
      </c>
    </row>
    <row r="19" spans="1:7">
      <c r="A19" s="2">
        <v>43574</v>
      </c>
      <c r="B19" t="s">
        <v>36</v>
      </c>
      <c r="C19">
        <v>12000</v>
      </c>
      <c r="D19">
        <v>3</v>
      </c>
      <c r="E19">
        <f>C19*D19</f>
        <v>36000</v>
      </c>
    </row>
    <row r="20" spans="1:7">
      <c r="B20" t="s">
        <v>37</v>
      </c>
      <c r="C20">
        <v>10000</v>
      </c>
      <c r="D20">
        <v>3</v>
      </c>
      <c r="E20">
        <f t="shared" ref="E20:E22" si="3">C20*D20</f>
        <v>30000</v>
      </c>
    </row>
    <row r="21" spans="1:7">
      <c r="B21" t="s">
        <v>38</v>
      </c>
      <c r="C21">
        <v>6000</v>
      </c>
      <c r="D21">
        <v>1</v>
      </c>
      <c r="E21">
        <f t="shared" si="3"/>
        <v>6000</v>
      </c>
    </row>
    <row r="22" spans="1:7">
      <c r="B22" t="s">
        <v>39</v>
      </c>
      <c r="C22">
        <v>900</v>
      </c>
      <c r="D22">
        <v>1</v>
      </c>
      <c r="E22">
        <f t="shared" si="3"/>
        <v>900</v>
      </c>
    </row>
    <row r="23" spans="1:7">
      <c r="E23" s="5">
        <f>SUM(E19:E22)</f>
        <v>72900</v>
      </c>
      <c r="G23">
        <v>7</v>
      </c>
    </row>
    <row r="25" spans="1:7">
      <c r="A25" s="2">
        <v>43596</v>
      </c>
      <c r="B25" t="s">
        <v>38</v>
      </c>
      <c r="C25">
        <v>6000</v>
      </c>
      <c r="D25">
        <v>5</v>
      </c>
      <c r="E25">
        <f>C25*D25</f>
        <v>30000</v>
      </c>
      <c r="F25" s="14">
        <f>500*D25</f>
        <v>2500</v>
      </c>
      <c r="G25">
        <v>8</v>
      </c>
    </row>
    <row r="26" spans="1:7">
      <c r="B26" t="s">
        <v>141</v>
      </c>
      <c r="C26">
        <v>4500</v>
      </c>
      <c r="D26">
        <v>1</v>
      </c>
      <c r="E26">
        <f t="shared" ref="E26:E28" si="4">C26*D26</f>
        <v>4500</v>
      </c>
    </row>
    <row r="27" spans="1:7">
      <c r="B27" t="s">
        <v>142</v>
      </c>
      <c r="C27">
        <v>10000</v>
      </c>
      <c r="D27">
        <v>2</v>
      </c>
      <c r="E27">
        <f t="shared" si="4"/>
        <v>20000</v>
      </c>
    </row>
    <row r="28" spans="1:7">
      <c r="B28" t="s">
        <v>39</v>
      </c>
      <c r="C28">
        <v>900</v>
      </c>
      <c r="D28">
        <v>1</v>
      </c>
      <c r="E28">
        <f t="shared" si="4"/>
        <v>900</v>
      </c>
    </row>
    <row r="29" spans="1:7">
      <c r="E29" s="5">
        <f>SUM(E25:E28)</f>
        <v>55400</v>
      </c>
    </row>
    <row r="31" spans="1:7">
      <c r="A31" t="s">
        <v>97</v>
      </c>
      <c r="B31" t="s">
        <v>38</v>
      </c>
      <c r="C31">
        <v>6000</v>
      </c>
      <c r="D31">
        <v>3</v>
      </c>
      <c r="E31">
        <f>C31*D31</f>
        <v>18000</v>
      </c>
      <c r="F31" s="14">
        <f>500*D31</f>
        <v>1500</v>
      </c>
      <c r="G31">
        <v>10</v>
      </c>
    </row>
    <row r="32" spans="1:7">
      <c r="B32" t="s">
        <v>68</v>
      </c>
      <c r="C32">
        <v>9000</v>
      </c>
      <c r="D32">
        <v>5</v>
      </c>
      <c r="E32">
        <f t="shared" ref="E32:E34" si="5">C32*D32</f>
        <v>45000</v>
      </c>
      <c r="F32" s="14">
        <f>1350*D32</f>
        <v>6750</v>
      </c>
    </row>
    <row r="33" spans="1:6">
      <c r="B33" t="s">
        <v>26</v>
      </c>
      <c r="C33">
        <v>9000</v>
      </c>
      <c r="D33">
        <v>1</v>
      </c>
      <c r="E33">
        <f t="shared" si="5"/>
        <v>9000</v>
      </c>
      <c r="F33">
        <v>0</v>
      </c>
    </row>
    <row r="34" spans="1:6">
      <c r="B34" t="s">
        <v>133</v>
      </c>
      <c r="C34">
        <v>12000</v>
      </c>
      <c r="D34">
        <v>1</v>
      </c>
      <c r="E34">
        <f t="shared" si="5"/>
        <v>12000</v>
      </c>
      <c r="F34" s="14">
        <v>1100</v>
      </c>
    </row>
    <row r="35" spans="1:6">
      <c r="E35" s="5">
        <f>SUM(E31:E34)</f>
        <v>84000</v>
      </c>
      <c r="F35" s="1">
        <f>SUM(F25:F34)</f>
        <v>11850</v>
      </c>
    </row>
    <row r="36" spans="1:6">
      <c r="A36" t="s">
        <v>97</v>
      </c>
      <c r="B36" t="s">
        <v>38</v>
      </c>
      <c r="C36">
        <v>6000</v>
      </c>
      <c r="D36">
        <v>1</v>
      </c>
      <c r="E36">
        <f>C36*D36</f>
        <v>6000</v>
      </c>
    </row>
    <row r="38" spans="1:6">
      <c r="A38" t="s">
        <v>161</v>
      </c>
      <c r="B38" t="s">
        <v>38</v>
      </c>
      <c r="C38">
        <v>6000</v>
      </c>
      <c r="D38">
        <v>4</v>
      </c>
      <c r="E38" s="5">
        <f>C38*D38</f>
        <v>24000</v>
      </c>
    </row>
    <row r="41" spans="1:6">
      <c r="A41" t="s">
        <v>157</v>
      </c>
      <c r="B41" t="s">
        <v>36</v>
      </c>
      <c r="C41">
        <v>12000</v>
      </c>
      <c r="D41">
        <v>1</v>
      </c>
      <c r="E41">
        <f>C41*D41</f>
        <v>12000</v>
      </c>
      <c r="F41">
        <v>1200</v>
      </c>
    </row>
    <row r="42" spans="1:6">
      <c r="B42" t="s">
        <v>37</v>
      </c>
      <c r="C42">
        <v>10000</v>
      </c>
      <c r="D42">
        <v>1</v>
      </c>
      <c r="E42">
        <f t="shared" ref="E42:E45" si="6">C42*D42</f>
        <v>10000</v>
      </c>
      <c r="F42">
        <v>1000</v>
      </c>
    </row>
    <row r="43" spans="1:6">
      <c r="B43" t="s">
        <v>156</v>
      </c>
      <c r="C43">
        <v>8000</v>
      </c>
      <c r="D43">
        <v>3</v>
      </c>
      <c r="E43">
        <f t="shared" si="6"/>
        <v>24000</v>
      </c>
      <c r="F43">
        <v>1700</v>
      </c>
    </row>
    <row r="44" spans="1:6">
      <c r="B44" t="s">
        <v>43</v>
      </c>
      <c r="C44">
        <v>9000</v>
      </c>
      <c r="D44">
        <v>2</v>
      </c>
      <c r="E44">
        <f t="shared" si="6"/>
        <v>18000</v>
      </c>
      <c r="F44">
        <v>3000</v>
      </c>
    </row>
    <row r="45" spans="1:6">
      <c r="B45" t="s">
        <v>25</v>
      </c>
      <c r="C45">
        <v>9000</v>
      </c>
      <c r="D45">
        <v>1</v>
      </c>
      <c r="E45">
        <f t="shared" si="6"/>
        <v>9000</v>
      </c>
      <c r="F45">
        <v>0</v>
      </c>
    </row>
    <row r="46" spans="1:6">
      <c r="B46" t="s">
        <v>39</v>
      </c>
      <c r="C46">
        <v>900</v>
      </c>
      <c r="D46">
        <v>1</v>
      </c>
      <c r="E46">
        <f>C46*D46</f>
        <v>900</v>
      </c>
      <c r="F46">
        <v>0</v>
      </c>
    </row>
    <row r="47" spans="1:6">
      <c r="E47" s="5">
        <f>SUM(E41:E46)</f>
        <v>73900</v>
      </c>
      <c r="F47" s="1">
        <f>SUM(F41:F46)</f>
        <v>6900</v>
      </c>
    </row>
    <row r="49" spans="1:5">
      <c r="A49" t="s">
        <v>157</v>
      </c>
      <c r="B49" t="s">
        <v>38</v>
      </c>
      <c r="C49">
        <v>6000</v>
      </c>
      <c r="D49">
        <v>4</v>
      </c>
      <c r="E49">
        <f>C49*D49</f>
        <v>24000</v>
      </c>
    </row>
    <row r="50" spans="1:5">
      <c r="B50" t="s">
        <v>162</v>
      </c>
      <c r="C50">
        <v>9000</v>
      </c>
      <c r="D50">
        <v>1</v>
      </c>
      <c r="E50">
        <f>C50*D50</f>
        <v>9000</v>
      </c>
    </row>
    <row r="51" spans="1:5">
      <c r="E51" s="5">
        <f>SUM(E49:E50)</f>
        <v>33000</v>
      </c>
    </row>
    <row r="53" spans="1:5">
      <c r="A53" t="s">
        <v>173</v>
      </c>
      <c r="B53" t="s">
        <v>26</v>
      </c>
      <c r="C53">
        <v>8500</v>
      </c>
      <c r="D53">
        <v>2</v>
      </c>
      <c r="E53">
        <f t="shared" ref="E53" si="7">C53*D53</f>
        <v>17000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9"/>
  <sheetViews>
    <sheetView zoomScale="90" zoomScaleNormal="90" workbookViewId="0">
      <selection activeCell="E17" sqref="E17"/>
    </sheetView>
  </sheetViews>
  <sheetFormatPr defaultRowHeight="15"/>
  <cols>
    <col min="1" max="1" width="14.28515625" bestFit="1" customWidth="1"/>
    <col min="2" max="2" width="11.28515625" bestFit="1" customWidth="1"/>
    <col min="3" max="3" width="9.28515625" bestFit="1" customWidth="1"/>
    <col min="4" max="4" width="19.7109375" bestFit="1" customWidth="1"/>
    <col min="5" max="5" width="9.28515625" bestFit="1" customWidth="1"/>
    <col min="8" max="8" width="10.5703125" bestFit="1" customWidth="1"/>
    <col min="9" max="9" width="11.42578125" bestFit="1" customWidth="1"/>
    <col min="10" max="10" width="17.5703125" bestFit="1" customWidth="1"/>
    <col min="11" max="11" width="10.5703125" bestFit="1" customWidth="1"/>
    <col min="12" max="12" width="11.42578125" bestFit="1" customWidth="1"/>
    <col min="13" max="13" width="9.85546875" bestFit="1" customWidth="1"/>
    <col min="14" max="14" width="10.5703125" bestFit="1" customWidth="1"/>
    <col min="15" max="15" width="11.42578125" bestFit="1" customWidth="1"/>
    <col min="16" max="17" width="9.85546875" bestFit="1" customWidth="1"/>
    <col min="19" max="19" width="9.85546875" bestFit="1" customWidth="1"/>
    <col min="20" max="20" width="39.7109375" bestFit="1" customWidth="1"/>
  </cols>
  <sheetData>
    <row r="1" spans="1:23">
      <c r="A1" s="3" t="s">
        <v>1</v>
      </c>
      <c r="B1" s="3" t="s">
        <v>44</v>
      </c>
      <c r="C1" s="3" t="s">
        <v>45</v>
      </c>
      <c r="D1" s="3" t="s">
        <v>1</v>
      </c>
      <c r="E1" s="3" t="s">
        <v>46</v>
      </c>
      <c r="F1" s="3" t="s">
        <v>47</v>
      </c>
      <c r="H1" s="3" t="s">
        <v>1</v>
      </c>
      <c r="I1" s="3" t="s">
        <v>56</v>
      </c>
      <c r="K1" s="3" t="s">
        <v>1</v>
      </c>
      <c r="L1" s="3" t="s">
        <v>56</v>
      </c>
      <c r="N1" s="3" t="s">
        <v>1</v>
      </c>
      <c r="O1" s="3" t="s">
        <v>56</v>
      </c>
      <c r="S1" s="3" t="s">
        <v>1</v>
      </c>
      <c r="T1" s="3" t="s">
        <v>56</v>
      </c>
      <c r="V1" s="3" t="s">
        <v>74</v>
      </c>
      <c r="W1" s="3" t="s">
        <v>1</v>
      </c>
    </row>
    <row r="2" spans="1:23">
      <c r="B2" s="6">
        <v>209981</v>
      </c>
      <c r="C2">
        <v>199617</v>
      </c>
      <c r="D2" t="s">
        <v>96</v>
      </c>
      <c r="H2" s="8">
        <v>43620</v>
      </c>
      <c r="I2" s="11">
        <v>5000</v>
      </c>
      <c r="K2" s="2">
        <v>43600</v>
      </c>
      <c r="L2">
        <v>10000</v>
      </c>
      <c r="N2" s="8">
        <v>43588</v>
      </c>
      <c r="O2" s="11">
        <v>10000</v>
      </c>
      <c r="S2" s="2">
        <v>43545</v>
      </c>
      <c r="T2">
        <v>10000</v>
      </c>
      <c r="V2">
        <v>80000</v>
      </c>
      <c r="W2" s="2">
        <v>43563</v>
      </c>
    </row>
    <row r="3" spans="1:23">
      <c r="A3" s="2">
        <v>43554</v>
      </c>
      <c r="B3">
        <v>80000</v>
      </c>
      <c r="C3">
        <v>220000</v>
      </c>
      <c r="D3" s="2" t="s">
        <v>104</v>
      </c>
      <c r="H3" s="8">
        <v>43621</v>
      </c>
      <c r="I3" s="11">
        <v>10000</v>
      </c>
      <c r="K3" s="2">
        <v>43600</v>
      </c>
      <c r="L3">
        <v>10000</v>
      </c>
      <c r="N3" s="8">
        <v>43588</v>
      </c>
      <c r="O3" s="11">
        <v>10000</v>
      </c>
      <c r="S3" s="2">
        <v>43547</v>
      </c>
      <c r="T3">
        <v>10000</v>
      </c>
      <c r="V3">
        <v>20000</v>
      </c>
      <c r="W3" t="s">
        <v>95</v>
      </c>
    </row>
    <row r="4" spans="1:23">
      <c r="A4" t="s">
        <v>40</v>
      </c>
      <c r="B4">
        <v>34000</v>
      </c>
      <c r="C4">
        <v>132500</v>
      </c>
      <c r="D4" t="s">
        <v>160</v>
      </c>
      <c r="H4" s="8">
        <v>43621</v>
      </c>
      <c r="I4" s="11">
        <v>10000</v>
      </c>
      <c r="K4" s="2">
        <v>43600</v>
      </c>
      <c r="L4">
        <v>10000</v>
      </c>
      <c r="N4" s="8">
        <v>43588</v>
      </c>
      <c r="O4" s="11">
        <v>10000</v>
      </c>
      <c r="S4" s="2">
        <v>43558</v>
      </c>
      <c r="T4">
        <v>10000</v>
      </c>
      <c r="V4" s="5">
        <v>100000</v>
      </c>
      <c r="W4" s="10"/>
    </row>
    <row r="5" spans="1:23">
      <c r="A5" t="s">
        <v>40</v>
      </c>
      <c r="B5">
        <v>112000</v>
      </c>
      <c r="C5">
        <v>83000</v>
      </c>
      <c r="D5" t="s">
        <v>163</v>
      </c>
      <c r="H5" s="8">
        <v>43621</v>
      </c>
      <c r="I5" s="11">
        <v>10000</v>
      </c>
      <c r="K5" s="2">
        <v>43600</v>
      </c>
      <c r="L5">
        <v>10000</v>
      </c>
      <c r="N5" s="8">
        <v>43588</v>
      </c>
      <c r="O5" s="11">
        <v>10000</v>
      </c>
      <c r="S5" s="2">
        <v>43558</v>
      </c>
      <c r="T5">
        <v>10000</v>
      </c>
      <c r="V5" s="10"/>
      <c r="W5" s="10"/>
    </row>
    <row r="6" spans="1:23">
      <c r="A6" s="2">
        <v>43574</v>
      </c>
      <c r="B6">
        <v>72900</v>
      </c>
      <c r="H6" s="8">
        <v>43622</v>
      </c>
      <c r="I6" s="11">
        <v>10000</v>
      </c>
      <c r="K6" s="2">
        <v>43600</v>
      </c>
      <c r="L6">
        <v>10000</v>
      </c>
      <c r="N6" s="8">
        <v>43588</v>
      </c>
      <c r="O6" s="11">
        <v>10000</v>
      </c>
      <c r="S6" s="2">
        <v>43560</v>
      </c>
      <c r="T6">
        <v>60000</v>
      </c>
    </row>
    <row r="7" spans="1:23">
      <c r="B7">
        <v>55400</v>
      </c>
      <c r="H7" s="8">
        <v>43622</v>
      </c>
      <c r="I7" s="11">
        <v>10000</v>
      </c>
      <c r="K7" s="2">
        <v>43600</v>
      </c>
      <c r="L7">
        <v>10000</v>
      </c>
      <c r="N7" s="8">
        <v>43589</v>
      </c>
      <c r="O7" s="11">
        <v>60000</v>
      </c>
      <c r="S7" s="2">
        <v>43561</v>
      </c>
      <c r="T7">
        <v>40000</v>
      </c>
    </row>
    <row r="8" spans="1:23">
      <c r="B8">
        <v>84000</v>
      </c>
      <c r="H8" s="8">
        <v>43622</v>
      </c>
      <c r="I8" s="11">
        <v>10000</v>
      </c>
      <c r="K8" s="2">
        <v>43600</v>
      </c>
      <c r="L8">
        <v>10000</v>
      </c>
      <c r="N8" s="8">
        <v>43590</v>
      </c>
      <c r="O8" s="11">
        <v>1000</v>
      </c>
      <c r="S8" s="2">
        <v>43562</v>
      </c>
      <c r="T8">
        <v>10000</v>
      </c>
    </row>
    <row r="9" spans="1:23">
      <c r="A9" t="s">
        <v>97</v>
      </c>
      <c r="B9">
        <v>6000</v>
      </c>
      <c r="H9" s="8">
        <v>43622</v>
      </c>
      <c r="I9" s="11">
        <v>10000</v>
      </c>
      <c r="K9" s="2">
        <v>43600</v>
      </c>
      <c r="L9">
        <v>10000</v>
      </c>
      <c r="N9" s="8">
        <v>43589</v>
      </c>
      <c r="O9" s="11">
        <v>5000</v>
      </c>
      <c r="P9" t="s">
        <v>103</v>
      </c>
      <c r="S9" s="8">
        <v>43563</v>
      </c>
      <c r="T9" s="9">
        <v>10000</v>
      </c>
    </row>
    <row r="10" spans="1:23">
      <c r="A10" t="s">
        <v>161</v>
      </c>
      <c r="B10">
        <v>24000</v>
      </c>
      <c r="H10" s="8">
        <v>43622</v>
      </c>
      <c r="I10" s="11">
        <v>8000</v>
      </c>
      <c r="K10" s="2">
        <v>43600</v>
      </c>
      <c r="L10">
        <v>10000</v>
      </c>
      <c r="N10" s="8">
        <v>43589</v>
      </c>
      <c r="O10" s="11">
        <v>5000</v>
      </c>
      <c r="P10" t="s">
        <v>103</v>
      </c>
      <c r="S10" s="8">
        <v>43563</v>
      </c>
      <c r="T10" s="9">
        <v>10000</v>
      </c>
    </row>
    <row r="11" spans="1:23">
      <c r="A11" t="s">
        <v>158</v>
      </c>
      <c r="B11">
        <v>73900</v>
      </c>
      <c r="I11" s="11">
        <f>SUM(I2:I10)</f>
        <v>83000</v>
      </c>
      <c r="K11" s="2">
        <v>43603</v>
      </c>
      <c r="L11" s="11">
        <v>10000</v>
      </c>
      <c r="N11" s="8">
        <v>43589</v>
      </c>
      <c r="O11" s="11">
        <v>5000</v>
      </c>
      <c r="P11" t="s">
        <v>103</v>
      </c>
      <c r="S11" s="8">
        <v>43563</v>
      </c>
      <c r="T11" s="9">
        <v>10000</v>
      </c>
    </row>
    <row r="12" spans="1:23">
      <c r="A12" t="s">
        <v>97</v>
      </c>
      <c r="B12">
        <v>33000</v>
      </c>
      <c r="K12" s="2">
        <v>43603</v>
      </c>
      <c r="L12" s="11">
        <v>2500</v>
      </c>
      <c r="N12" s="8">
        <v>43589</v>
      </c>
      <c r="O12" s="11">
        <v>2000</v>
      </c>
      <c r="P12" t="s">
        <v>103</v>
      </c>
      <c r="S12" s="8">
        <v>43563</v>
      </c>
      <c r="T12" s="9">
        <v>10000</v>
      </c>
    </row>
    <row r="13" spans="1:23">
      <c r="A13" t="s">
        <v>174</v>
      </c>
      <c r="B13">
        <v>17000</v>
      </c>
      <c r="D13" s="10"/>
      <c r="K13" s="2">
        <v>43607</v>
      </c>
      <c r="L13">
        <v>3000</v>
      </c>
      <c r="N13" s="8">
        <v>43591</v>
      </c>
      <c r="O13" s="11">
        <v>92000</v>
      </c>
      <c r="P13" t="s">
        <v>159</v>
      </c>
      <c r="S13" s="8">
        <v>43563</v>
      </c>
      <c r="T13" s="9">
        <v>9617</v>
      </c>
    </row>
    <row r="14" spans="1:23">
      <c r="B14" s="3">
        <f>SUM(B2:B13)</f>
        <v>802181</v>
      </c>
      <c r="C14" s="3">
        <f>SUM(C2:C5)</f>
        <v>635117</v>
      </c>
      <c r="E14" s="6">
        <f>B14-C14</f>
        <v>167064</v>
      </c>
      <c r="K14" s="2">
        <v>43612</v>
      </c>
      <c r="L14">
        <v>10000</v>
      </c>
      <c r="O14" s="12">
        <f ca="1">SUM(O2:O14)</f>
        <v>220000</v>
      </c>
      <c r="S14" s="8">
        <v>43566</v>
      </c>
      <c r="T14" s="9">
        <v>10000</v>
      </c>
    </row>
    <row r="15" spans="1:23">
      <c r="K15" s="2">
        <v>43612</v>
      </c>
      <c r="L15">
        <v>10000</v>
      </c>
      <c r="S15" s="8">
        <v>43570</v>
      </c>
      <c r="T15" s="9">
        <v>10000</v>
      </c>
    </row>
    <row r="16" spans="1:23">
      <c r="K16" s="2">
        <v>43614</v>
      </c>
      <c r="L16">
        <v>10000</v>
      </c>
      <c r="S16" s="8">
        <v>43570</v>
      </c>
      <c r="T16" s="9">
        <v>10000</v>
      </c>
    </row>
    <row r="17" spans="9:21">
      <c r="K17" s="2">
        <v>43614</v>
      </c>
      <c r="L17">
        <v>6000</v>
      </c>
      <c r="S17" s="8">
        <v>43574</v>
      </c>
      <c r="T17" s="9">
        <v>5000</v>
      </c>
    </row>
    <row r="18" spans="9:21">
      <c r="K18" s="2">
        <v>43616</v>
      </c>
      <c r="L18">
        <v>1000</v>
      </c>
      <c r="S18" s="8">
        <v>43577</v>
      </c>
      <c r="T18" s="9">
        <v>10000</v>
      </c>
    </row>
    <row r="19" spans="9:21">
      <c r="K19" s="2">
        <v>43618</v>
      </c>
      <c r="L19">
        <v>10000</v>
      </c>
      <c r="S19" s="8">
        <v>43577</v>
      </c>
      <c r="T19" s="9">
        <v>9000</v>
      </c>
    </row>
    <row r="20" spans="9:21">
      <c r="K20" s="2">
        <v>43619</v>
      </c>
      <c r="L20">
        <v>10000</v>
      </c>
      <c r="S20" s="8">
        <v>43584</v>
      </c>
      <c r="T20" s="9">
        <v>10000</v>
      </c>
    </row>
    <row r="21" spans="9:21">
      <c r="K21" s="2">
        <v>43619</v>
      </c>
      <c r="L21">
        <v>10000</v>
      </c>
      <c r="S21" s="8">
        <v>43584</v>
      </c>
      <c r="T21" s="9">
        <v>10000</v>
      </c>
    </row>
    <row r="22" spans="9:21">
      <c r="K22" s="2">
        <v>43619</v>
      </c>
      <c r="L22">
        <v>10000</v>
      </c>
      <c r="S22" s="8">
        <v>43584</v>
      </c>
      <c r="T22" s="9">
        <v>10000</v>
      </c>
    </row>
    <row r="23" spans="9:21">
      <c r="K23" s="2">
        <v>43619</v>
      </c>
      <c r="L23">
        <v>10000</v>
      </c>
      <c r="S23" s="8">
        <v>43584</v>
      </c>
      <c r="T23" s="9">
        <v>10000</v>
      </c>
    </row>
    <row r="24" spans="9:21">
      <c r="K24" s="2">
        <v>43619</v>
      </c>
      <c r="L24">
        <v>10000</v>
      </c>
      <c r="S24" s="8">
        <v>43584</v>
      </c>
      <c r="T24" s="9">
        <v>6000</v>
      </c>
    </row>
    <row r="25" spans="9:21">
      <c r="K25" s="2">
        <v>43619</v>
      </c>
      <c r="L25">
        <v>10000</v>
      </c>
      <c r="T25" s="5">
        <f>SUM(T2:T24)</f>
        <v>299617</v>
      </c>
      <c r="U25">
        <f>T25-V4</f>
        <v>199617</v>
      </c>
    </row>
    <row r="26" spans="9:21">
      <c r="K26" s="2">
        <v>43619</v>
      </c>
      <c r="L26">
        <v>10000</v>
      </c>
    </row>
    <row r="27" spans="9:21">
      <c r="K27" s="16">
        <v>43631</v>
      </c>
      <c r="L27" s="1">
        <v>-90000</v>
      </c>
    </row>
    <row r="28" spans="9:21">
      <c r="L28" s="5">
        <f>SUM(L2:L27)</f>
        <v>132500</v>
      </c>
    </row>
    <row r="29" spans="9:21">
      <c r="I2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O15" sqref="O15"/>
    </sheetView>
  </sheetViews>
  <sheetFormatPr defaultRowHeight="15"/>
  <cols>
    <col min="1" max="1" width="27.85546875" bestFit="1" customWidth="1"/>
    <col min="6" max="6" width="13.42578125" bestFit="1" customWidth="1"/>
    <col min="9" max="9" width="11.28515625" bestFit="1" customWidth="1"/>
  </cols>
  <sheetData>
    <row r="1" spans="1:15">
      <c r="A1" s="3" t="s">
        <v>1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46</v>
      </c>
      <c r="I1" s="3" t="s">
        <v>61</v>
      </c>
    </row>
    <row r="2" spans="1:15">
      <c r="A2" s="2">
        <v>43552</v>
      </c>
      <c r="B2" s="2">
        <v>43590</v>
      </c>
      <c r="C2" t="s">
        <v>60</v>
      </c>
      <c r="D2" s="3">
        <v>33996</v>
      </c>
      <c r="G2">
        <v>63000</v>
      </c>
      <c r="H2">
        <v>0</v>
      </c>
      <c r="I2" t="s">
        <v>62</v>
      </c>
      <c r="M2" s="10" t="s">
        <v>78</v>
      </c>
      <c r="N2" s="10">
        <v>9400</v>
      </c>
    </row>
    <row r="3" spans="1:15">
      <c r="A3" s="2">
        <v>43552</v>
      </c>
      <c r="B3" s="2">
        <v>43590</v>
      </c>
      <c r="C3" t="s">
        <v>60</v>
      </c>
      <c r="D3" s="3">
        <v>28996</v>
      </c>
      <c r="H3">
        <v>0</v>
      </c>
      <c r="I3" t="s">
        <v>62</v>
      </c>
      <c r="M3" s="10"/>
      <c r="N3" s="10">
        <v>29953</v>
      </c>
    </row>
    <row r="4" spans="1:15">
      <c r="A4" s="2">
        <v>43552</v>
      </c>
      <c r="B4" s="2">
        <v>43590</v>
      </c>
      <c r="C4" t="s">
        <v>63</v>
      </c>
      <c r="D4" s="3">
        <v>32000</v>
      </c>
      <c r="H4">
        <v>0</v>
      </c>
      <c r="M4" s="10"/>
      <c r="N4" s="10">
        <v>13000</v>
      </c>
    </row>
    <row r="5" spans="1:15">
      <c r="A5" s="2">
        <v>43552</v>
      </c>
      <c r="B5" s="2">
        <v>43570</v>
      </c>
      <c r="C5" t="s">
        <v>64</v>
      </c>
      <c r="D5" s="3">
        <v>12000</v>
      </c>
      <c r="G5">
        <v>77992</v>
      </c>
      <c r="H5">
        <v>0</v>
      </c>
      <c r="M5" s="10"/>
      <c r="N5" s="10">
        <v>-5000</v>
      </c>
    </row>
    <row r="6" spans="1:15">
      <c r="A6" s="2">
        <v>43561</v>
      </c>
      <c r="B6" s="2">
        <v>43600</v>
      </c>
      <c r="C6" t="s">
        <v>64</v>
      </c>
      <c r="D6" s="3">
        <v>24000</v>
      </c>
      <c r="H6">
        <v>0</v>
      </c>
      <c r="M6" s="10"/>
      <c r="N6" s="3">
        <v>47353</v>
      </c>
    </row>
    <row r="7" spans="1:15">
      <c r="B7" s="2">
        <v>43600</v>
      </c>
      <c r="C7" t="s">
        <v>64</v>
      </c>
      <c r="D7" s="3">
        <v>20000</v>
      </c>
      <c r="H7">
        <v>0</v>
      </c>
      <c r="M7" s="10" t="s">
        <v>63</v>
      </c>
      <c r="N7" s="10">
        <v>58000</v>
      </c>
      <c r="O7" t="s">
        <v>105</v>
      </c>
    </row>
    <row r="8" spans="1:15">
      <c r="B8" s="2">
        <v>43600</v>
      </c>
      <c r="C8" t="s">
        <v>64</v>
      </c>
      <c r="D8" s="3">
        <v>22000</v>
      </c>
      <c r="H8">
        <v>0</v>
      </c>
      <c r="M8" s="10"/>
      <c r="N8" s="10">
        <v>21000</v>
      </c>
      <c r="O8" t="s">
        <v>106</v>
      </c>
    </row>
    <row r="9" spans="1:15">
      <c r="C9" t="s">
        <v>97</v>
      </c>
      <c r="D9" s="3">
        <v>104986</v>
      </c>
      <c r="G9">
        <v>16489</v>
      </c>
      <c r="H9">
        <v>0</v>
      </c>
      <c r="M9" s="10"/>
      <c r="N9" s="10">
        <v>16000</v>
      </c>
      <c r="O9" t="s">
        <v>107</v>
      </c>
    </row>
    <row r="10" spans="1:15">
      <c r="D10" s="3">
        <v>111983</v>
      </c>
      <c r="H10" s="10">
        <v>0</v>
      </c>
      <c r="M10" s="10"/>
      <c r="N10" s="3">
        <f>SUM(N7:N9)</f>
        <v>95000</v>
      </c>
    </row>
    <row r="11" spans="1:15">
      <c r="C11" t="s">
        <v>86</v>
      </c>
      <c r="D11" s="3">
        <v>24500</v>
      </c>
      <c r="H11">
        <v>0</v>
      </c>
      <c r="M11" s="10"/>
      <c r="N11" s="10"/>
    </row>
    <row r="12" spans="1:15">
      <c r="A12" s="18">
        <v>43592</v>
      </c>
      <c r="C12" t="s">
        <v>75</v>
      </c>
      <c r="D12">
        <v>11998</v>
      </c>
      <c r="H12">
        <v>11998</v>
      </c>
      <c r="M12" s="10"/>
      <c r="N12" s="10"/>
    </row>
    <row r="13" spans="1:15">
      <c r="C13" t="s">
        <v>64</v>
      </c>
      <c r="D13">
        <v>6699</v>
      </c>
      <c r="H13">
        <v>6699</v>
      </c>
    </row>
    <row r="14" spans="1:15">
      <c r="A14" s="2">
        <v>43604</v>
      </c>
      <c r="C14" t="s">
        <v>78</v>
      </c>
      <c r="D14">
        <v>12598</v>
      </c>
      <c r="H14">
        <v>12598</v>
      </c>
    </row>
    <row r="15" spans="1:15">
      <c r="A15" s="2">
        <v>43603</v>
      </c>
      <c r="C15" t="s">
        <v>64</v>
      </c>
      <c r="D15">
        <v>10799</v>
      </c>
      <c r="H15">
        <v>10799</v>
      </c>
    </row>
    <row r="16" spans="1:15">
      <c r="A16" s="2">
        <v>43606</v>
      </c>
      <c r="C16" t="s">
        <v>75</v>
      </c>
      <c r="D16">
        <v>14498</v>
      </c>
      <c r="H16">
        <v>14498</v>
      </c>
    </row>
    <row r="17" spans="1:8">
      <c r="A17" s="2">
        <v>43617</v>
      </c>
      <c r="C17" t="s">
        <v>64</v>
      </c>
      <c r="D17">
        <v>32995</v>
      </c>
      <c r="H17">
        <v>32995</v>
      </c>
    </row>
    <row r="18" spans="1:8">
      <c r="C18" t="s">
        <v>63</v>
      </c>
      <c r="D18">
        <v>44000</v>
      </c>
      <c r="H18">
        <v>44000</v>
      </c>
    </row>
    <row r="19" spans="1:8">
      <c r="C19" t="s">
        <v>93</v>
      </c>
      <c r="D19">
        <v>16498</v>
      </c>
      <c r="H19">
        <v>16498</v>
      </c>
    </row>
    <row r="20" spans="1:8">
      <c r="H20">
        <f>SUM(H2:H19)</f>
        <v>150085</v>
      </c>
    </row>
    <row r="21" spans="1:8">
      <c r="A21" t="s">
        <v>65</v>
      </c>
      <c r="B21">
        <f>SUM(H1:H19)</f>
        <v>150085</v>
      </c>
    </row>
    <row r="22" spans="1:8">
      <c r="A22" t="s">
        <v>66</v>
      </c>
      <c r="B22">
        <v>150064</v>
      </c>
    </row>
    <row r="23" spans="1:8">
      <c r="A23" t="s">
        <v>67</v>
      </c>
      <c r="B23" s="3">
        <f>B22-B21</f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H19" sqref="H19"/>
    </sheetView>
  </sheetViews>
  <sheetFormatPr defaultRowHeight="15"/>
  <cols>
    <col min="1" max="1" width="3.85546875" bestFit="1" customWidth="1"/>
    <col min="2" max="2" width="15.85546875" customWidth="1"/>
    <col min="3" max="3" width="15.28515625" bestFit="1" customWidth="1"/>
    <col min="4" max="4" width="15.5703125" customWidth="1"/>
    <col min="5" max="5" width="15.140625" bestFit="1" customWidth="1"/>
    <col min="11" max="11" width="17.7109375" customWidth="1"/>
    <col min="12" max="12" width="13.85546875" customWidth="1"/>
  </cols>
  <sheetData>
    <row r="1" spans="1:12">
      <c r="A1" t="s">
        <v>77</v>
      </c>
      <c r="B1" t="s">
        <v>69</v>
      </c>
      <c r="C1" t="s">
        <v>72</v>
      </c>
      <c r="D1" t="s">
        <v>73</v>
      </c>
      <c r="E1" t="s">
        <v>70</v>
      </c>
      <c r="F1" t="s">
        <v>71</v>
      </c>
      <c r="G1" t="s">
        <v>74</v>
      </c>
      <c r="H1" t="s">
        <v>56</v>
      </c>
      <c r="I1" t="s">
        <v>85</v>
      </c>
    </row>
    <row r="2" spans="1:12">
      <c r="A2">
        <v>1</v>
      </c>
      <c r="B2" t="s">
        <v>75</v>
      </c>
      <c r="C2" t="s">
        <v>76</v>
      </c>
      <c r="D2">
        <v>7004104922</v>
      </c>
      <c r="E2" t="s">
        <v>23</v>
      </c>
      <c r="G2" t="s">
        <v>78</v>
      </c>
      <c r="H2" s="3">
        <v>5499</v>
      </c>
      <c r="I2">
        <v>500</v>
      </c>
    </row>
    <row r="3" spans="1:12">
      <c r="A3">
        <v>2</v>
      </c>
      <c r="B3" t="s">
        <v>75</v>
      </c>
      <c r="C3" t="s">
        <v>79</v>
      </c>
      <c r="D3">
        <v>8002559782</v>
      </c>
      <c r="E3" t="s">
        <v>23</v>
      </c>
      <c r="G3" t="s">
        <v>75</v>
      </c>
      <c r="H3" s="3">
        <v>11498</v>
      </c>
      <c r="I3">
        <v>500</v>
      </c>
    </row>
    <row r="4" spans="1:12">
      <c r="E4" t="s">
        <v>23</v>
      </c>
    </row>
    <row r="5" spans="1:12">
      <c r="A5">
        <v>3</v>
      </c>
      <c r="B5" t="s">
        <v>75</v>
      </c>
      <c r="C5" t="s">
        <v>79</v>
      </c>
      <c r="D5">
        <v>8002559782</v>
      </c>
      <c r="E5" t="s">
        <v>42</v>
      </c>
      <c r="G5" t="s">
        <v>75</v>
      </c>
      <c r="H5" s="3">
        <v>16498</v>
      </c>
      <c r="I5">
        <v>1500</v>
      </c>
      <c r="L5" s="2">
        <v>43566</v>
      </c>
    </row>
    <row r="6" spans="1:12">
      <c r="E6" t="s">
        <v>41</v>
      </c>
    </row>
    <row r="7" spans="1:12">
      <c r="A7">
        <v>4</v>
      </c>
      <c r="B7" t="s">
        <v>80</v>
      </c>
      <c r="C7" t="s">
        <v>76</v>
      </c>
      <c r="D7">
        <v>8553752095</v>
      </c>
      <c r="E7" t="s">
        <v>23</v>
      </c>
      <c r="G7" t="s">
        <v>64</v>
      </c>
      <c r="H7" s="3">
        <v>5499</v>
      </c>
      <c r="I7">
        <v>500</v>
      </c>
    </row>
    <row r="8" spans="1:12">
      <c r="A8">
        <v>5</v>
      </c>
      <c r="B8" t="s">
        <v>80</v>
      </c>
      <c r="C8" t="s">
        <v>81</v>
      </c>
      <c r="D8">
        <v>9122200271</v>
      </c>
      <c r="E8" t="s">
        <v>42</v>
      </c>
      <c r="G8" t="s">
        <v>64</v>
      </c>
      <c r="H8" s="3">
        <v>16498</v>
      </c>
      <c r="I8">
        <v>1500</v>
      </c>
    </row>
    <row r="9" spans="1:12">
      <c r="E9" t="s">
        <v>41</v>
      </c>
    </row>
    <row r="10" spans="1:12">
      <c r="A10">
        <v>6</v>
      </c>
      <c r="B10" t="s">
        <v>82</v>
      </c>
      <c r="C10" t="s">
        <v>81</v>
      </c>
      <c r="D10">
        <v>9122200271</v>
      </c>
      <c r="E10" t="s">
        <v>42</v>
      </c>
      <c r="G10" t="s">
        <v>78</v>
      </c>
      <c r="H10" s="3">
        <v>16498</v>
      </c>
      <c r="I10">
        <v>1500</v>
      </c>
    </row>
    <row r="11" spans="1:12">
      <c r="E11" t="s">
        <v>41</v>
      </c>
    </row>
    <row r="12" spans="1:12">
      <c r="A12">
        <v>7</v>
      </c>
      <c r="B12" t="s">
        <v>83</v>
      </c>
      <c r="C12" t="s">
        <v>84</v>
      </c>
      <c r="D12" s="7">
        <v>7903328017</v>
      </c>
      <c r="E12" t="s">
        <v>42</v>
      </c>
      <c r="G12" t="s">
        <v>93</v>
      </c>
      <c r="H12">
        <v>16498</v>
      </c>
      <c r="I12">
        <v>1500</v>
      </c>
    </row>
    <row r="13" spans="1:12">
      <c r="E13" t="s">
        <v>41</v>
      </c>
    </row>
    <row r="14" spans="1:12">
      <c r="A14">
        <v>8</v>
      </c>
      <c r="B14" t="s">
        <v>75</v>
      </c>
      <c r="C14" t="s">
        <v>79</v>
      </c>
      <c r="D14">
        <v>8002559782</v>
      </c>
      <c r="E14" t="s">
        <v>42</v>
      </c>
      <c r="G14" t="s">
        <v>86</v>
      </c>
      <c r="H14" s="3">
        <v>16498</v>
      </c>
      <c r="I14">
        <v>1500</v>
      </c>
      <c r="L14">
        <v>9955493553</v>
      </c>
    </row>
    <row r="15" spans="1:12">
      <c r="E15" t="s">
        <v>87</v>
      </c>
      <c r="H15">
        <f>SUM(H2:H14)</f>
        <v>104986</v>
      </c>
    </row>
    <row r="18" spans="11:12">
      <c r="K18" t="s">
        <v>148</v>
      </c>
      <c r="L18">
        <v>21997</v>
      </c>
    </row>
    <row r="19" spans="11:12">
      <c r="K19" t="s">
        <v>149</v>
      </c>
      <c r="L19">
        <v>16498</v>
      </c>
    </row>
    <row r="20" spans="11:12">
      <c r="K20" t="s">
        <v>150</v>
      </c>
      <c r="L20">
        <v>16498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G18" sqref="G18"/>
    </sheetView>
  </sheetViews>
  <sheetFormatPr defaultRowHeight="15"/>
  <cols>
    <col min="3" max="3" width="12.85546875" customWidth="1"/>
    <col min="4" max="4" width="15.28515625" bestFit="1" customWidth="1"/>
    <col min="5" max="5" width="14.42578125" customWidth="1"/>
    <col min="6" max="6" width="13.28515625" bestFit="1" customWidth="1"/>
    <col min="8" max="8" width="15.85546875" customWidth="1"/>
    <col min="11" max="11" width="15" bestFit="1" customWidth="1"/>
    <col min="13" max="13" width="16.28515625" bestFit="1" customWidth="1"/>
  </cols>
  <sheetData>
    <row r="1" spans="1:14">
      <c r="A1" t="s">
        <v>77</v>
      </c>
      <c r="B1" t="s">
        <v>1</v>
      </c>
      <c r="C1" t="s">
        <v>69</v>
      </c>
      <c r="D1" t="s">
        <v>72</v>
      </c>
      <c r="E1" t="s">
        <v>73</v>
      </c>
      <c r="F1" t="s">
        <v>70</v>
      </c>
      <c r="G1" t="s">
        <v>71</v>
      </c>
      <c r="H1" t="s">
        <v>74</v>
      </c>
      <c r="I1" t="s">
        <v>56</v>
      </c>
      <c r="J1" t="s">
        <v>85</v>
      </c>
      <c r="K1" t="s">
        <v>99</v>
      </c>
    </row>
    <row r="2" spans="1:14">
      <c r="A2">
        <v>1</v>
      </c>
      <c r="C2" t="s">
        <v>75</v>
      </c>
      <c r="D2" t="s">
        <v>98</v>
      </c>
      <c r="E2">
        <v>8002559782</v>
      </c>
      <c r="F2" t="s">
        <v>23</v>
      </c>
      <c r="H2" t="s">
        <v>134</v>
      </c>
      <c r="I2" s="3">
        <v>11998</v>
      </c>
      <c r="K2" t="s">
        <v>100</v>
      </c>
    </row>
    <row r="3" spans="1:14">
      <c r="F3" t="s">
        <v>23</v>
      </c>
      <c r="M3" s="15">
        <v>43591</v>
      </c>
    </row>
    <row r="4" spans="1:14">
      <c r="A4">
        <v>2</v>
      </c>
      <c r="C4" t="s">
        <v>76</v>
      </c>
      <c r="D4" t="s">
        <v>101</v>
      </c>
      <c r="E4" s="7" t="s">
        <v>102</v>
      </c>
      <c r="F4" t="s">
        <v>25</v>
      </c>
      <c r="H4" t="s">
        <v>143</v>
      </c>
      <c r="I4" s="3">
        <v>15498</v>
      </c>
    </row>
    <row r="5" spans="1:14">
      <c r="F5" t="s">
        <v>25</v>
      </c>
    </row>
    <row r="6" spans="1:14">
      <c r="A6">
        <v>3</v>
      </c>
      <c r="C6" t="s">
        <v>75</v>
      </c>
      <c r="D6" t="s">
        <v>81</v>
      </c>
      <c r="E6">
        <v>9122200271</v>
      </c>
      <c r="F6" t="s">
        <v>132</v>
      </c>
      <c r="H6" t="s">
        <v>135</v>
      </c>
      <c r="I6" s="3">
        <v>26996</v>
      </c>
    </row>
    <row r="7" spans="1:14">
      <c r="F7" t="s">
        <v>133</v>
      </c>
    </row>
    <row r="8" spans="1:14">
      <c r="F8" t="s">
        <v>26</v>
      </c>
    </row>
    <row r="9" spans="1:14">
      <c r="A9">
        <v>4</v>
      </c>
      <c r="C9" t="s">
        <v>80</v>
      </c>
      <c r="D9" t="s">
        <v>98</v>
      </c>
      <c r="E9">
        <v>8002559782</v>
      </c>
      <c r="F9" t="s">
        <v>25</v>
      </c>
      <c r="H9" t="s">
        <v>134</v>
      </c>
      <c r="I9" s="3">
        <v>15498</v>
      </c>
    </row>
    <row r="10" spans="1:14">
      <c r="F10" t="s">
        <v>25</v>
      </c>
    </row>
    <row r="11" spans="1:14">
      <c r="A11">
        <v>5</v>
      </c>
      <c r="B11" s="2">
        <v>43592</v>
      </c>
      <c r="C11" t="s">
        <v>80</v>
      </c>
      <c r="D11" t="s">
        <v>76</v>
      </c>
      <c r="E11">
        <v>8553752095</v>
      </c>
      <c r="F11" t="s">
        <v>23</v>
      </c>
      <c r="G11" t="s">
        <v>136</v>
      </c>
      <c r="H11" t="s">
        <v>75</v>
      </c>
      <c r="I11" s="3">
        <v>11998</v>
      </c>
      <c r="K11" t="s">
        <v>100</v>
      </c>
    </row>
    <row r="12" spans="1:14">
      <c r="F12" t="s">
        <v>23</v>
      </c>
    </row>
    <row r="13" spans="1:14">
      <c r="A13">
        <v>6</v>
      </c>
      <c r="C13" t="s">
        <v>76</v>
      </c>
      <c r="D13" t="s">
        <v>101</v>
      </c>
      <c r="E13" s="7" t="s">
        <v>102</v>
      </c>
      <c r="F13" t="s">
        <v>23</v>
      </c>
      <c r="H13" t="s">
        <v>63</v>
      </c>
      <c r="I13" s="3">
        <v>5999</v>
      </c>
      <c r="K13" t="s">
        <v>100</v>
      </c>
    </row>
    <row r="14" spans="1:14">
      <c r="A14">
        <v>7</v>
      </c>
      <c r="C14" t="s">
        <v>137</v>
      </c>
      <c r="D14" t="s">
        <v>76</v>
      </c>
      <c r="E14">
        <v>8553752095</v>
      </c>
      <c r="F14" t="s">
        <v>23</v>
      </c>
      <c r="H14" t="s">
        <v>63</v>
      </c>
      <c r="I14" s="3">
        <v>11998</v>
      </c>
      <c r="K14" t="s">
        <v>100</v>
      </c>
    </row>
    <row r="15" spans="1:14">
      <c r="F15" t="s">
        <v>23</v>
      </c>
      <c r="I15" s="3"/>
      <c r="M15" t="s">
        <v>148</v>
      </c>
      <c r="N15">
        <v>21997</v>
      </c>
    </row>
    <row r="16" spans="1:14">
      <c r="A16">
        <v>8</v>
      </c>
      <c r="C16" t="s">
        <v>138</v>
      </c>
      <c r="D16" t="s">
        <v>138</v>
      </c>
      <c r="E16" s="7">
        <v>7903304144</v>
      </c>
      <c r="F16" t="s">
        <v>23</v>
      </c>
      <c r="H16" t="s">
        <v>63</v>
      </c>
      <c r="I16" s="3">
        <v>5999</v>
      </c>
      <c r="K16" t="s">
        <v>100</v>
      </c>
      <c r="M16" t="s">
        <v>149</v>
      </c>
      <c r="N16">
        <v>16498</v>
      </c>
    </row>
    <row r="17" spans="1:14">
      <c r="A17">
        <v>9</v>
      </c>
      <c r="C17" t="s">
        <v>139</v>
      </c>
      <c r="D17" t="s">
        <v>140</v>
      </c>
      <c r="E17">
        <v>9599723073</v>
      </c>
      <c r="F17" t="s">
        <v>23</v>
      </c>
      <c r="H17" t="s">
        <v>63</v>
      </c>
      <c r="I17" s="3">
        <v>5999</v>
      </c>
      <c r="K17" t="s">
        <v>100</v>
      </c>
      <c r="M17" t="s">
        <v>150</v>
      </c>
      <c r="N17">
        <v>16498</v>
      </c>
    </row>
    <row r="18" spans="1:14">
      <c r="I18" s="5">
        <f>SUM(I2:I17)</f>
        <v>111983</v>
      </c>
      <c r="M18" t="s">
        <v>151</v>
      </c>
      <c r="N18">
        <v>54492</v>
      </c>
    </row>
    <row r="19" spans="1:14">
      <c r="M19" t="s">
        <v>152</v>
      </c>
      <c r="N19">
        <v>15498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zoomScale="85" zoomScaleNormal="85" workbookViewId="0">
      <selection activeCell="F5" sqref="F5"/>
    </sheetView>
  </sheetViews>
  <sheetFormatPr defaultRowHeight="15"/>
  <cols>
    <col min="3" max="3" width="13.7109375" customWidth="1"/>
    <col min="5" max="5" width="11" bestFit="1" customWidth="1"/>
    <col min="7" max="7" width="9.5703125" bestFit="1" customWidth="1"/>
    <col min="12" max="12" width="17.28515625" bestFit="1" customWidth="1"/>
  </cols>
  <sheetData>
    <row r="1" spans="1:16">
      <c r="A1" t="s">
        <v>77</v>
      </c>
      <c r="B1" t="s">
        <v>1</v>
      </c>
      <c r="C1" t="s">
        <v>69</v>
      </c>
      <c r="D1" t="s">
        <v>72</v>
      </c>
      <c r="E1" t="s">
        <v>73</v>
      </c>
      <c r="F1" t="s">
        <v>70</v>
      </c>
      <c r="G1" t="s">
        <v>71</v>
      </c>
      <c r="H1" t="s">
        <v>74</v>
      </c>
      <c r="I1" t="s">
        <v>56</v>
      </c>
      <c r="J1" t="s">
        <v>85</v>
      </c>
      <c r="K1" t="s">
        <v>99</v>
      </c>
    </row>
    <row r="2" spans="1:16">
      <c r="A2">
        <v>1</v>
      </c>
      <c r="C2">
        <v>8553752095</v>
      </c>
      <c r="D2" t="s">
        <v>63</v>
      </c>
      <c r="E2">
        <v>8553752095</v>
      </c>
      <c r="F2" t="s">
        <v>26</v>
      </c>
      <c r="G2" t="s">
        <v>136</v>
      </c>
      <c r="H2" t="s">
        <v>63</v>
      </c>
      <c r="I2" s="3">
        <v>7499</v>
      </c>
      <c r="J2">
        <f>8999-I2</f>
        <v>1500</v>
      </c>
      <c r="M2" s="3" t="s">
        <v>145</v>
      </c>
    </row>
    <row r="3" spans="1:16">
      <c r="A3">
        <v>2</v>
      </c>
      <c r="C3">
        <v>7903304144</v>
      </c>
      <c r="D3" t="s">
        <v>138</v>
      </c>
      <c r="E3">
        <v>7903304144</v>
      </c>
      <c r="F3" t="s">
        <v>144</v>
      </c>
      <c r="G3" t="s">
        <v>136</v>
      </c>
      <c r="H3" t="s">
        <v>63</v>
      </c>
      <c r="I3" s="3">
        <v>8999</v>
      </c>
      <c r="J3">
        <f>9999-I3</f>
        <v>1000</v>
      </c>
    </row>
    <row r="4" spans="1:16">
      <c r="A4">
        <v>3</v>
      </c>
      <c r="C4">
        <v>7004104922</v>
      </c>
      <c r="D4" t="s">
        <v>63</v>
      </c>
      <c r="E4">
        <v>8553752095</v>
      </c>
      <c r="F4" t="s">
        <v>146</v>
      </c>
      <c r="G4" t="s">
        <v>136</v>
      </c>
      <c r="H4" t="s">
        <v>64</v>
      </c>
      <c r="I4">
        <v>6699</v>
      </c>
      <c r="J4">
        <f>6999-I4</f>
        <v>300</v>
      </c>
    </row>
    <row r="5" spans="1:16">
      <c r="A5">
        <v>4</v>
      </c>
      <c r="B5" t="s">
        <v>165</v>
      </c>
      <c r="C5">
        <v>7004104922</v>
      </c>
      <c r="D5" t="s">
        <v>63</v>
      </c>
      <c r="E5">
        <v>8553752095</v>
      </c>
      <c r="F5" t="s">
        <v>146</v>
      </c>
      <c r="G5" t="s">
        <v>136</v>
      </c>
      <c r="H5" t="s">
        <v>78</v>
      </c>
      <c r="I5">
        <f>6299*2</f>
        <v>12598</v>
      </c>
      <c r="J5">
        <f>6999*2-I5</f>
        <v>1400</v>
      </c>
    </row>
    <row r="6" spans="1:16">
      <c r="D6" t="s">
        <v>63</v>
      </c>
      <c r="F6" t="s">
        <v>146</v>
      </c>
      <c r="G6" t="s">
        <v>136</v>
      </c>
      <c r="I6">
        <v>0</v>
      </c>
    </row>
    <row r="7" spans="1:16">
      <c r="A7">
        <v>5</v>
      </c>
      <c r="B7" t="s">
        <v>166</v>
      </c>
      <c r="C7">
        <v>8553752095</v>
      </c>
      <c r="D7" t="s">
        <v>79</v>
      </c>
      <c r="E7">
        <v>8553752095</v>
      </c>
      <c r="F7" t="s">
        <v>144</v>
      </c>
      <c r="H7" t="s">
        <v>64</v>
      </c>
      <c r="I7">
        <v>10799</v>
      </c>
      <c r="J7">
        <f>11999-I7</f>
        <v>1200</v>
      </c>
    </row>
    <row r="8" spans="1:16">
      <c r="A8">
        <v>6</v>
      </c>
      <c r="B8" t="s">
        <v>164</v>
      </c>
      <c r="C8" t="s">
        <v>147</v>
      </c>
      <c r="D8" t="s">
        <v>138</v>
      </c>
      <c r="F8" t="s">
        <v>26</v>
      </c>
      <c r="H8" t="s">
        <v>75</v>
      </c>
      <c r="I8" s="3">
        <v>14498</v>
      </c>
    </row>
    <row r="9" spans="1:16">
      <c r="F9" t="s">
        <v>26</v>
      </c>
      <c r="I9" s="3">
        <f>SUM(I2:I8)</f>
        <v>61092</v>
      </c>
    </row>
    <row r="11" spans="1:16">
      <c r="L11" t="s">
        <v>148</v>
      </c>
      <c r="M11">
        <v>21997</v>
      </c>
    </row>
    <row r="12" spans="1:16">
      <c r="L12" t="s">
        <v>149</v>
      </c>
      <c r="M12">
        <v>16498</v>
      </c>
    </row>
    <row r="13" spans="1:16">
      <c r="L13" t="s">
        <v>150</v>
      </c>
      <c r="M13">
        <v>16498</v>
      </c>
    </row>
    <row r="14" spans="1:16">
      <c r="L14" t="s">
        <v>151</v>
      </c>
      <c r="M14">
        <v>54492</v>
      </c>
    </row>
    <row r="15" spans="1:16">
      <c r="L15" t="s">
        <v>152</v>
      </c>
      <c r="M15">
        <v>15498</v>
      </c>
    </row>
    <row r="16" spans="1:16">
      <c r="L16" t="s">
        <v>153</v>
      </c>
      <c r="M16">
        <v>50000</v>
      </c>
      <c r="P16">
        <v>30000</v>
      </c>
    </row>
    <row r="17" spans="12:13">
      <c r="L17" t="s">
        <v>154</v>
      </c>
      <c r="M17">
        <v>80000</v>
      </c>
    </row>
    <row r="18" spans="12:13">
      <c r="L18" t="s">
        <v>155</v>
      </c>
      <c r="M18">
        <v>78166</v>
      </c>
    </row>
    <row r="19" spans="12:13">
      <c r="L19" t="s">
        <v>107</v>
      </c>
      <c r="M19">
        <v>12000</v>
      </c>
    </row>
    <row r="20" spans="12:13">
      <c r="L20" t="s">
        <v>78</v>
      </c>
      <c r="M20">
        <v>25000</v>
      </c>
    </row>
    <row r="21" spans="12:13">
      <c r="M21" s="3">
        <f>SUM(M11:M20)</f>
        <v>370149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J17" sqref="J17"/>
    </sheetView>
  </sheetViews>
  <sheetFormatPr defaultRowHeight="15"/>
  <cols>
    <col min="2" max="2" width="11" bestFit="1" customWidth="1"/>
    <col min="3" max="3" width="22.85546875" bestFit="1" customWidth="1"/>
    <col min="4" max="4" width="7.85546875" bestFit="1" customWidth="1"/>
    <col min="5" max="5" width="11" bestFit="1" customWidth="1"/>
    <col min="6" max="6" width="15.5703125" bestFit="1" customWidth="1"/>
    <col min="8" max="8" width="13.5703125" bestFit="1" customWidth="1"/>
  </cols>
  <sheetData>
    <row r="1" spans="1:11">
      <c r="A1" t="s">
        <v>77</v>
      </c>
      <c r="B1" t="s">
        <v>1</v>
      </c>
      <c r="C1" t="s">
        <v>69</v>
      </c>
      <c r="D1" t="s">
        <v>72</v>
      </c>
      <c r="E1" t="s">
        <v>73</v>
      </c>
      <c r="F1" t="s">
        <v>70</v>
      </c>
      <c r="G1" t="s">
        <v>71</v>
      </c>
      <c r="H1" t="s">
        <v>74</v>
      </c>
      <c r="I1" t="s">
        <v>56</v>
      </c>
      <c r="J1" t="s">
        <v>85</v>
      </c>
      <c r="K1" t="s">
        <v>99</v>
      </c>
    </row>
    <row r="2" spans="1:11">
      <c r="B2" s="2">
        <v>43617</v>
      </c>
      <c r="C2" s="17" t="s">
        <v>167</v>
      </c>
      <c r="D2" t="s">
        <v>79</v>
      </c>
      <c r="E2">
        <v>8002559782</v>
      </c>
      <c r="F2" t="s">
        <v>38</v>
      </c>
      <c r="H2" t="s">
        <v>168</v>
      </c>
      <c r="I2">
        <v>32995</v>
      </c>
    </row>
    <row r="3" spans="1:11">
      <c r="F3" t="s">
        <v>38</v>
      </c>
    </row>
    <row r="4" spans="1:11">
      <c r="F4" t="s">
        <v>38</v>
      </c>
    </row>
    <row r="5" spans="1:11">
      <c r="F5" t="s">
        <v>38</v>
      </c>
    </row>
    <row r="6" spans="1:11">
      <c r="F6" t="s">
        <v>162</v>
      </c>
    </row>
    <row r="7" spans="1:11">
      <c r="B7" s="2">
        <v>43633</v>
      </c>
      <c r="C7" t="s">
        <v>75</v>
      </c>
      <c r="D7" t="s">
        <v>79</v>
      </c>
      <c r="E7">
        <v>8002559782</v>
      </c>
      <c r="F7" t="s">
        <v>26</v>
      </c>
      <c r="H7" t="s">
        <v>75</v>
      </c>
      <c r="I7">
        <v>17000</v>
      </c>
    </row>
    <row r="8" spans="1:11">
      <c r="F8" t="s">
        <v>26</v>
      </c>
    </row>
    <row r="10" spans="1:11">
      <c r="C10" t="s">
        <v>172</v>
      </c>
      <c r="I10">
        <v>56790</v>
      </c>
    </row>
    <row r="11" spans="1:11">
      <c r="I11" s="3">
        <f>SUM(I2:I10)</f>
        <v>106785</v>
      </c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F15" sqref="F15"/>
    </sheetView>
  </sheetViews>
  <sheetFormatPr defaultRowHeight="15"/>
  <cols>
    <col min="1" max="1" width="27.85546875" bestFit="1" customWidth="1"/>
    <col min="2" max="2" width="7.85546875" bestFit="1" customWidth="1"/>
    <col min="3" max="3" width="6.5703125" bestFit="1" customWidth="1"/>
    <col min="4" max="4" width="14.85546875" bestFit="1" customWidth="1"/>
    <col min="5" max="5" width="30.28515625" bestFit="1" customWidth="1"/>
    <col min="6" max="6" width="11.85546875" bestFit="1" customWidth="1"/>
    <col min="7" max="7" width="11.85546875" customWidth="1"/>
    <col min="8" max="8" width="27.42578125" bestFit="1" customWidth="1"/>
    <col min="12" max="12" width="13.42578125" bestFit="1" customWidth="1"/>
  </cols>
  <sheetData>
    <row r="1" spans="1:12">
      <c r="A1" s="3" t="s">
        <v>108</v>
      </c>
      <c r="B1" s="3" t="s">
        <v>56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169</v>
      </c>
      <c r="J1" s="3" t="s">
        <v>55</v>
      </c>
      <c r="K1" s="3" t="s">
        <v>56</v>
      </c>
      <c r="L1" s="3" t="s">
        <v>111</v>
      </c>
    </row>
    <row r="2" spans="1:12">
      <c r="A2" t="s">
        <v>113</v>
      </c>
      <c r="B2">
        <v>59000</v>
      </c>
      <c r="D2">
        <f>B2-C2</f>
        <v>59000</v>
      </c>
      <c r="E2" t="s">
        <v>114</v>
      </c>
      <c r="F2">
        <v>59000</v>
      </c>
      <c r="G2">
        <v>59000</v>
      </c>
      <c r="J2" s="10" t="s">
        <v>78</v>
      </c>
      <c r="K2" s="3">
        <v>47353</v>
      </c>
      <c r="L2" t="s">
        <v>130</v>
      </c>
    </row>
    <row r="3" spans="1:12">
      <c r="A3" t="s">
        <v>93</v>
      </c>
      <c r="B3">
        <v>65000</v>
      </c>
      <c r="D3">
        <f t="shared" ref="D3:D6" si="0">B3-C3</f>
        <v>65000</v>
      </c>
      <c r="E3" t="s">
        <v>114</v>
      </c>
      <c r="F3">
        <v>65000</v>
      </c>
      <c r="G3">
        <v>65000</v>
      </c>
      <c r="J3" s="10" t="s">
        <v>63</v>
      </c>
      <c r="K3" s="3">
        <v>95000</v>
      </c>
      <c r="L3" t="s">
        <v>131</v>
      </c>
    </row>
    <row r="4" spans="1:12">
      <c r="A4" t="s">
        <v>80</v>
      </c>
      <c r="B4">
        <v>100000</v>
      </c>
      <c r="D4">
        <f t="shared" si="0"/>
        <v>100000</v>
      </c>
      <c r="F4">
        <v>100000</v>
      </c>
      <c r="G4">
        <v>100000</v>
      </c>
      <c r="H4" s="6" t="s">
        <v>170</v>
      </c>
      <c r="K4" s="6">
        <f>K2+K3</f>
        <v>142353</v>
      </c>
    </row>
    <row r="5" spans="1:12">
      <c r="A5" t="s">
        <v>94</v>
      </c>
      <c r="B5">
        <v>100000</v>
      </c>
      <c r="C5">
        <v>10000</v>
      </c>
      <c r="D5">
        <f t="shared" si="0"/>
        <v>90000</v>
      </c>
      <c r="E5" s="6" t="s">
        <v>115</v>
      </c>
      <c r="F5">
        <v>0</v>
      </c>
      <c r="G5">
        <v>0</v>
      </c>
    </row>
    <row r="6" spans="1:12">
      <c r="A6" t="s">
        <v>116</v>
      </c>
      <c r="B6">
        <v>100000</v>
      </c>
      <c r="D6">
        <f t="shared" si="0"/>
        <v>100000</v>
      </c>
      <c r="E6" s="6" t="s">
        <v>117</v>
      </c>
      <c r="F6">
        <v>100000</v>
      </c>
      <c r="G6">
        <v>100000</v>
      </c>
      <c r="H6" s="6" t="s">
        <v>171</v>
      </c>
    </row>
    <row r="7" spans="1:12">
      <c r="A7" t="s">
        <v>86</v>
      </c>
      <c r="B7">
        <v>40000</v>
      </c>
      <c r="D7">
        <f>B7-C7</f>
        <v>40000</v>
      </c>
      <c r="E7" s="6" t="s">
        <v>118</v>
      </c>
      <c r="F7">
        <v>40000</v>
      </c>
      <c r="G7">
        <v>40000</v>
      </c>
      <c r="H7" s="6" t="s">
        <v>119</v>
      </c>
    </row>
    <row r="8" spans="1:12">
      <c r="A8" t="s">
        <v>78</v>
      </c>
      <c r="B8">
        <v>25000</v>
      </c>
      <c r="D8">
        <f>B8-C8</f>
        <v>25000</v>
      </c>
      <c r="F8">
        <v>25000</v>
      </c>
      <c r="G8">
        <v>0</v>
      </c>
    </row>
    <row r="9" spans="1:12">
      <c r="A9" t="s">
        <v>120</v>
      </c>
      <c r="B9">
        <v>120000</v>
      </c>
      <c r="D9">
        <f>B9-C9</f>
        <v>120000</v>
      </c>
      <c r="F9">
        <v>90000</v>
      </c>
      <c r="G9">
        <v>90000</v>
      </c>
      <c r="H9" s="6" t="s">
        <v>121</v>
      </c>
    </row>
    <row r="10" spans="1:12">
      <c r="A10" t="s">
        <v>122</v>
      </c>
      <c r="B10">
        <v>80000</v>
      </c>
      <c r="D10">
        <f>B10-C10</f>
        <v>80000</v>
      </c>
      <c r="F10">
        <v>0</v>
      </c>
      <c r="G10">
        <v>0</v>
      </c>
    </row>
    <row r="11" spans="1:12">
      <c r="D11" s="3">
        <f>SUM(D2:D10)</f>
        <v>679000</v>
      </c>
      <c r="F11" s="3">
        <f>SUM(F2:F10)</f>
        <v>479000</v>
      </c>
      <c r="G11" s="3">
        <f>SUM(G2:G10)</f>
        <v>454000</v>
      </c>
    </row>
    <row r="12" spans="1:12">
      <c r="A12" s="13" t="s">
        <v>123</v>
      </c>
      <c r="B12" s="13"/>
      <c r="C12" s="13"/>
      <c r="D12" s="13"/>
      <c r="E12" s="13"/>
    </row>
    <row r="13" spans="1:12">
      <c r="A13" t="s">
        <v>65</v>
      </c>
      <c r="F13">
        <v>210000</v>
      </c>
      <c r="G13">
        <v>150085</v>
      </c>
    </row>
    <row r="14" spans="1:12">
      <c r="A14" t="s">
        <v>66</v>
      </c>
      <c r="F14">
        <v>166000</v>
      </c>
      <c r="G14">
        <v>150064</v>
      </c>
    </row>
    <row r="15" spans="1:12">
      <c r="A15" t="s">
        <v>67</v>
      </c>
      <c r="D15" s="10"/>
      <c r="E15" s="10"/>
      <c r="F15" s="6">
        <f>F13-F14</f>
        <v>44000</v>
      </c>
      <c r="G15" s="6">
        <f>G13-G14</f>
        <v>21</v>
      </c>
    </row>
    <row r="16" spans="1:12">
      <c r="D16" s="10"/>
      <c r="E16" s="10"/>
      <c r="F16" s="10"/>
      <c r="G16" s="10"/>
    </row>
    <row r="18" spans="1:5">
      <c r="A18" s="13" t="s">
        <v>124</v>
      </c>
      <c r="B18" s="13"/>
      <c r="C18" s="13"/>
      <c r="D18" s="13"/>
      <c r="E18" s="13"/>
    </row>
    <row r="19" spans="1:5">
      <c r="A19" t="s">
        <v>125</v>
      </c>
      <c r="B19">
        <v>33000</v>
      </c>
    </row>
    <row r="20" spans="1:5">
      <c r="A20" t="s">
        <v>126</v>
      </c>
      <c r="B20">
        <v>22000</v>
      </c>
    </row>
    <row r="21" spans="1:5">
      <c r="A21" t="s">
        <v>127</v>
      </c>
      <c r="B21">
        <v>20000</v>
      </c>
    </row>
    <row r="22" spans="1:5">
      <c r="A22" t="s">
        <v>128</v>
      </c>
      <c r="B22">
        <v>5600</v>
      </c>
    </row>
    <row r="23" spans="1:5">
      <c r="A23" t="s">
        <v>129</v>
      </c>
      <c r="B23" s="6">
        <f>SUM(B19:B22)</f>
        <v>80600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B40"/>
  <sheetViews>
    <sheetView topLeftCell="A3" workbookViewId="0">
      <selection activeCell="F4" sqref="F4"/>
    </sheetView>
  </sheetViews>
  <sheetFormatPr defaultRowHeight="15"/>
  <sheetData>
    <row r="1" spans="2:2">
      <c r="B1">
        <v>592</v>
      </c>
    </row>
    <row r="2" spans="2:2">
      <c r="B2">
        <v>500</v>
      </c>
    </row>
    <row r="3" spans="2:2">
      <c r="B3">
        <v>99</v>
      </c>
    </row>
    <row r="4" spans="2:2">
      <c r="B4">
        <v>202</v>
      </c>
    </row>
    <row r="5" spans="2:2">
      <c r="B5">
        <v>551</v>
      </c>
    </row>
    <row r="6" spans="2:2">
      <c r="B6">
        <v>64</v>
      </c>
    </row>
    <row r="7" spans="2:2">
      <c r="B7">
        <v>9002</v>
      </c>
    </row>
    <row r="8" spans="2:2">
      <c r="B8">
        <v>114</v>
      </c>
    </row>
    <row r="9" spans="2:2">
      <c r="B9">
        <v>863</v>
      </c>
    </row>
    <row r="10" spans="2:2">
      <c r="B10">
        <v>149</v>
      </c>
    </row>
    <row r="11" spans="2:2">
      <c r="B11">
        <v>100</v>
      </c>
    </row>
    <row r="12" spans="2:2">
      <c r="B12">
        <v>6300</v>
      </c>
    </row>
    <row r="13" spans="2:2">
      <c r="B13">
        <v>110</v>
      </c>
    </row>
    <row r="14" spans="2:2">
      <c r="B14">
        <v>200</v>
      </c>
    </row>
    <row r="15" spans="2:2">
      <c r="B15">
        <v>1700</v>
      </c>
    </row>
    <row r="16" spans="2:2">
      <c r="B16">
        <v>500</v>
      </c>
    </row>
    <row r="17" spans="2:2">
      <c r="B17">
        <v>500</v>
      </c>
    </row>
    <row r="18" spans="2:2">
      <c r="B18">
        <v>200</v>
      </c>
    </row>
    <row r="19" spans="2:2">
      <c r="B19">
        <v>588</v>
      </c>
    </row>
    <row r="20" spans="2:2">
      <c r="B20">
        <v>525</v>
      </c>
    </row>
    <row r="21" spans="2:2">
      <c r="B21">
        <v>300</v>
      </c>
    </row>
    <row r="22" spans="2:2">
      <c r="B22">
        <v>730</v>
      </c>
    </row>
    <row r="23" spans="2:2">
      <c r="B23">
        <v>1045</v>
      </c>
    </row>
    <row r="24" spans="2:2">
      <c r="B24">
        <v>44</v>
      </c>
    </row>
    <row r="25" spans="2:2">
      <c r="B25">
        <v>915</v>
      </c>
    </row>
    <row r="26" spans="2:2">
      <c r="B26">
        <v>100</v>
      </c>
    </row>
    <row r="27" spans="2:2">
      <c r="B27">
        <v>18</v>
      </c>
    </row>
    <row r="28" spans="2:2">
      <c r="B28">
        <v>530</v>
      </c>
    </row>
    <row r="29" spans="2:2">
      <c r="B29">
        <v>101</v>
      </c>
    </row>
    <row r="30" spans="2:2">
      <c r="B30">
        <v>60</v>
      </c>
    </row>
    <row r="31" spans="2:2">
      <c r="B31">
        <v>793</v>
      </c>
    </row>
    <row r="32" spans="2:2">
      <c r="B32">
        <v>50</v>
      </c>
    </row>
    <row r="33" spans="2:2">
      <c r="B33">
        <v>1225</v>
      </c>
    </row>
    <row r="34" spans="2:2">
      <c r="B34">
        <v>48</v>
      </c>
    </row>
    <row r="35" spans="2:2">
      <c r="B35">
        <v>59</v>
      </c>
    </row>
    <row r="36" spans="2:2">
      <c r="B36">
        <v>10</v>
      </c>
    </row>
    <row r="37" spans="2:2">
      <c r="B37">
        <v>28</v>
      </c>
    </row>
    <row r="38" spans="2:2">
      <c r="B38">
        <v>300</v>
      </c>
    </row>
    <row r="39" spans="2:2">
      <c r="B39">
        <v>198</v>
      </c>
    </row>
    <row r="40" spans="2:2">
      <c r="B40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stock_details</vt:lpstr>
      <vt:lpstr>send_details</vt:lpstr>
      <vt:lpstr>summary</vt:lpstr>
      <vt:lpstr>card_details</vt:lpstr>
      <vt:lpstr>online_details</vt:lpstr>
      <vt:lpstr>online_details2</vt:lpstr>
      <vt:lpstr>online_details3</vt:lpstr>
      <vt:lpstr>online_all_details</vt:lpstr>
      <vt:lpstr>udhar details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2019-03-30T07:55:01Z</dcterms:created>
  <dcterms:modified xsi:type="dcterms:W3CDTF">2019-06-18T16:14:28Z</dcterms:modified>
</cp:coreProperties>
</file>