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400" windowWidth="18820" windowHeight="7560" tabRatio="839" firstSheet="5" activeTab="12"/>
  </bookViews>
  <sheets>
    <sheet name="Sheet1" sheetId="1" r:id="rId1"/>
    <sheet name="order_details" sheetId="4" r:id="rId2"/>
    <sheet name="order_received" sheetId="5" r:id="rId3"/>
    <sheet name="payment_details" sheetId="6" r:id="rId4"/>
    <sheet name="card_details" sheetId="7" r:id="rId5"/>
    <sheet name="Sheet2" sheetId="8" r:id="rId6"/>
    <sheet name="latest_aug" sheetId="9" r:id="rId7"/>
    <sheet name="latest_aug2" sheetId="10" r:id="rId8"/>
    <sheet name="details_l3" sheetId="11" r:id="rId9"/>
    <sheet name="flipkart_orde_details" sheetId="15" r:id="rId10"/>
    <sheet name="amazon_order_details" sheetId="16" r:id="rId11"/>
    <sheet name="card_details_august" sheetId="19" r:id="rId12"/>
    <sheet name="order_november" sheetId="20" r:id="rId13"/>
    <sheet name="Sheet3" sheetId="21" r:id="rId14"/>
  </sheets>
  <calcPr calcId="145621"/>
  <fileRecoveryPr repairLoad="1"/>
</workbook>
</file>

<file path=xl/calcChain.xml><?xml version="1.0" encoding="utf-8"?>
<calcChain xmlns="http://schemas.openxmlformats.org/spreadsheetml/2006/main">
  <c r="N27" i="20" l="1"/>
  <c r="M27" i="20"/>
  <c r="L27" i="20"/>
  <c r="C27" i="20" l="1"/>
  <c r="E27" i="20" s="1"/>
  <c r="E29" i="20" s="1"/>
  <c r="D16" i="20"/>
  <c r="D27" i="20"/>
  <c r="G22" i="16" l="1"/>
  <c r="G20" i="16"/>
  <c r="G29" i="15"/>
  <c r="B29" i="19"/>
  <c r="L24" i="19"/>
  <c r="L21" i="19"/>
  <c r="G28" i="19"/>
  <c r="L26" i="19" l="1"/>
  <c r="L25" i="19"/>
  <c r="J24" i="19"/>
  <c r="E26" i="19" l="1"/>
  <c r="E24" i="19"/>
  <c r="D22" i="19"/>
  <c r="D28" i="19"/>
  <c r="D16" i="19"/>
  <c r="D12" i="19"/>
  <c r="C28" i="19"/>
  <c r="B28" i="19"/>
  <c r="C22" i="19"/>
  <c r="B22" i="19"/>
  <c r="C16" i="19"/>
  <c r="B16" i="19"/>
  <c r="C12" i="19"/>
  <c r="B12" i="19"/>
  <c r="C7" i="19"/>
  <c r="D7" i="19" s="1"/>
  <c r="B7" i="19"/>
  <c r="E23" i="16"/>
  <c r="E29" i="15"/>
  <c r="E21" i="16"/>
  <c r="D29" i="19" l="1"/>
  <c r="Y22" i="10"/>
  <c r="Y19" i="10"/>
  <c r="O13" i="10"/>
  <c r="C8" i="11"/>
  <c r="L27" i="10"/>
  <c r="N13" i="10"/>
  <c r="L25" i="4" l="1"/>
  <c r="Y6" i="10" l="1"/>
  <c r="X6" i="10"/>
  <c r="R6" i="10"/>
  <c r="R9" i="10" s="1"/>
  <c r="R13" i="10" s="1"/>
  <c r="Z6" i="10" l="1"/>
  <c r="N13" i="5"/>
  <c r="N11" i="5"/>
  <c r="N6" i="5" l="1"/>
  <c r="C6" i="6"/>
  <c r="D6" i="6" s="1"/>
  <c r="B4" i="6"/>
  <c r="E32" i="5" l="1"/>
  <c r="E35" i="4" l="1"/>
  <c r="C21" i="7" l="1"/>
  <c r="D13" i="1"/>
  <c r="D12" i="1"/>
  <c r="D14" i="1" s="1"/>
</calcChain>
</file>

<file path=xl/sharedStrings.xml><?xml version="1.0" encoding="utf-8"?>
<sst xmlns="http://schemas.openxmlformats.org/spreadsheetml/2006/main" count="986" uniqueCount="180">
  <si>
    <t>name</t>
  </si>
  <si>
    <t>amount</t>
  </si>
  <si>
    <t>akhlakh</t>
  </si>
  <si>
    <t>item</t>
  </si>
  <si>
    <t>ikram</t>
  </si>
  <si>
    <t>card</t>
  </si>
  <si>
    <t>susheel-amex</t>
  </si>
  <si>
    <t>redmi 8</t>
  </si>
  <si>
    <t>redmi 8a</t>
  </si>
  <si>
    <t>refund</t>
  </si>
  <si>
    <t>net</t>
  </si>
  <si>
    <t>8a 3/64</t>
  </si>
  <si>
    <t>8a 2/32</t>
  </si>
  <si>
    <t>mi, akhlakh</t>
  </si>
  <si>
    <t>order account</t>
  </si>
  <si>
    <t>cancelled</t>
  </si>
  <si>
    <t>ikram786mr</t>
  </si>
  <si>
    <t>ikram.mnnit09</t>
  </si>
  <si>
    <t>redmi 8a 2/32</t>
  </si>
  <si>
    <t>redmi 8a 3/64</t>
  </si>
  <si>
    <t>redmi note 4/64</t>
  </si>
  <si>
    <t>susheel-hdfc</t>
  </si>
  <si>
    <t>rahul-hdfc</t>
  </si>
  <si>
    <t>praveen-sbi</t>
  </si>
  <si>
    <t>5th july</t>
  </si>
  <si>
    <t>afreen.naaz0504</t>
  </si>
  <si>
    <t>nasreen0168kajal</t>
  </si>
  <si>
    <t>praveen</t>
  </si>
  <si>
    <t>70***797</t>
  </si>
  <si>
    <t>97***835</t>
  </si>
  <si>
    <t>???</t>
  </si>
  <si>
    <t>redmi 8 3/32</t>
  </si>
  <si>
    <t>hira</t>
  </si>
  <si>
    <t>amazon</t>
  </si>
  <si>
    <t>flipkart</t>
  </si>
  <si>
    <t>order from</t>
  </si>
  <si>
    <t>mi</t>
  </si>
  <si>
    <t>shop</t>
  </si>
  <si>
    <t>acoount</t>
  </si>
  <si>
    <t>items</t>
  </si>
  <si>
    <t>contact details</t>
  </si>
  <si>
    <t>order no</t>
  </si>
  <si>
    <t>bangalore</t>
  </si>
  <si>
    <t>payment</t>
  </si>
  <si>
    <t>Date</t>
  </si>
  <si>
    <t>Order value</t>
  </si>
  <si>
    <t>dues</t>
  </si>
  <si>
    <t>value</t>
  </si>
  <si>
    <t>praveen-sbi_1</t>
  </si>
  <si>
    <t>OS</t>
  </si>
  <si>
    <t>STOCK</t>
  </si>
  <si>
    <t>INCENTIVE</t>
  </si>
  <si>
    <t>recharge</t>
  </si>
  <si>
    <t>remarks</t>
  </si>
  <si>
    <t>all clear till 11/08</t>
  </si>
  <si>
    <t>cash</t>
  </si>
  <si>
    <t>status</t>
  </si>
  <si>
    <t>rahul</t>
  </si>
  <si>
    <t>susheel</t>
  </si>
  <si>
    <t>account</t>
  </si>
  <si>
    <t xml:space="preserve">remaining </t>
  </si>
  <si>
    <t>friend</t>
  </si>
  <si>
    <t>expenses bangalore</t>
  </si>
  <si>
    <t>redmi8 4/64</t>
  </si>
  <si>
    <t>redmi 8a 3/32</t>
  </si>
  <si>
    <t>note8 4/64</t>
  </si>
  <si>
    <t>realme c3 4/64</t>
  </si>
  <si>
    <t>realme</t>
  </si>
  <si>
    <t>realme c3 3/32</t>
  </si>
  <si>
    <t>afreen</t>
  </si>
  <si>
    <t>inamul</t>
  </si>
  <si>
    <t>ikram-hdfc</t>
  </si>
  <si>
    <t>ikramul</t>
  </si>
  <si>
    <t>………</t>
  </si>
  <si>
    <t>…..</t>
  </si>
  <si>
    <t>……</t>
  </si>
  <si>
    <t>paytm</t>
  </si>
  <si>
    <t>anil</t>
  </si>
  <si>
    <t>rishikesh yadav</t>
  </si>
  <si>
    <t>mujibur rahman</t>
  </si>
  <si>
    <t>miftahur rahman</t>
  </si>
  <si>
    <t>date</t>
  </si>
  <si>
    <t>realme phone pe</t>
  </si>
  <si>
    <t>redmi phone pe</t>
  </si>
  <si>
    <t>ladle</t>
  </si>
  <si>
    <t>abbas</t>
  </si>
  <si>
    <t>j1</t>
  </si>
  <si>
    <t>j2</t>
  </si>
  <si>
    <t>ab</t>
  </si>
  <si>
    <t>final hisab</t>
  </si>
  <si>
    <t>abba</t>
  </si>
  <si>
    <t>bhaiya</t>
  </si>
  <si>
    <t>anand fanand</t>
  </si>
  <si>
    <t>noor mohammad</t>
  </si>
  <si>
    <t>offer</t>
  </si>
  <si>
    <t>susheel hdfc</t>
  </si>
  <si>
    <t>akram</t>
  </si>
  <si>
    <t>noor alam/8340142577</t>
  </si>
  <si>
    <t>rahman ji/9122200271</t>
  </si>
  <si>
    <t>akhlakh/8002559782</t>
  </si>
  <si>
    <t>miftahur/8553752095</t>
  </si>
  <si>
    <t>inamul/7561905168</t>
  </si>
  <si>
    <t>Realme Narzo 20A 3/32</t>
  </si>
  <si>
    <t>Realme Narzo 20A  4/64</t>
  </si>
  <si>
    <t>Realme C12 3/32</t>
  </si>
  <si>
    <t>ikram/8553752095</t>
  </si>
  <si>
    <t>Realme 7i 4/64</t>
  </si>
  <si>
    <t>ladleboss701/</t>
  </si>
  <si>
    <t>miftahur/9122200271</t>
  </si>
  <si>
    <t>Realme C15 3/32</t>
  </si>
  <si>
    <t>Realme C15 4/64</t>
  </si>
  <si>
    <t>bhaiya card</t>
  </si>
  <si>
    <t>susheel sbi</t>
  </si>
  <si>
    <t>orer date</t>
  </si>
  <si>
    <t>praveen sbi/4852</t>
  </si>
  <si>
    <t>praveen sbi/7161</t>
  </si>
  <si>
    <t>Redmi 9 4/64</t>
  </si>
  <si>
    <t>Redmi Note 9 4/64</t>
  </si>
  <si>
    <t>Redmi 9A 2/32</t>
  </si>
  <si>
    <t>Redmi Note 9 Pro 4/64</t>
  </si>
  <si>
    <t>Redmi 9 Prime 4/64</t>
  </si>
  <si>
    <t>wasim</t>
  </si>
  <si>
    <t>inamul sbi</t>
  </si>
  <si>
    <t>rahman jee sbi</t>
  </si>
  <si>
    <t>ikram dc</t>
  </si>
  <si>
    <t>miftahur/7903328017</t>
  </si>
  <si>
    <t>Realme C11 3/32</t>
  </si>
  <si>
    <t>rahul sbi card</t>
  </si>
  <si>
    <t>miftahur</t>
  </si>
  <si>
    <t>Realme Narzo 20 pro  4/64</t>
  </si>
  <si>
    <t>Realme Narzo 20 4/64</t>
  </si>
  <si>
    <t>praveen sbi card 4852</t>
  </si>
  <si>
    <t>rahul hfc</t>
  </si>
  <si>
    <t>ikram hdfc cc</t>
  </si>
  <si>
    <t>ikram cc</t>
  </si>
  <si>
    <t>rahul hdfc</t>
  </si>
  <si>
    <t>delivered</t>
  </si>
  <si>
    <t>dispatched</t>
  </si>
  <si>
    <t>wasim/9155567237</t>
  </si>
  <si>
    <t>ladleboss/7903304144</t>
  </si>
  <si>
    <t>Realme Narzo 20 Pro</t>
  </si>
  <si>
    <t>sajda/7488</t>
  </si>
  <si>
    <t>abba card</t>
  </si>
  <si>
    <t>rahman ji/8553752095</t>
  </si>
  <si>
    <t>Redmi 9A 3/32</t>
  </si>
  <si>
    <t>on the way</t>
  </si>
  <si>
    <t>not yet despatched</t>
  </si>
  <si>
    <t>nd</t>
  </si>
  <si>
    <t>??</t>
  </si>
  <si>
    <t>total</t>
  </si>
  <si>
    <t>praveen sbi 7161</t>
  </si>
  <si>
    <t>praveen sbi 4852</t>
  </si>
  <si>
    <t>praveen sbi 4852 card</t>
  </si>
  <si>
    <t>swipe</t>
  </si>
  <si>
    <t>bhaiya sbi card</t>
  </si>
  <si>
    <t>inamul sbi card</t>
  </si>
  <si>
    <t>rahman jee sbi card</t>
  </si>
  <si>
    <t>ikram hdfc dc</t>
  </si>
  <si>
    <t>a/c</t>
  </si>
  <si>
    <t>susheel bhai sbi card</t>
  </si>
  <si>
    <t>susheel bhai hdfc</t>
  </si>
  <si>
    <t>amazon pay</t>
  </si>
  <si>
    <t>ak boss/ 8002559782</t>
  </si>
  <si>
    <t>praveeen sbi 7161</t>
  </si>
  <si>
    <t>realme 6  6/64</t>
  </si>
  <si>
    <t>realme 3 3/32</t>
  </si>
  <si>
    <t>ikram hdfc credit</t>
  </si>
  <si>
    <t>ikram hdfc debit</t>
  </si>
  <si>
    <t>order</t>
  </si>
  <si>
    <t>praveeen sbi 4852</t>
  </si>
  <si>
    <t>inamul/7903304144</t>
  </si>
  <si>
    <t>500 (swipe)</t>
  </si>
  <si>
    <t>reverse</t>
  </si>
  <si>
    <t>american express</t>
  </si>
  <si>
    <t>return</t>
  </si>
  <si>
    <t>refund amazon</t>
  </si>
  <si>
    <t>back dues</t>
  </si>
  <si>
    <t>success transaction</t>
  </si>
  <si>
    <t>paid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</si>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</sst>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rgb="FF212121"/>
      <name val="Arial"/>
      <family val="2"/>
    </font>
    <font>
      <sz val="10"/>
      <color rgb="FF11111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13" fontId="0" fillId="0" borderId="0" xfId="0" applyNumberFormat="1"/>
    <xf numFmtId="0" fontId="0" fillId="0" borderId="0" xfId="0" applyFont="1"/>
    <xf numFmtId="0" fontId="1" fillId="0" borderId="0" xfId="0" applyFont="1"/>
    <xf numFmtId="0" fontId="0" fillId="5" borderId="0" xfId="0" applyFill="1"/>
    <xf numFmtId="0" fontId="2" fillId="0" borderId="0" xfId="0" applyFont="1" applyFill="1"/>
    <xf numFmtId="0" fontId="2" fillId="4" borderId="0" xfId="0" applyFont="1" applyFill="1"/>
    <xf numFmtId="0" fontId="3" fillId="0" borderId="0" xfId="0" applyFont="1"/>
    <xf numFmtId="0" fontId="3" fillId="6" borderId="0" xfId="0" applyFont="1" applyFill="1"/>
    <xf numFmtId="14" fontId="0" fillId="0" borderId="0" xfId="0" applyNumberFormat="1"/>
    <xf numFmtId="0" fontId="0" fillId="6" borderId="0" xfId="0" applyFill="1"/>
    <xf numFmtId="15" fontId="0" fillId="0" borderId="0" xfId="0" applyNumberFormat="1"/>
    <xf numFmtId="4" fontId="0" fillId="0" borderId="0" xfId="0" applyNumberFormat="1"/>
    <xf numFmtId="0" fontId="0" fillId="7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 applyAlignment="1">
      <alignment vertical="center" wrapText="1"/>
    </xf>
    <xf numFmtId="14" fontId="0" fillId="5" borderId="0" xfId="0" applyNumberFormat="1" applyFill="1"/>
    <xf numFmtId="0" fontId="2" fillId="3" borderId="0" xfId="0" applyFont="1" applyFill="1"/>
    <xf numFmtId="0" fontId="0" fillId="8" borderId="0" xfId="0" applyFill="1"/>
    <xf numFmtId="0" fontId="5" fillId="0" borderId="0" xfId="0" applyFont="1" applyFill="1"/>
    <xf numFmtId="0" fontId="0" fillId="0" borderId="0" xfId="0" applyAlignment="1"/>
    <xf numFmtId="14" fontId="0" fillId="0" borderId="0" xfId="0" applyNumberFormat="1" applyAlignment="1"/>
    <xf numFmtId="0" fontId="2" fillId="4" borderId="0" xfId="0" applyFont="1" applyFill="1" applyAlignment="1"/>
    <xf numFmtId="0" fontId="2" fillId="3" borderId="0" xfId="0" applyFont="1" applyFill="1" applyAlignment="1"/>
    <xf numFmtId="0" fontId="0" fillId="3" borderId="0" xfId="0" applyFill="1" applyAlignment="1"/>
    <xf numFmtId="0" fontId="0" fillId="4" borderId="0" xfId="0" applyFill="1" applyAlignment="1"/>
    <xf numFmtId="0" fontId="0" fillId="0" borderId="0" xfId="0" applyFill="1" applyAlignment="1"/>
    <xf numFmtId="0" fontId="2" fillId="8" borderId="0" xfId="0" applyFont="1" applyFill="1" applyAlignment="1"/>
    <xf numFmtId="0" fontId="0" fillId="8" borderId="0" xfId="0" applyFill="1" applyAlignment="1"/>
    <xf numFmtId="0" fontId="0" fillId="6" borderId="0" xfId="0" applyFill="1" applyAlignment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2" fillId="0" borderId="0" xfId="0" applyFont="1" applyFill="1" applyAlignment="1"/>
    <xf numFmtId="16" fontId="0" fillId="0" borderId="0" xfId="0" applyNumberFormat="1"/>
    <xf numFmtId="16" fontId="0" fillId="0" borderId="0" xfId="0" applyNumberFormat="1" applyFill="1"/>
    <xf numFmtId="0" fontId="6" fillId="6" borderId="0" xfId="0" applyFont="1" applyFill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workbookViewId="0">
      <selection activeCell="A60" sqref="A28:I60"/>
    </sheetView>
  </sheetViews>
  <sheetFormatPr defaultRowHeight="14.5" x14ac:dyDescent="0.35"/>
  <cols>
    <col min="1" max="1" width="11.81640625" bestFit="1" customWidth="1"/>
    <col min="2" max="2" width="15.453125" bestFit="1" customWidth="1"/>
    <col min="3" max="3" width="14.36328125" bestFit="1" customWidth="1"/>
    <col min="4" max="4" width="12.453125" bestFit="1" customWidth="1"/>
    <col min="5" max="5" width="12.26953125" bestFit="1" customWidth="1"/>
    <col min="6" max="6" width="12.453125" bestFit="1" customWidth="1"/>
    <col min="7" max="7" width="12.26953125" bestFit="1" customWidth="1"/>
    <col min="8" max="8" width="7.6328125" bestFit="1" customWidth="1"/>
    <col min="9" max="9" width="6.90625" bestFit="1" customWidth="1"/>
    <col min="10" max="10" width="10.81640625" bestFit="1" customWidth="1"/>
    <col min="14" max="14" width="13.08984375" bestFit="1" customWidth="1"/>
    <col min="15" max="15" width="7.08984375" bestFit="1" customWidth="1"/>
    <col min="16" max="16" width="1.81640625" bestFit="1" customWidth="1"/>
    <col min="17" max="17" width="8.54296875" bestFit="1" customWidth="1"/>
  </cols>
  <sheetData>
    <row r="1" spans="1:17" x14ac:dyDescent="0.35">
      <c r="A1" t="s">
        <v>35</v>
      </c>
      <c r="B1" t="s">
        <v>0</v>
      </c>
      <c r="C1" t="s">
        <v>3</v>
      </c>
      <c r="D1" t="s">
        <v>1</v>
      </c>
      <c r="E1" t="s">
        <v>5</v>
      </c>
      <c r="F1" t="s">
        <v>14</v>
      </c>
    </row>
    <row r="2" spans="1:17" x14ac:dyDescent="0.35">
      <c r="B2" t="s">
        <v>2</v>
      </c>
      <c r="C2" t="s">
        <v>7</v>
      </c>
      <c r="D2">
        <v>9499</v>
      </c>
      <c r="E2" t="s">
        <v>6</v>
      </c>
    </row>
    <row r="3" spans="1:17" x14ac:dyDescent="0.35">
      <c r="B3" t="s">
        <v>2</v>
      </c>
      <c r="C3" t="s">
        <v>8</v>
      </c>
      <c r="D3">
        <v>7499</v>
      </c>
      <c r="E3" t="s">
        <v>4</v>
      </c>
    </row>
    <row r="4" spans="1:17" x14ac:dyDescent="0.35">
      <c r="B4" t="s">
        <v>2</v>
      </c>
      <c r="C4" t="s">
        <v>8</v>
      </c>
      <c r="D4" s="1">
        <v>7499</v>
      </c>
      <c r="E4" s="1" t="s">
        <v>4</v>
      </c>
    </row>
    <row r="5" spans="1:17" x14ac:dyDescent="0.35">
      <c r="B5" t="s">
        <v>2</v>
      </c>
      <c r="C5" t="s">
        <v>8</v>
      </c>
      <c r="D5">
        <v>8999</v>
      </c>
      <c r="E5" t="s">
        <v>4</v>
      </c>
      <c r="N5" t="s">
        <v>16</v>
      </c>
      <c r="O5" t="s">
        <v>12</v>
      </c>
      <c r="P5">
        <v>1</v>
      </c>
      <c r="Q5" t="s">
        <v>15</v>
      </c>
    </row>
    <row r="6" spans="1:17" x14ac:dyDescent="0.35">
      <c r="B6" t="s">
        <v>2</v>
      </c>
      <c r="D6" s="1">
        <v>14998</v>
      </c>
      <c r="E6" s="1" t="s">
        <v>4</v>
      </c>
      <c r="O6" t="s">
        <v>11</v>
      </c>
      <c r="P6">
        <v>1</v>
      </c>
    </row>
    <row r="7" spans="1:17" x14ac:dyDescent="0.35">
      <c r="B7" t="s">
        <v>4</v>
      </c>
      <c r="D7">
        <v>19498</v>
      </c>
      <c r="E7" t="s">
        <v>6</v>
      </c>
      <c r="N7" t="s">
        <v>17</v>
      </c>
      <c r="O7" t="s">
        <v>12</v>
      </c>
      <c r="P7">
        <v>2</v>
      </c>
    </row>
    <row r="8" spans="1:17" x14ac:dyDescent="0.35">
      <c r="B8" t="s">
        <v>4</v>
      </c>
      <c r="D8">
        <v>19498</v>
      </c>
      <c r="E8" t="s">
        <v>6</v>
      </c>
      <c r="O8" t="s">
        <v>11</v>
      </c>
      <c r="P8">
        <v>1</v>
      </c>
    </row>
    <row r="9" spans="1:17" x14ac:dyDescent="0.35">
      <c r="B9" t="s">
        <v>4</v>
      </c>
      <c r="C9" t="s">
        <v>8</v>
      </c>
      <c r="D9">
        <v>7499</v>
      </c>
      <c r="E9" t="s">
        <v>4</v>
      </c>
    </row>
    <row r="10" spans="1:17" x14ac:dyDescent="0.35">
      <c r="B10" t="s">
        <v>4</v>
      </c>
      <c r="C10" t="s">
        <v>8</v>
      </c>
      <c r="D10">
        <v>7499</v>
      </c>
      <c r="E10" t="s">
        <v>4</v>
      </c>
    </row>
    <row r="11" spans="1:17" x14ac:dyDescent="0.35">
      <c r="B11" t="s">
        <v>4</v>
      </c>
      <c r="C11" t="s">
        <v>8</v>
      </c>
      <c r="D11">
        <v>7499</v>
      </c>
      <c r="E11" t="s">
        <v>4</v>
      </c>
    </row>
    <row r="12" spans="1:17" x14ac:dyDescent="0.35">
      <c r="D12" s="4">
        <f>SUM(D2:D11)</f>
        <v>109987</v>
      </c>
    </row>
    <row r="13" spans="1:17" x14ac:dyDescent="0.35">
      <c r="C13" t="s">
        <v>9</v>
      </c>
      <c r="D13">
        <f>D4+D6</f>
        <v>22497</v>
      </c>
    </row>
    <row r="14" spans="1:17" x14ac:dyDescent="0.35">
      <c r="C14" t="s">
        <v>10</v>
      </c>
      <c r="D14" s="3">
        <f>D12-D13</f>
        <v>87490</v>
      </c>
    </row>
    <row r="16" spans="1:17" x14ac:dyDescent="0.35">
      <c r="H16" t="s">
        <v>11</v>
      </c>
      <c r="I16">
        <v>2</v>
      </c>
      <c r="J16">
        <v>9599723073</v>
      </c>
    </row>
    <row r="17" spans="1:10" x14ac:dyDescent="0.35">
      <c r="H17" s="5" t="s">
        <v>12</v>
      </c>
      <c r="I17">
        <v>2</v>
      </c>
      <c r="J17">
        <v>9599723073</v>
      </c>
    </row>
    <row r="18" spans="1:10" x14ac:dyDescent="0.35">
      <c r="H18" t="s">
        <v>11</v>
      </c>
      <c r="I18">
        <v>1</v>
      </c>
      <c r="J18">
        <v>7903304144</v>
      </c>
    </row>
    <row r="19" spans="1:10" x14ac:dyDescent="0.35">
      <c r="H19" t="s">
        <v>12</v>
      </c>
      <c r="I19">
        <v>1</v>
      </c>
    </row>
    <row r="20" spans="1:10" x14ac:dyDescent="0.35">
      <c r="H20" t="s">
        <v>12</v>
      </c>
      <c r="I20">
        <v>1</v>
      </c>
      <c r="J20" t="s">
        <v>13</v>
      </c>
    </row>
    <row r="28" spans="1:10" x14ac:dyDescent="0.35">
      <c r="A28" t="s">
        <v>33</v>
      </c>
      <c r="B28" s="6">
        <v>7903304144</v>
      </c>
      <c r="C28" s="3" t="s">
        <v>18</v>
      </c>
      <c r="D28">
        <v>7499</v>
      </c>
      <c r="E28" s="7">
        <v>7903304144</v>
      </c>
      <c r="F28">
        <v>16498</v>
      </c>
      <c r="G28" t="s">
        <v>21</v>
      </c>
    </row>
    <row r="29" spans="1:10" x14ac:dyDescent="0.35">
      <c r="A29" t="s">
        <v>33</v>
      </c>
      <c r="B29" s="6"/>
      <c r="C29" s="3" t="s">
        <v>19</v>
      </c>
      <c r="D29">
        <v>8999</v>
      </c>
      <c r="E29" s="6"/>
    </row>
    <row r="30" spans="1:10" x14ac:dyDescent="0.35">
      <c r="A30" t="s">
        <v>33</v>
      </c>
      <c r="B30" s="7">
        <v>7561905168</v>
      </c>
      <c r="C30" s="3" t="s">
        <v>19</v>
      </c>
      <c r="D30">
        <v>8999</v>
      </c>
      <c r="E30" s="7">
        <v>7561905168</v>
      </c>
      <c r="F30">
        <v>20998</v>
      </c>
      <c r="G30" t="s">
        <v>23</v>
      </c>
    </row>
    <row r="31" spans="1:10" x14ac:dyDescent="0.35">
      <c r="A31" t="s">
        <v>33</v>
      </c>
      <c r="B31" s="6"/>
      <c r="C31" s="3" t="s">
        <v>20</v>
      </c>
      <c r="D31">
        <v>11999</v>
      </c>
      <c r="E31" s="6"/>
    </row>
    <row r="32" spans="1:10" x14ac:dyDescent="0.35">
      <c r="A32" t="s">
        <v>33</v>
      </c>
      <c r="B32" s="7">
        <v>9599723073</v>
      </c>
      <c r="C32" s="3" t="s">
        <v>18</v>
      </c>
      <c r="D32">
        <v>7499</v>
      </c>
      <c r="E32" s="7">
        <v>9599723073</v>
      </c>
      <c r="F32">
        <v>32996</v>
      </c>
      <c r="G32" t="s">
        <v>21</v>
      </c>
    </row>
    <row r="33" spans="1:7" x14ac:dyDescent="0.35">
      <c r="A33" t="s">
        <v>33</v>
      </c>
      <c r="B33" s="6"/>
      <c r="C33" s="3" t="s">
        <v>18</v>
      </c>
      <c r="D33">
        <v>7499</v>
      </c>
    </row>
    <row r="34" spans="1:7" x14ac:dyDescent="0.35">
      <c r="A34" t="s">
        <v>33</v>
      </c>
      <c r="C34" s="3" t="s">
        <v>19</v>
      </c>
      <c r="D34">
        <v>8999</v>
      </c>
    </row>
    <row r="35" spans="1:7" x14ac:dyDescent="0.35">
      <c r="A35" t="s">
        <v>33</v>
      </c>
      <c r="C35" s="3" t="s">
        <v>19</v>
      </c>
      <c r="D35">
        <v>8999</v>
      </c>
    </row>
    <row r="36" spans="1:7" x14ac:dyDescent="0.35">
      <c r="A36" t="s">
        <v>36</v>
      </c>
      <c r="B36">
        <v>8553752095</v>
      </c>
      <c r="C36" s="3" t="s">
        <v>20</v>
      </c>
      <c r="D36">
        <v>11999</v>
      </c>
      <c r="E36">
        <v>8002559782</v>
      </c>
      <c r="F36">
        <v>19498</v>
      </c>
      <c r="G36" t="s">
        <v>6</v>
      </c>
    </row>
    <row r="37" spans="1:7" x14ac:dyDescent="0.35">
      <c r="A37" t="s">
        <v>36</v>
      </c>
      <c r="C37" s="3" t="s">
        <v>18</v>
      </c>
      <c r="D37">
        <v>7499</v>
      </c>
    </row>
    <row r="38" spans="1:7" x14ac:dyDescent="0.35">
      <c r="A38" t="s">
        <v>36</v>
      </c>
      <c r="B38">
        <v>7004104922</v>
      </c>
      <c r="C38" s="3" t="s">
        <v>20</v>
      </c>
      <c r="D38">
        <v>11999</v>
      </c>
      <c r="E38">
        <v>9122200271</v>
      </c>
      <c r="F38">
        <v>19498</v>
      </c>
      <c r="G38" t="s">
        <v>6</v>
      </c>
    </row>
    <row r="39" spans="1:7" x14ac:dyDescent="0.35">
      <c r="A39" t="s">
        <v>36</v>
      </c>
      <c r="C39" s="3" t="s">
        <v>18</v>
      </c>
      <c r="D39">
        <v>7499</v>
      </c>
    </row>
    <row r="40" spans="1:7" x14ac:dyDescent="0.35">
      <c r="A40" t="s">
        <v>36</v>
      </c>
      <c r="B40" t="s">
        <v>26</v>
      </c>
      <c r="C40" s="3" t="s">
        <v>18</v>
      </c>
      <c r="D40">
        <v>7499</v>
      </c>
      <c r="E40">
        <v>9122200271</v>
      </c>
      <c r="F40">
        <v>7499</v>
      </c>
      <c r="G40" t="s">
        <v>4</v>
      </c>
    </row>
    <row r="41" spans="1:7" x14ac:dyDescent="0.35">
      <c r="A41" t="s">
        <v>36</v>
      </c>
      <c r="B41" t="s">
        <v>25</v>
      </c>
      <c r="C41" s="3" t="s">
        <v>18</v>
      </c>
      <c r="D41">
        <v>7499</v>
      </c>
      <c r="E41">
        <v>8002559782</v>
      </c>
      <c r="F41">
        <v>7499</v>
      </c>
      <c r="G41" t="s">
        <v>4</v>
      </c>
    </row>
    <row r="42" spans="1:7" x14ac:dyDescent="0.35">
      <c r="A42" t="s">
        <v>36</v>
      </c>
      <c r="B42">
        <v>9599723073</v>
      </c>
      <c r="C42" s="3" t="s">
        <v>18</v>
      </c>
      <c r="D42">
        <v>7499</v>
      </c>
      <c r="E42">
        <v>8002559782</v>
      </c>
      <c r="F42">
        <v>7499</v>
      </c>
      <c r="G42" t="s">
        <v>4</v>
      </c>
    </row>
    <row r="43" spans="1:7" x14ac:dyDescent="0.35">
      <c r="A43" t="s">
        <v>36</v>
      </c>
      <c r="B43" t="s">
        <v>2</v>
      </c>
      <c r="C43" s="3" t="s">
        <v>31</v>
      </c>
      <c r="D43">
        <v>9499</v>
      </c>
      <c r="E43" t="s">
        <v>28</v>
      </c>
      <c r="F43">
        <v>9499</v>
      </c>
      <c r="G43" t="s">
        <v>6</v>
      </c>
    </row>
    <row r="44" spans="1:7" x14ac:dyDescent="0.35">
      <c r="A44" t="s">
        <v>36</v>
      </c>
      <c r="B44" t="s">
        <v>2</v>
      </c>
      <c r="C44" s="3" t="s">
        <v>18</v>
      </c>
      <c r="D44">
        <v>7499</v>
      </c>
      <c r="E44" t="s">
        <v>29</v>
      </c>
      <c r="F44">
        <v>7499</v>
      </c>
      <c r="G44" t="s">
        <v>4</v>
      </c>
    </row>
    <row r="45" spans="1:7" x14ac:dyDescent="0.35">
      <c r="A45" t="s">
        <v>36</v>
      </c>
      <c r="B45" t="s">
        <v>2</v>
      </c>
      <c r="C45" s="3" t="s">
        <v>19</v>
      </c>
      <c r="D45">
        <v>8999</v>
      </c>
      <c r="E45" t="s">
        <v>28</v>
      </c>
      <c r="F45">
        <v>8999</v>
      </c>
      <c r="G45" t="s">
        <v>4</v>
      </c>
    </row>
    <row r="46" spans="1:7" x14ac:dyDescent="0.35">
      <c r="A46" t="s">
        <v>36</v>
      </c>
      <c r="B46" s="1" t="s">
        <v>32</v>
      </c>
      <c r="C46" s="1" t="s">
        <v>18</v>
      </c>
      <c r="D46" s="1">
        <v>7499</v>
      </c>
      <c r="E46" s="1" t="s">
        <v>4</v>
      </c>
      <c r="F46" s="1">
        <v>7499</v>
      </c>
      <c r="G46" s="1" t="s">
        <v>4</v>
      </c>
    </row>
    <row r="47" spans="1:7" x14ac:dyDescent="0.35">
      <c r="A47" t="s">
        <v>36</v>
      </c>
      <c r="B47" s="1" t="s">
        <v>32</v>
      </c>
      <c r="C47" s="1" t="s">
        <v>18</v>
      </c>
      <c r="D47" s="1">
        <v>14998</v>
      </c>
      <c r="E47" s="1" t="s">
        <v>4</v>
      </c>
      <c r="F47" s="1">
        <v>14998</v>
      </c>
      <c r="G47" s="1" t="s">
        <v>4</v>
      </c>
    </row>
    <row r="48" spans="1:7" x14ac:dyDescent="0.35">
      <c r="A48" t="s">
        <v>36</v>
      </c>
      <c r="B48" s="1"/>
      <c r="C48" s="1" t="s">
        <v>18</v>
      </c>
      <c r="D48" s="1"/>
      <c r="E48" s="1"/>
      <c r="F48" s="1"/>
      <c r="G48" s="1"/>
    </row>
    <row r="49" spans="1:9" x14ac:dyDescent="0.35">
      <c r="A49" t="s">
        <v>36</v>
      </c>
      <c r="B49">
        <v>8553752095</v>
      </c>
      <c r="C49" s="3" t="s">
        <v>18</v>
      </c>
      <c r="D49">
        <v>7499</v>
      </c>
      <c r="E49">
        <v>8002559782</v>
      </c>
      <c r="F49" s="4">
        <v>7499</v>
      </c>
      <c r="G49" s="4" t="s">
        <v>23</v>
      </c>
      <c r="H49" t="s">
        <v>27</v>
      </c>
      <c r="I49" t="s">
        <v>24</v>
      </c>
    </row>
    <row r="50" spans="1:9" x14ac:dyDescent="0.35">
      <c r="A50" t="s">
        <v>36</v>
      </c>
      <c r="B50">
        <v>9122540534</v>
      </c>
      <c r="C50" s="4" t="s">
        <v>18</v>
      </c>
      <c r="D50">
        <v>7499</v>
      </c>
      <c r="E50">
        <v>7004104922</v>
      </c>
      <c r="F50" s="4">
        <v>16498</v>
      </c>
      <c r="G50" t="s">
        <v>30</v>
      </c>
    </row>
    <row r="51" spans="1:9" x14ac:dyDescent="0.35">
      <c r="A51" t="s">
        <v>36</v>
      </c>
      <c r="C51" s="4" t="s">
        <v>19</v>
      </c>
      <c r="D51">
        <v>8999</v>
      </c>
    </row>
    <row r="52" spans="1:9" x14ac:dyDescent="0.35">
      <c r="A52" t="s">
        <v>33</v>
      </c>
      <c r="B52">
        <v>9122540534</v>
      </c>
      <c r="C52" s="4" t="s">
        <v>20</v>
      </c>
      <c r="D52">
        <v>11999</v>
      </c>
      <c r="E52">
        <v>9599723073</v>
      </c>
      <c r="F52">
        <v>28497</v>
      </c>
      <c r="G52" t="s">
        <v>23</v>
      </c>
    </row>
    <row r="53" spans="1:9" x14ac:dyDescent="0.35">
      <c r="A53" t="s">
        <v>33</v>
      </c>
      <c r="C53" s="4" t="s">
        <v>18</v>
      </c>
      <c r="D53">
        <v>7499</v>
      </c>
    </row>
    <row r="54" spans="1:9" x14ac:dyDescent="0.35">
      <c r="A54" t="s">
        <v>33</v>
      </c>
      <c r="C54" s="4" t="s">
        <v>19</v>
      </c>
      <c r="D54">
        <v>8999</v>
      </c>
    </row>
    <row r="55" spans="1:9" x14ac:dyDescent="0.35">
      <c r="A55" t="s">
        <v>33</v>
      </c>
      <c r="B55">
        <v>9122540534</v>
      </c>
      <c r="C55" s="4" t="s">
        <v>20</v>
      </c>
      <c r="D55">
        <v>11999</v>
      </c>
      <c r="E55">
        <v>9599723073</v>
      </c>
      <c r="F55">
        <v>28497</v>
      </c>
      <c r="G55" t="s">
        <v>22</v>
      </c>
    </row>
    <row r="56" spans="1:9" x14ac:dyDescent="0.35">
      <c r="A56" t="s">
        <v>33</v>
      </c>
      <c r="C56" s="4" t="s">
        <v>18</v>
      </c>
      <c r="D56">
        <v>7499</v>
      </c>
    </row>
    <row r="57" spans="1:9" x14ac:dyDescent="0.35">
      <c r="A57" t="s">
        <v>33</v>
      </c>
      <c r="C57" s="4" t="s">
        <v>19</v>
      </c>
      <c r="D57">
        <v>8999</v>
      </c>
    </row>
    <row r="58" spans="1:9" x14ac:dyDescent="0.35">
      <c r="A58" t="s">
        <v>33</v>
      </c>
      <c r="B58">
        <v>9122540534</v>
      </c>
      <c r="C58" s="4" t="s">
        <v>7</v>
      </c>
      <c r="D58">
        <v>9799</v>
      </c>
      <c r="E58">
        <v>7004104922</v>
      </c>
      <c r="F58">
        <v>9799</v>
      </c>
      <c r="G58" t="s">
        <v>4</v>
      </c>
      <c r="H58" t="s">
        <v>34</v>
      </c>
    </row>
    <row r="59" spans="1:9" x14ac:dyDescent="0.35">
      <c r="A59" t="s">
        <v>33</v>
      </c>
      <c r="B59" s="1">
        <v>8553752095</v>
      </c>
      <c r="C59" s="1" t="s">
        <v>18</v>
      </c>
      <c r="D59" s="1">
        <v>7499</v>
      </c>
      <c r="E59" s="1">
        <v>8553752096</v>
      </c>
      <c r="F59" s="1">
        <v>14998</v>
      </c>
      <c r="G59" s="1" t="s">
        <v>22</v>
      </c>
      <c r="H59" t="s">
        <v>33</v>
      </c>
    </row>
    <row r="60" spans="1:9" x14ac:dyDescent="0.35">
      <c r="A60" t="s">
        <v>33</v>
      </c>
      <c r="B60" s="1"/>
      <c r="C60" s="1" t="s">
        <v>18</v>
      </c>
      <c r="D60" s="1">
        <v>7499</v>
      </c>
      <c r="E60" s="1"/>
      <c r="F60" s="1"/>
      <c r="G60" s="1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B1" zoomScaleNormal="100" workbookViewId="0">
      <selection activeCell="E19" sqref="E19"/>
    </sheetView>
  </sheetViews>
  <sheetFormatPr defaultRowHeight="14.5" x14ac:dyDescent="0.35"/>
  <cols>
    <col min="1" max="1" width="8.08984375" bestFit="1" customWidth="1"/>
    <col min="2" max="2" width="6.81640625" bestFit="1" customWidth="1"/>
    <col min="3" max="3" width="17.1796875" bestFit="1" customWidth="1"/>
    <col min="4" max="4" width="20.453125" bestFit="1" customWidth="1"/>
    <col min="5" max="5" width="7.36328125" bestFit="1" customWidth="1"/>
    <col min="6" max="6" width="20.90625" bestFit="1" customWidth="1"/>
    <col min="7" max="7" width="7.36328125" bestFit="1" customWidth="1"/>
    <col min="8" max="8" width="19.453125" bestFit="1" customWidth="1"/>
    <col min="9" max="9" width="6" bestFit="1" customWidth="1"/>
    <col min="10" max="10" width="5.1796875" bestFit="1" customWidth="1"/>
    <col min="11" max="11" width="10.81640625" bestFit="1" customWidth="1"/>
    <col min="12" max="12" width="8.54296875" bestFit="1" customWidth="1"/>
  </cols>
  <sheetData>
    <row r="1" spans="1:13" x14ac:dyDescent="0.35">
      <c r="A1" s="8" t="s">
        <v>41</v>
      </c>
      <c r="B1" s="8" t="s">
        <v>37</v>
      </c>
      <c r="C1" s="8" t="s">
        <v>38</v>
      </c>
      <c r="D1" s="8" t="s">
        <v>39</v>
      </c>
      <c r="E1" s="8" t="s">
        <v>1</v>
      </c>
      <c r="F1" s="8" t="s">
        <v>40</v>
      </c>
      <c r="G1" s="8" t="s">
        <v>1</v>
      </c>
      <c r="H1" s="8" t="s">
        <v>5</v>
      </c>
      <c r="I1" s="8" t="s">
        <v>56</v>
      </c>
      <c r="J1" s="8" t="s">
        <v>94</v>
      </c>
      <c r="K1" s="21" t="s">
        <v>113</v>
      </c>
      <c r="L1" s="8" t="s">
        <v>56</v>
      </c>
    </row>
    <row r="2" spans="1:13" x14ac:dyDescent="0.35">
      <c r="A2" s="3">
        <v>1</v>
      </c>
      <c r="B2" t="s">
        <v>34</v>
      </c>
      <c r="C2" t="s">
        <v>93</v>
      </c>
      <c r="D2" s="19" t="s">
        <v>104</v>
      </c>
      <c r="E2">
        <v>7999</v>
      </c>
      <c r="F2" t="s">
        <v>97</v>
      </c>
      <c r="G2">
        <v>34996</v>
      </c>
      <c r="H2" s="14" t="s">
        <v>115</v>
      </c>
      <c r="J2">
        <v>3000</v>
      </c>
      <c r="K2" s="13">
        <v>44120</v>
      </c>
      <c r="L2" s="10" t="s">
        <v>136</v>
      </c>
      <c r="M2" s="3" t="s">
        <v>136</v>
      </c>
    </row>
    <row r="3" spans="1:13" x14ac:dyDescent="0.35">
      <c r="D3" s="19" t="s">
        <v>103</v>
      </c>
      <c r="E3">
        <v>9499</v>
      </c>
      <c r="K3" s="13"/>
      <c r="L3" s="10" t="s">
        <v>136</v>
      </c>
      <c r="M3" s="3" t="s">
        <v>136</v>
      </c>
    </row>
    <row r="4" spans="1:13" x14ac:dyDescent="0.35">
      <c r="D4" s="19" t="s">
        <v>106</v>
      </c>
      <c r="E4">
        <v>11999</v>
      </c>
      <c r="K4" s="13"/>
      <c r="L4" s="10" t="s">
        <v>136</v>
      </c>
      <c r="M4" s="3" t="s">
        <v>136</v>
      </c>
    </row>
    <row r="5" spans="1:13" x14ac:dyDescent="0.35">
      <c r="D5" s="19" t="s">
        <v>102</v>
      </c>
      <c r="E5">
        <v>8499</v>
      </c>
      <c r="K5" s="13"/>
      <c r="L5" s="10" t="s">
        <v>136</v>
      </c>
      <c r="M5" s="3" t="s">
        <v>136</v>
      </c>
    </row>
    <row r="6" spans="1:13" x14ac:dyDescent="0.35">
      <c r="A6" s="3">
        <v>2</v>
      </c>
      <c r="B6" t="s">
        <v>34</v>
      </c>
      <c r="C6" t="s">
        <v>105</v>
      </c>
      <c r="D6" s="19" t="s">
        <v>102</v>
      </c>
      <c r="E6">
        <v>8499</v>
      </c>
      <c r="F6" t="s">
        <v>98</v>
      </c>
      <c r="G6">
        <v>23947</v>
      </c>
      <c r="H6" s="14" t="s">
        <v>114</v>
      </c>
      <c r="J6">
        <v>2000</v>
      </c>
      <c r="K6" s="13"/>
      <c r="L6" s="10" t="s">
        <v>136</v>
      </c>
      <c r="M6" s="3" t="s">
        <v>136</v>
      </c>
    </row>
    <row r="7" spans="1:13" x14ac:dyDescent="0.35">
      <c r="D7" s="19" t="s">
        <v>103</v>
      </c>
      <c r="E7">
        <v>9499</v>
      </c>
      <c r="K7" s="13"/>
      <c r="L7" s="10" t="s">
        <v>136</v>
      </c>
      <c r="M7" s="3" t="s">
        <v>136</v>
      </c>
    </row>
    <row r="8" spans="1:13" x14ac:dyDescent="0.35">
      <c r="D8" s="19" t="s">
        <v>104</v>
      </c>
      <c r="E8">
        <v>7999</v>
      </c>
      <c r="K8" s="13"/>
      <c r="L8" s="10" t="s">
        <v>136</v>
      </c>
      <c r="M8" s="3" t="s">
        <v>136</v>
      </c>
    </row>
    <row r="9" spans="1:13" x14ac:dyDescent="0.35">
      <c r="A9">
        <v>3</v>
      </c>
      <c r="B9" t="s">
        <v>34</v>
      </c>
      <c r="C9" t="s">
        <v>105</v>
      </c>
      <c r="D9" s="19" t="s">
        <v>106</v>
      </c>
      <c r="E9">
        <v>11999</v>
      </c>
      <c r="F9" t="s">
        <v>98</v>
      </c>
      <c r="G9">
        <v>10999</v>
      </c>
      <c r="H9" s="14" t="s">
        <v>111</v>
      </c>
      <c r="J9">
        <v>1000</v>
      </c>
      <c r="K9" s="13">
        <v>44122</v>
      </c>
      <c r="L9" t="s">
        <v>147</v>
      </c>
      <c r="M9" s="3" t="s">
        <v>136</v>
      </c>
    </row>
    <row r="10" spans="1:13" x14ac:dyDescent="0.35">
      <c r="A10">
        <v>4</v>
      </c>
      <c r="B10" t="s">
        <v>34</v>
      </c>
      <c r="C10" t="s">
        <v>107</v>
      </c>
      <c r="D10" s="19" t="s">
        <v>106</v>
      </c>
      <c r="E10">
        <v>11999</v>
      </c>
      <c r="F10" t="s">
        <v>108</v>
      </c>
      <c r="G10">
        <v>35246</v>
      </c>
      <c r="H10" s="14" t="s">
        <v>112</v>
      </c>
      <c r="J10">
        <v>2750</v>
      </c>
      <c r="K10" s="13">
        <v>44122</v>
      </c>
      <c r="L10" s="9" t="s">
        <v>147</v>
      </c>
      <c r="M10" s="3" t="s">
        <v>136</v>
      </c>
    </row>
    <row r="11" spans="1:13" x14ac:dyDescent="0.35">
      <c r="D11" s="24" t="s">
        <v>104</v>
      </c>
      <c r="E11">
        <v>7999</v>
      </c>
      <c r="K11" s="13"/>
      <c r="L11" s="9" t="s">
        <v>147</v>
      </c>
      <c r="M11" s="3" t="s">
        <v>136</v>
      </c>
    </row>
    <row r="12" spans="1:13" x14ac:dyDescent="0.35">
      <c r="D12" s="19" t="s">
        <v>109</v>
      </c>
      <c r="E12">
        <v>8499</v>
      </c>
      <c r="K12" s="13"/>
      <c r="L12" s="10" t="s">
        <v>136</v>
      </c>
      <c r="M12" s="3" t="s">
        <v>136</v>
      </c>
    </row>
    <row r="13" spans="1:13" x14ac:dyDescent="0.35">
      <c r="D13" s="19" t="s">
        <v>110</v>
      </c>
      <c r="E13">
        <v>9499</v>
      </c>
      <c r="K13" s="13"/>
      <c r="L13" t="s">
        <v>147</v>
      </c>
      <c r="M13" s="3" t="s">
        <v>136</v>
      </c>
    </row>
    <row r="14" spans="1:13" x14ac:dyDescent="0.35">
      <c r="A14" s="3">
        <v>5</v>
      </c>
      <c r="B14" s="4" t="s">
        <v>34</v>
      </c>
      <c r="C14" t="s">
        <v>121</v>
      </c>
      <c r="D14" s="19" t="s">
        <v>104</v>
      </c>
      <c r="E14">
        <v>7999</v>
      </c>
      <c r="F14" t="s">
        <v>138</v>
      </c>
      <c r="G14">
        <v>15500</v>
      </c>
      <c r="H14" s="14" t="s">
        <v>122</v>
      </c>
      <c r="J14">
        <v>1000</v>
      </c>
      <c r="K14" s="13">
        <v>44122</v>
      </c>
      <c r="L14" s="10" t="s">
        <v>136</v>
      </c>
      <c r="M14" s="3" t="s">
        <v>136</v>
      </c>
    </row>
    <row r="15" spans="1:13" x14ac:dyDescent="0.35">
      <c r="B15" s="4"/>
      <c r="D15" s="19" t="s">
        <v>103</v>
      </c>
      <c r="E15">
        <v>8499</v>
      </c>
      <c r="K15" s="13"/>
      <c r="L15" s="10" t="s">
        <v>136</v>
      </c>
      <c r="M15" s="3" t="s">
        <v>136</v>
      </c>
    </row>
    <row r="16" spans="1:13" x14ac:dyDescent="0.35">
      <c r="A16" s="3">
        <v>6</v>
      </c>
      <c r="B16" s="4" t="s">
        <v>34</v>
      </c>
      <c r="C16" t="s">
        <v>121</v>
      </c>
      <c r="D16" s="19" t="s">
        <v>103</v>
      </c>
      <c r="E16">
        <v>9499</v>
      </c>
      <c r="F16" t="s">
        <v>138</v>
      </c>
      <c r="G16">
        <v>8549</v>
      </c>
      <c r="H16" s="14" t="s">
        <v>123</v>
      </c>
      <c r="J16">
        <v>950</v>
      </c>
      <c r="K16" s="13">
        <v>44123</v>
      </c>
      <c r="L16" s="10" t="s">
        <v>136</v>
      </c>
      <c r="M16" s="3" t="s">
        <v>136</v>
      </c>
    </row>
    <row r="17" spans="1:15" x14ac:dyDescent="0.35">
      <c r="A17" s="23">
        <v>7</v>
      </c>
      <c r="B17" t="s">
        <v>34</v>
      </c>
      <c r="C17" t="s">
        <v>69</v>
      </c>
      <c r="D17" s="19" t="s">
        <v>106</v>
      </c>
      <c r="E17">
        <v>11999</v>
      </c>
      <c r="F17" t="s">
        <v>125</v>
      </c>
      <c r="G17">
        <v>33746</v>
      </c>
      <c r="H17" s="14" t="s">
        <v>127</v>
      </c>
      <c r="J17">
        <v>2750</v>
      </c>
      <c r="K17" s="13">
        <v>44123</v>
      </c>
      <c r="L17" s="10" t="s">
        <v>136</v>
      </c>
      <c r="M17" s="3" t="s">
        <v>136</v>
      </c>
    </row>
    <row r="18" spans="1:15" x14ac:dyDescent="0.35">
      <c r="D18" s="24" t="s">
        <v>104</v>
      </c>
      <c r="E18">
        <v>7999</v>
      </c>
      <c r="K18" s="13"/>
      <c r="L18" s="10" t="s">
        <v>136</v>
      </c>
      <c r="M18" s="3" t="s">
        <v>136</v>
      </c>
    </row>
    <row r="19" spans="1:15" x14ac:dyDescent="0.35">
      <c r="D19" s="19" t="s">
        <v>126</v>
      </c>
      <c r="E19">
        <v>6999</v>
      </c>
      <c r="K19" s="13"/>
      <c r="L19" s="9" t="s">
        <v>147</v>
      </c>
      <c r="M19" t="s">
        <v>147</v>
      </c>
      <c r="N19" t="s">
        <v>147</v>
      </c>
      <c r="O19" t="s">
        <v>136</v>
      </c>
    </row>
    <row r="20" spans="1:15" x14ac:dyDescent="0.35">
      <c r="D20" s="19" t="s">
        <v>103</v>
      </c>
      <c r="E20">
        <v>9499</v>
      </c>
      <c r="K20" s="13"/>
      <c r="L20" s="10" t="s">
        <v>136</v>
      </c>
      <c r="M20" s="3" t="s">
        <v>136</v>
      </c>
    </row>
    <row r="21" spans="1:15" x14ac:dyDescent="0.35">
      <c r="A21" s="23">
        <v>8</v>
      </c>
      <c r="B21" t="s">
        <v>34</v>
      </c>
      <c r="C21" t="s">
        <v>128</v>
      </c>
      <c r="D21" s="19" t="s">
        <v>130</v>
      </c>
      <c r="E21">
        <v>10499</v>
      </c>
      <c r="F21" t="s">
        <v>125</v>
      </c>
      <c r="G21">
        <v>32247</v>
      </c>
      <c r="H21" s="14" t="s">
        <v>131</v>
      </c>
      <c r="J21">
        <v>2750</v>
      </c>
      <c r="K21" s="13">
        <v>44122</v>
      </c>
      <c r="L21" s="10" t="s">
        <v>136</v>
      </c>
      <c r="M21" s="3" t="s">
        <v>136</v>
      </c>
    </row>
    <row r="22" spans="1:15" x14ac:dyDescent="0.35">
      <c r="D22" s="19" t="s">
        <v>129</v>
      </c>
      <c r="E22">
        <v>14999</v>
      </c>
      <c r="K22" s="13"/>
      <c r="L22" s="10" t="s">
        <v>136</v>
      </c>
      <c r="M22" s="3" t="s">
        <v>136</v>
      </c>
    </row>
    <row r="23" spans="1:15" x14ac:dyDescent="0.35">
      <c r="D23" s="19" t="s">
        <v>103</v>
      </c>
      <c r="E23">
        <v>9499</v>
      </c>
      <c r="K23" s="13"/>
      <c r="L23" s="9" t="s">
        <v>147</v>
      </c>
      <c r="M23" s="3" t="s">
        <v>136</v>
      </c>
    </row>
    <row r="24" spans="1:15" x14ac:dyDescent="0.35">
      <c r="A24">
        <v>9</v>
      </c>
      <c r="B24" t="s">
        <v>34</v>
      </c>
      <c r="C24">
        <v>7903304144</v>
      </c>
      <c r="D24" s="19" t="s">
        <v>106</v>
      </c>
      <c r="E24">
        <v>11999</v>
      </c>
      <c r="F24" t="s">
        <v>139</v>
      </c>
      <c r="G24">
        <v>17498</v>
      </c>
      <c r="H24" s="14" t="s">
        <v>152</v>
      </c>
      <c r="J24">
        <v>1500</v>
      </c>
      <c r="K24" s="13">
        <v>44122</v>
      </c>
      <c r="L24" t="s">
        <v>147</v>
      </c>
      <c r="M24" s="3" t="s">
        <v>136</v>
      </c>
    </row>
    <row r="25" spans="1:15" x14ac:dyDescent="0.35">
      <c r="D25" s="19" t="s">
        <v>126</v>
      </c>
      <c r="E25">
        <v>6999</v>
      </c>
      <c r="K25" s="13"/>
      <c r="L25" t="s">
        <v>147</v>
      </c>
      <c r="M25" t="s">
        <v>147</v>
      </c>
      <c r="N25" t="s">
        <v>147</v>
      </c>
      <c r="O25" t="s">
        <v>136</v>
      </c>
    </row>
    <row r="26" spans="1:15" x14ac:dyDescent="0.35">
      <c r="A26">
        <v>10</v>
      </c>
      <c r="B26" t="s">
        <v>34</v>
      </c>
      <c r="C26" t="s">
        <v>105</v>
      </c>
      <c r="D26" s="19" t="s">
        <v>140</v>
      </c>
      <c r="E26">
        <v>13999</v>
      </c>
      <c r="F26" t="s">
        <v>105</v>
      </c>
      <c r="G26">
        <v>12999</v>
      </c>
      <c r="H26" s="14" t="s">
        <v>111</v>
      </c>
      <c r="J26">
        <v>1000</v>
      </c>
      <c r="K26" s="13">
        <v>44125</v>
      </c>
      <c r="L26" t="s">
        <v>147</v>
      </c>
      <c r="M26" t="s">
        <v>147</v>
      </c>
      <c r="N26" t="s">
        <v>147</v>
      </c>
      <c r="O26" t="s">
        <v>136</v>
      </c>
    </row>
    <row r="27" spans="1:15" x14ac:dyDescent="0.35">
      <c r="A27">
        <v>11</v>
      </c>
      <c r="B27" t="s">
        <v>34</v>
      </c>
      <c r="C27" t="s">
        <v>141</v>
      </c>
      <c r="D27" s="19" t="s">
        <v>106</v>
      </c>
      <c r="E27">
        <v>11999</v>
      </c>
      <c r="F27" t="s">
        <v>143</v>
      </c>
      <c r="G27">
        <v>10999</v>
      </c>
      <c r="H27" s="14" t="s">
        <v>142</v>
      </c>
      <c r="J27">
        <v>1000</v>
      </c>
      <c r="K27" s="13">
        <v>44125</v>
      </c>
      <c r="L27" t="s">
        <v>147</v>
      </c>
      <c r="M27" s="3" t="s">
        <v>136</v>
      </c>
    </row>
    <row r="28" spans="1:15" x14ac:dyDescent="0.35">
      <c r="A28">
        <v>12</v>
      </c>
      <c r="B28" t="s">
        <v>34</v>
      </c>
      <c r="C28" t="s">
        <v>141</v>
      </c>
      <c r="D28" s="19" t="s">
        <v>103</v>
      </c>
      <c r="E28">
        <v>9499</v>
      </c>
      <c r="F28" t="s">
        <v>143</v>
      </c>
      <c r="G28">
        <v>8500</v>
      </c>
      <c r="H28" s="14" t="s">
        <v>112</v>
      </c>
      <c r="J28">
        <v>950</v>
      </c>
      <c r="K28" s="13">
        <v>44125</v>
      </c>
      <c r="L28" t="s">
        <v>147</v>
      </c>
      <c r="M28" t="s">
        <v>147</v>
      </c>
      <c r="N28" t="s">
        <v>136</v>
      </c>
      <c r="O28">
        <v>3</v>
      </c>
    </row>
    <row r="29" spans="1:15" x14ac:dyDescent="0.35">
      <c r="E29" s="2">
        <f>SUM(E2:E28)</f>
        <v>265973</v>
      </c>
      <c r="G29">
        <f>SUM(G2:G28)</f>
        <v>245226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C1" workbookViewId="0">
      <selection activeCell="D4" sqref="D4"/>
    </sheetView>
  </sheetViews>
  <sheetFormatPr defaultRowHeight="14.5" x14ac:dyDescent="0.35"/>
  <cols>
    <col min="1" max="1" width="8.08984375" bestFit="1" customWidth="1"/>
    <col min="2" max="2" width="7.453125" bestFit="1" customWidth="1"/>
    <col min="3" max="3" width="17.54296875" bestFit="1" customWidth="1"/>
    <col min="4" max="4" width="21.1796875" customWidth="1"/>
    <col min="5" max="5" width="7.36328125" bestFit="1" customWidth="1"/>
    <col min="6" max="6" width="19.7265625" bestFit="1" customWidth="1"/>
    <col min="7" max="7" width="7.36328125" bestFit="1" customWidth="1"/>
    <col min="8" max="8" width="11.7265625" bestFit="1" customWidth="1"/>
    <col min="9" max="9" width="5.81640625" bestFit="1" customWidth="1"/>
    <col min="10" max="10" width="4.90625" bestFit="1" customWidth="1"/>
    <col min="11" max="11" width="10.08984375" bestFit="1" customWidth="1"/>
    <col min="12" max="12" width="16.81640625" bestFit="1" customWidth="1"/>
    <col min="14" max="14" width="10" bestFit="1" customWidth="1"/>
  </cols>
  <sheetData>
    <row r="1" spans="1:16" x14ac:dyDescent="0.35">
      <c r="A1" s="8" t="s">
        <v>41</v>
      </c>
      <c r="B1" s="8" t="s">
        <v>37</v>
      </c>
      <c r="C1" s="8" t="s">
        <v>38</v>
      </c>
      <c r="D1" s="8" t="s">
        <v>39</v>
      </c>
      <c r="E1" s="8" t="s">
        <v>1</v>
      </c>
      <c r="F1" s="8" t="s">
        <v>40</v>
      </c>
      <c r="G1" s="8" t="s">
        <v>1</v>
      </c>
      <c r="H1" s="8" t="s">
        <v>5</v>
      </c>
      <c r="I1" s="8" t="s">
        <v>56</v>
      </c>
      <c r="J1" s="8" t="s">
        <v>94</v>
      </c>
      <c r="K1" s="21" t="s">
        <v>113</v>
      </c>
      <c r="L1" s="8" t="s">
        <v>56</v>
      </c>
    </row>
    <row r="2" spans="1:16" s="25" customFormat="1" x14ac:dyDescent="0.35">
      <c r="A2" s="25">
        <v>1</v>
      </c>
      <c r="B2" s="25" t="s">
        <v>33</v>
      </c>
      <c r="C2" s="25" t="s">
        <v>96</v>
      </c>
      <c r="D2" s="25" t="s">
        <v>116</v>
      </c>
      <c r="E2" s="25">
        <v>8999</v>
      </c>
      <c r="F2" s="25" t="s">
        <v>98</v>
      </c>
      <c r="G2" s="25">
        <v>24746</v>
      </c>
      <c r="H2" s="34" t="s">
        <v>95</v>
      </c>
      <c r="J2" s="25">
        <v>1750</v>
      </c>
      <c r="K2" s="26">
        <v>44121</v>
      </c>
      <c r="L2" s="27" t="s">
        <v>136</v>
      </c>
      <c r="N2" s="27" t="s">
        <v>136</v>
      </c>
    </row>
    <row r="3" spans="1:16" s="25" customFormat="1" x14ac:dyDescent="0.35">
      <c r="D3" s="20" t="s">
        <v>117</v>
      </c>
      <c r="E3" s="25">
        <v>10999</v>
      </c>
      <c r="K3" s="26"/>
      <c r="L3" s="27" t="s">
        <v>136</v>
      </c>
      <c r="N3" s="27" t="s">
        <v>136</v>
      </c>
    </row>
    <row r="4" spans="1:16" s="25" customFormat="1" x14ac:dyDescent="0.35">
      <c r="D4" s="20" t="s">
        <v>118</v>
      </c>
      <c r="E4" s="25">
        <v>6499</v>
      </c>
      <c r="K4" s="26"/>
      <c r="L4" s="28" t="s">
        <v>145</v>
      </c>
      <c r="N4" s="32" t="s">
        <v>136</v>
      </c>
    </row>
    <row r="5" spans="1:16" s="25" customFormat="1" x14ac:dyDescent="0.35">
      <c r="A5" s="25">
        <v>2</v>
      </c>
      <c r="B5" s="25" t="s">
        <v>33</v>
      </c>
      <c r="C5" s="25" t="s">
        <v>96</v>
      </c>
      <c r="D5" s="20" t="s">
        <v>118</v>
      </c>
      <c r="E5" s="25">
        <v>6799</v>
      </c>
      <c r="F5" s="25" t="s">
        <v>98</v>
      </c>
      <c r="G5" s="25">
        <v>6047</v>
      </c>
      <c r="H5" s="34" t="s">
        <v>133</v>
      </c>
      <c r="J5" s="25">
        <v>750</v>
      </c>
      <c r="K5" s="26">
        <v>44120</v>
      </c>
      <c r="L5" s="27" t="s">
        <v>136</v>
      </c>
      <c r="N5" s="27" t="s">
        <v>136</v>
      </c>
    </row>
    <row r="6" spans="1:16" s="25" customFormat="1" x14ac:dyDescent="0.35">
      <c r="A6" s="25">
        <v>3</v>
      </c>
      <c r="B6" s="25" t="s">
        <v>33</v>
      </c>
      <c r="C6" s="25" t="s">
        <v>4</v>
      </c>
      <c r="D6" s="20" t="s">
        <v>118</v>
      </c>
      <c r="E6" s="25">
        <v>6799</v>
      </c>
      <c r="F6" s="25" t="s">
        <v>99</v>
      </c>
      <c r="G6" s="25">
        <v>11696</v>
      </c>
      <c r="H6" s="34" t="s">
        <v>133</v>
      </c>
      <c r="J6" s="25">
        <v>1900</v>
      </c>
      <c r="K6" s="26">
        <v>44120</v>
      </c>
      <c r="L6" s="27" t="s">
        <v>136</v>
      </c>
      <c r="N6" s="27" t="s">
        <v>136</v>
      </c>
    </row>
    <row r="7" spans="1:16" s="25" customFormat="1" x14ac:dyDescent="0.35">
      <c r="D7" s="20" t="s">
        <v>118</v>
      </c>
      <c r="E7" s="25">
        <v>6799</v>
      </c>
      <c r="K7" s="26"/>
      <c r="L7" s="29" t="s">
        <v>137</v>
      </c>
      <c r="N7" s="33" t="s">
        <v>136</v>
      </c>
    </row>
    <row r="8" spans="1:16" s="25" customFormat="1" x14ac:dyDescent="0.35">
      <c r="A8" s="30">
        <v>4</v>
      </c>
      <c r="B8" s="25" t="s">
        <v>33</v>
      </c>
      <c r="C8" s="25" t="s">
        <v>4</v>
      </c>
      <c r="D8" s="20" t="s">
        <v>117</v>
      </c>
      <c r="E8" s="25">
        <v>10999</v>
      </c>
      <c r="F8" s="25" t="s">
        <v>99</v>
      </c>
      <c r="G8" s="25">
        <v>19247</v>
      </c>
      <c r="H8" s="34" t="s">
        <v>132</v>
      </c>
      <c r="J8" s="25">
        <v>1750</v>
      </c>
      <c r="K8" s="26">
        <v>44120</v>
      </c>
      <c r="L8" s="27" t="s">
        <v>136</v>
      </c>
      <c r="N8" s="27" t="s">
        <v>136</v>
      </c>
    </row>
    <row r="9" spans="1:16" s="25" customFormat="1" x14ac:dyDescent="0.35">
      <c r="D9" s="20" t="s">
        <v>120</v>
      </c>
      <c r="E9" s="25">
        <v>9999</v>
      </c>
      <c r="K9" s="26"/>
      <c r="L9" s="27" t="s">
        <v>136</v>
      </c>
      <c r="N9" s="27" t="s">
        <v>136</v>
      </c>
    </row>
    <row r="10" spans="1:16" s="25" customFormat="1" x14ac:dyDescent="0.35">
      <c r="A10" s="25">
        <v>5</v>
      </c>
      <c r="B10" s="25" t="s">
        <v>33</v>
      </c>
      <c r="C10" s="25" t="s">
        <v>4</v>
      </c>
      <c r="D10" s="20" t="s">
        <v>119</v>
      </c>
      <c r="E10" s="25">
        <v>12999</v>
      </c>
      <c r="F10" s="25" t="s">
        <v>100</v>
      </c>
      <c r="G10" s="25">
        <v>30496</v>
      </c>
      <c r="H10" s="34" t="s">
        <v>133</v>
      </c>
      <c r="J10" s="25">
        <v>1500</v>
      </c>
      <c r="K10" s="26">
        <v>44122</v>
      </c>
      <c r="L10" s="28" t="s">
        <v>146</v>
      </c>
      <c r="N10" s="29" t="s">
        <v>137</v>
      </c>
      <c r="O10" s="25" t="s">
        <v>136</v>
      </c>
    </row>
    <row r="11" spans="1:16" s="25" customFormat="1" x14ac:dyDescent="0.35">
      <c r="D11" s="20" t="s">
        <v>120</v>
      </c>
      <c r="E11" s="25">
        <v>9999</v>
      </c>
      <c r="K11" s="26"/>
      <c r="L11" s="28" t="s">
        <v>137</v>
      </c>
      <c r="N11" s="33" t="s">
        <v>136</v>
      </c>
    </row>
    <row r="12" spans="1:16" s="25" customFormat="1" x14ac:dyDescent="0.35">
      <c r="D12" s="20" t="s">
        <v>116</v>
      </c>
      <c r="E12" s="25">
        <v>8999</v>
      </c>
      <c r="K12" s="26"/>
      <c r="L12" s="28" t="s">
        <v>145</v>
      </c>
      <c r="N12" s="33" t="s">
        <v>136</v>
      </c>
    </row>
    <row r="13" spans="1:16" s="25" customFormat="1" x14ac:dyDescent="0.35">
      <c r="A13" s="25">
        <v>6</v>
      </c>
      <c r="B13" s="25" t="s">
        <v>33</v>
      </c>
      <c r="C13" s="25" t="s">
        <v>101</v>
      </c>
      <c r="D13" s="20" t="s">
        <v>119</v>
      </c>
      <c r="E13" s="25">
        <v>12999</v>
      </c>
      <c r="F13" s="25" t="s">
        <v>101</v>
      </c>
      <c r="G13" s="25">
        <v>31496</v>
      </c>
      <c r="H13" s="34" t="s">
        <v>135</v>
      </c>
      <c r="J13" s="25">
        <v>1500</v>
      </c>
      <c r="K13" s="26">
        <v>44122</v>
      </c>
      <c r="L13" s="28" t="s">
        <v>146</v>
      </c>
      <c r="N13" s="28" t="s">
        <v>145</v>
      </c>
      <c r="O13" s="25" t="s">
        <v>136</v>
      </c>
    </row>
    <row r="14" spans="1:16" s="25" customFormat="1" x14ac:dyDescent="0.35">
      <c r="D14" s="20" t="s">
        <v>117</v>
      </c>
      <c r="E14" s="25">
        <v>10999</v>
      </c>
      <c r="K14" s="26"/>
      <c r="L14" s="28" t="s">
        <v>145</v>
      </c>
      <c r="N14" s="33" t="s">
        <v>136</v>
      </c>
    </row>
    <row r="15" spans="1:16" s="25" customFormat="1" x14ac:dyDescent="0.35">
      <c r="D15" s="25" t="s">
        <v>116</v>
      </c>
      <c r="E15" s="25">
        <v>8999</v>
      </c>
      <c r="K15" s="26"/>
      <c r="L15" s="28" t="s">
        <v>145</v>
      </c>
      <c r="N15" s="33" t="s">
        <v>136</v>
      </c>
    </row>
    <row r="16" spans="1:16" x14ac:dyDescent="0.35">
      <c r="A16">
        <v>7</v>
      </c>
      <c r="B16" s="4" t="s">
        <v>33</v>
      </c>
      <c r="C16" t="s">
        <v>121</v>
      </c>
      <c r="D16" s="20" t="s">
        <v>118</v>
      </c>
      <c r="E16">
        <v>6799</v>
      </c>
      <c r="F16" t="s">
        <v>138</v>
      </c>
      <c r="G16">
        <v>6299</v>
      </c>
      <c r="H16" s="14" t="s">
        <v>124</v>
      </c>
      <c r="J16">
        <v>500</v>
      </c>
      <c r="K16" s="13">
        <v>44123</v>
      </c>
      <c r="L16" s="22" t="s">
        <v>146</v>
      </c>
      <c r="N16" s="29" t="s">
        <v>148</v>
      </c>
      <c r="O16" t="s">
        <v>147</v>
      </c>
      <c r="P16" t="s">
        <v>147</v>
      </c>
    </row>
    <row r="17" spans="1:16" x14ac:dyDescent="0.35">
      <c r="A17">
        <v>8</v>
      </c>
      <c r="B17" t="s">
        <v>33</v>
      </c>
      <c r="C17">
        <v>7903304144</v>
      </c>
      <c r="D17" s="20" t="s">
        <v>118</v>
      </c>
      <c r="E17">
        <v>6799</v>
      </c>
      <c r="F17" t="s">
        <v>139</v>
      </c>
      <c r="G17">
        <v>17000</v>
      </c>
      <c r="H17" s="14" t="s">
        <v>134</v>
      </c>
      <c r="J17">
        <v>1500</v>
      </c>
      <c r="K17" s="13">
        <v>44122</v>
      </c>
      <c r="L17" s="22" t="s">
        <v>145</v>
      </c>
      <c r="N17" s="22" t="s">
        <v>145</v>
      </c>
      <c r="O17" t="s">
        <v>147</v>
      </c>
      <c r="P17" t="s">
        <v>136</v>
      </c>
    </row>
    <row r="18" spans="1:16" x14ac:dyDescent="0.35">
      <c r="D18" t="s">
        <v>116</v>
      </c>
      <c r="E18">
        <v>8999</v>
      </c>
      <c r="K18" s="13"/>
      <c r="L18" s="22" t="s">
        <v>145</v>
      </c>
      <c r="N18" s="23" t="s">
        <v>136</v>
      </c>
    </row>
    <row r="19" spans="1:16" x14ac:dyDescent="0.35">
      <c r="A19">
        <v>9</v>
      </c>
      <c r="B19" t="s">
        <v>33</v>
      </c>
      <c r="C19">
        <v>7903304144</v>
      </c>
      <c r="D19" s="20" t="s">
        <v>144</v>
      </c>
      <c r="E19">
        <v>7499</v>
      </c>
      <c r="F19" t="s">
        <v>139</v>
      </c>
      <c r="G19">
        <v>14997</v>
      </c>
      <c r="H19" s="14" t="s">
        <v>95</v>
      </c>
      <c r="J19">
        <v>1500</v>
      </c>
      <c r="K19" s="13">
        <v>44122</v>
      </c>
      <c r="L19" s="22" t="s">
        <v>145</v>
      </c>
      <c r="N19" s="23" t="s">
        <v>136</v>
      </c>
    </row>
    <row r="20" spans="1:16" x14ac:dyDescent="0.35">
      <c r="D20" t="s">
        <v>116</v>
      </c>
      <c r="E20">
        <v>8999</v>
      </c>
      <c r="G20">
        <f>SUM(G2:G19)</f>
        <v>162024</v>
      </c>
      <c r="K20" s="13"/>
      <c r="L20" s="22" t="s">
        <v>145</v>
      </c>
      <c r="N20" s="23" t="s">
        <v>136</v>
      </c>
      <c r="P20">
        <v>2</v>
      </c>
    </row>
    <row r="21" spans="1:16" x14ac:dyDescent="0.35">
      <c r="E21" s="2">
        <f>SUM(E2:E20)</f>
        <v>171981</v>
      </c>
      <c r="F21" t="s">
        <v>33</v>
      </c>
      <c r="G21">
        <v>245226</v>
      </c>
      <c r="H21" s="4" t="s">
        <v>34</v>
      </c>
    </row>
    <row r="22" spans="1:16" x14ac:dyDescent="0.35">
      <c r="E22">
        <v>265973</v>
      </c>
      <c r="F22" t="s">
        <v>34</v>
      </c>
      <c r="G22">
        <f>SUM(G20:G21)</f>
        <v>407250</v>
      </c>
      <c r="H22" s="4" t="s">
        <v>149</v>
      </c>
    </row>
    <row r="23" spans="1:16" x14ac:dyDescent="0.35">
      <c r="E23" s="36">
        <f>SUM(E21:E22)</f>
        <v>437954</v>
      </c>
      <c r="F23" t="s">
        <v>149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A2" sqref="A2:C6"/>
    </sheetView>
  </sheetViews>
  <sheetFormatPr defaultRowHeight="14.5" x14ac:dyDescent="0.35"/>
  <cols>
    <col min="1" max="1" width="19" customWidth="1"/>
    <col min="2" max="2" width="10.7265625" customWidth="1"/>
    <col min="6" max="6" width="11.7265625" bestFit="1" customWidth="1"/>
  </cols>
  <sheetData>
    <row r="1" spans="1:8" ht="21" customHeight="1" x14ac:dyDescent="0.35">
      <c r="A1" s="36" t="s">
        <v>0</v>
      </c>
      <c r="B1" s="36" t="s">
        <v>1</v>
      </c>
      <c r="C1" s="36" t="s">
        <v>43</v>
      </c>
      <c r="D1" s="36" t="s">
        <v>46</v>
      </c>
    </row>
    <row r="2" spans="1:8" x14ac:dyDescent="0.35">
      <c r="A2" t="s">
        <v>150</v>
      </c>
      <c r="B2">
        <v>34996</v>
      </c>
      <c r="C2">
        <v>20000</v>
      </c>
    </row>
    <row r="3" spans="1:8" x14ac:dyDescent="0.35">
      <c r="A3" t="s">
        <v>151</v>
      </c>
      <c r="B3">
        <v>23947</v>
      </c>
      <c r="C3">
        <v>10000</v>
      </c>
    </row>
    <row r="4" spans="1:8" x14ac:dyDescent="0.35">
      <c r="A4" t="s">
        <v>151</v>
      </c>
      <c r="B4">
        <v>32247</v>
      </c>
      <c r="C4">
        <v>30000</v>
      </c>
    </row>
    <row r="5" spans="1:8" x14ac:dyDescent="0.35">
      <c r="A5" t="s">
        <v>151</v>
      </c>
      <c r="B5">
        <v>17498</v>
      </c>
    </row>
    <row r="6" spans="1:8" x14ac:dyDescent="0.35">
      <c r="A6" t="s">
        <v>153</v>
      </c>
      <c r="B6">
        <v>1000</v>
      </c>
    </row>
    <row r="7" spans="1:8" x14ac:dyDescent="0.35">
      <c r="A7" s="35"/>
      <c r="B7" s="35">
        <f>SUM(B2:B6)</f>
        <v>109688</v>
      </c>
      <c r="C7" s="35">
        <f>SUM(C2:C6)</f>
        <v>60000</v>
      </c>
      <c r="D7" s="35">
        <f>B7-C7</f>
        <v>49688</v>
      </c>
      <c r="F7" s="4"/>
      <c r="G7" s="4">
        <v>79688</v>
      </c>
      <c r="H7" s="4"/>
    </row>
    <row r="8" spans="1:8" x14ac:dyDescent="0.35">
      <c r="A8" s="4" t="s">
        <v>159</v>
      </c>
      <c r="B8" s="2">
        <v>35246</v>
      </c>
      <c r="C8">
        <v>20000</v>
      </c>
    </row>
    <row r="9" spans="1:8" x14ac:dyDescent="0.35">
      <c r="A9" t="s">
        <v>159</v>
      </c>
      <c r="B9" s="2">
        <v>8500</v>
      </c>
    </row>
    <row r="10" spans="1:8" x14ac:dyDescent="0.35">
      <c r="A10" s="25" t="s">
        <v>160</v>
      </c>
      <c r="B10" s="2">
        <v>24746</v>
      </c>
    </row>
    <row r="11" spans="1:8" x14ac:dyDescent="0.35">
      <c r="A11" s="25" t="s">
        <v>160</v>
      </c>
      <c r="B11" s="2">
        <v>14997</v>
      </c>
    </row>
    <row r="12" spans="1:8" x14ac:dyDescent="0.35">
      <c r="A12" s="35"/>
      <c r="B12" s="35">
        <f>SUM(B8:B11)</f>
        <v>83489</v>
      </c>
      <c r="C12" s="35">
        <f>SUM(C8:C11)</f>
        <v>20000</v>
      </c>
      <c r="D12" s="35">
        <f>B12-C12</f>
        <v>63489</v>
      </c>
      <c r="F12" t="s">
        <v>171</v>
      </c>
      <c r="G12">
        <v>64489</v>
      </c>
    </row>
    <row r="13" spans="1:8" x14ac:dyDescent="0.35">
      <c r="A13" t="s">
        <v>135</v>
      </c>
      <c r="B13">
        <v>19247</v>
      </c>
      <c r="C13">
        <v>33746</v>
      </c>
    </row>
    <row r="14" spans="1:8" x14ac:dyDescent="0.35">
      <c r="A14" t="s">
        <v>135</v>
      </c>
      <c r="B14">
        <v>31496</v>
      </c>
    </row>
    <row r="15" spans="1:8" x14ac:dyDescent="0.35">
      <c r="A15" s="4" t="s">
        <v>127</v>
      </c>
      <c r="B15">
        <v>33746</v>
      </c>
    </row>
    <row r="16" spans="1:8" x14ac:dyDescent="0.35">
      <c r="A16" s="35"/>
      <c r="B16" s="35">
        <f>SUM(B13:B15)</f>
        <v>84489</v>
      </c>
      <c r="C16" s="35">
        <f>SUM(C13:C15)</f>
        <v>33746</v>
      </c>
      <c r="D16" s="35">
        <f>B16-C16</f>
        <v>50743</v>
      </c>
      <c r="G16">
        <v>50743</v>
      </c>
    </row>
    <row r="17" spans="1:13" x14ac:dyDescent="0.35">
      <c r="A17" s="25" t="s">
        <v>133</v>
      </c>
      <c r="B17">
        <v>6047</v>
      </c>
    </row>
    <row r="18" spans="1:13" x14ac:dyDescent="0.35">
      <c r="A18" s="25" t="s">
        <v>133</v>
      </c>
      <c r="B18">
        <v>11696</v>
      </c>
    </row>
    <row r="19" spans="1:13" x14ac:dyDescent="0.35">
      <c r="A19" s="25" t="s">
        <v>133</v>
      </c>
      <c r="B19">
        <v>30496</v>
      </c>
      <c r="E19" s="25"/>
      <c r="F19" s="25"/>
    </row>
    <row r="20" spans="1:13" x14ac:dyDescent="0.35">
      <c r="A20" s="25" t="s">
        <v>133</v>
      </c>
      <c r="B20">
        <v>17000</v>
      </c>
      <c r="E20" s="25"/>
      <c r="F20" s="25"/>
    </row>
    <row r="21" spans="1:13" x14ac:dyDescent="0.35">
      <c r="A21" s="25" t="s">
        <v>157</v>
      </c>
      <c r="B21">
        <v>6299</v>
      </c>
      <c r="C21">
        <v>6299</v>
      </c>
      <c r="L21">
        <f>35000*40</f>
        <v>1400000</v>
      </c>
    </row>
    <row r="22" spans="1:13" x14ac:dyDescent="0.35">
      <c r="A22" s="35"/>
      <c r="B22" s="35">
        <f>SUM(B17:B21)</f>
        <v>71538</v>
      </c>
      <c r="C22" s="35">
        <f>SUM(C17:C21)</f>
        <v>6299</v>
      </c>
      <c r="D22" s="35">
        <f>B22-C22</f>
        <v>65239</v>
      </c>
      <c r="G22">
        <v>65239</v>
      </c>
      <c r="L22">
        <v>1700000</v>
      </c>
    </row>
    <row r="23" spans="1:13" x14ac:dyDescent="0.35">
      <c r="A23" s="4" t="s">
        <v>154</v>
      </c>
      <c r="B23">
        <v>10999</v>
      </c>
      <c r="C23">
        <v>10999</v>
      </c>
    </row>
    <row r="24" spans="1:13" x14ac:dyDescent="0.35">
      <c r="A24" s="4" t="s">
        <v>154</v>
      </c>
      <c r="B24">
        <v>12999</v>
      </c>
      <c r="C24">
        <v>12999</v>
      </c>
      <c r="E24" s="2">
        <f>C23+C24</f>
        <v>23998</v>
      </c>
      <c r="H24" t="s">
        <v>4</v>
      </c>
      <c r="J24">
        <f>971400/40</f>
        <v>24285</v>
      </c>
      <c r="L24">
        <f>971400/32</f>
        <v>30356.25</v>
      </c>
    </row>
    <row r="25" spans="1:13" x14ac:dyDescent="0.35">
      <c r="A25" s="4" t="s">
        <v>156</v>
      </c>
      <c r="B25">
        <v>8549</v>
      </c>
      <c r="C25">
        <v>8549</v>
      </c>
      <c r="L25">
        <f>6600000/40</f>
        <v>165000</v>
      </c>
      <c r="M25">
        <v>82000</v>
      </c>
    </row>
    <row r="26" spans="1:13" x14ac:dyDescent="0.35">
      <c r="A26" s="4" t="s">
        <v>156</v>
      </c>
      <c r="B26">
        <v>10999</v>
      </c>
      <c r="C26">
        <v>10999</v>
      </c>
      <c r="E26" s="2">
        <f>C25+C26</f>
        <v>19548</v>
      </c>
      <c r="H26" t="s">
        <v>4</v>
      </c>
      <c r="L26">
        <f>1700000/40</f>
        <v>42500</v>
      </c>
    </row>
    <row r="27" spans="1:13" x14ac:dyDescent="0.35">
      <c r="A27" s="4" t="s">
        <v>155</v>
      </c>
      <c r="B27">
        <v>15500</v>
      </c>
      <c r="C27">
        <v>15500</v>
      </c>
    </row>
    <row r="28" spans="1:13" x14ac:dyDescent="0.35">
      <c r="A28" s="35"/>
      <c r="B28" s="35">
        <f>SUM(B23:B27)</f>
        <v>59046</v>
      </c>
      <c r="C28" s="35">
        <f>SUM(C23:C27)</f>
        <v>59046</v>
      </c>
      <c r="D28" s="35">
        <f>B28-C28</f>
        <v>0</v>
      </c>
      <c r="G28" s="37">
        <f>SUM(G7:G27)</f>
        <v>260159</v>
      </c>
    </row>
    <row r="29" spans="1:13" x14ac:dyDescent="0.35">
      <c r="B29">
        <f>B7+B12+B16+B22+B28</f>
        <v>408250</v>
      </c>
      <c r="D29" s="14">
        <f>SUM(D2:D28)</f>
        <v>229159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topLeftCell="A6" workbookViewId="0">
      <selection activeCell="E21" sqref="E21"/>
    </sheetView>
  </sheetViews>
  <sheetFormatPr defaultColWidth="9.26953125" defaultRowHeight="14.5" x14ac:dyDescent="0.35"/>
  <cols>
    <col min="1" max="1" width="18.26953125" bestFit="1" customWidth="1"/>
    <col min="2" max="2" width="7.6328125" bestFit="1" customWidth="1"/>
    <col min="3" max="3" width="16.81640625" bestFit="1" customWidth="1"/>
    <col min="4" max="4" width="7.36328125" bestFit="1" customWidth="1"/>
    <col min="5" max="5" width="19.7265625" bestFit="1" customWidth="1"/>
    <col min="6" max="6" width="9.08984375" bestFit="1" customWidth="1"/>
    <col min="7" max="7" width="16" bestFit="1" customWidth="1"/>
    <col min="8" max="8" width="4.90625" bestFit="1" customWidth="1"/>
    <col min="9" max="9" width="10.08984375" bestFit="1" customWidth="1"/>
    <col min="10" max="10" width="7" bestFit="1" customWidth="1"/>
    <col min="11" max="11" width="16" bestFit="1" customWidth="1"/>
    <col min="12" max="12" width="6.7265625" bestFit="1" customWidth="1"/>
    <col min="13" max="13" width="10" bestFit="1" customWidth="1"/>
  </cols>
  <sheetData>
    <row r="1" spans="1:13" x14ac:dyDescent="0.35">
      <c r="A1" s="8" t="s">
        <v>168</v>
      </c>
      <c r="B1" s="8" t="s">
        <v>38</v>
      </c>
      <c r="C1" s="8" t="s">
        <v>39</v>
      </c>
      <c r="D1" s="8" t="s">
        <v>1</v>
      </c>
      <c r="E1" s="8" t="s">
        <v>40</v>
      </c>
      <c r="F1" s="8" t="s">
        <v>1</v>
      </c>
      <c r="G1" s="8" t="s">
        <v>5</v>
      </c>
      <c r="H1" s="8" t="s">
        <v>94</v>
      </c>
      <c r="I1" s="21" t="s">
        <v>113</v>
      </c>
      <c r="J1" s="8" t="s">
        <v>56</v>
      </c>
      <c r="K1" s="8" t="s">
        <v>161</v>
      </c>
    </row>
    <row r="2" spans="1:13" s="25" customFormat="1" x14ac:dyDescent="0.35">
      <c r="A2" s="25">
        <v>1</v>
      </c>
      <c r="B2" s="25" t="s">
        <v>96</v>
      </c>
      <c r="C2" s="41" t="s">
        <v>120</v>
      </c>
      <c r="D2" s="25">
        <v>10000</v>
      </c>
      <c r="E2" s="25" t="s">
        <v>98</v>
      </c>
      <c r="F2" s="29">
        <v>15297</v>
      </c>
      <c r="G2" s="31" t="s">
        <v>112</v>
      </c>
      <c r="H2" s="25">
        <v>1500</v>
      </c>
      <c r="I2" s="26">
        <v>44143</v>
      </c>
      <c r="J2" s="38"/>
      <c r="K2" s="25">
        <v>800</v>
      </c>
      <c r="M2" s="25" t="s">
        <v>136</v>
      </c>
    </row>
    <row r="3" spans="1:13" s="25" customFormat="1" x14ac:dyDescent="0.35">
      <c r="C3" s="41" t="s">
        <v>118</v>
      </c>
      <c r="D3" s="25">
        <v>6800</v>
      </c>
      <c r="I3" s="26"/>
      <c r="J3" s="38"/>
      <c r="M3" s="25" t="s">
        <v>136</v>
      </c>
    </row>
    <row r="4" spans="1:13" x14ac:dyDescent="0.35">
      <c r="A4">
        <v>2</v>
      </c>
      <c r="B4" s="25" t="s">
        <v>4</v>
      </c>
      <c r="C4" s="41" t="s">
        <v>118</v>
      </c>
      <c r="D4" s="25">
        <v>6800</v>
      </c>
      <c r="E4" s="25" t="s">
        <v>162</v>
      </c>
      <c r="F4" s="25">
        <v>12868</v>
      </c>
      <c r="G4" s="31" t="s">
        <v>163</v>
      </c>
      <c r="H4" s="25">
        <v>1429</v>
      </c>
      <c r="I4" s="26">
        <v>44153</v>
      </c>
      <c r="J4" s="38"/>
      <c r="K4" s="25">
        <v>300</v>
      </c>
      <c r="M4" s="25" t="s">
        <v>136</v>
      </c>
    </row>
    <row r="5" spans="1:13" x14ac:dyDescent="0.35">
      <c r="B5" s="25"/>
      <c r="C5" s="41" t="s">
        <v>144</v>
      </c>
      <c r="D5" s="25">
        <v>7500</v>
      </c>
      <c r="E5" s="25"/>
      <c r="F5" s="25"/>
      <c r="G5" s="25"/>
      <c r="H5" s="25"/>
      <c r="I5" s="26"/>
      <c r="J5" s="38"/>
      <c r="K5" s="25"/>
      <c r="M5" s="25" t="s">
        <v>136</v>
      </c>
    </row>
    <row r="6" spans="1:13" x14ac:dyDescent="0.35">
      <c r="A6">
        <v>3</v>
      </c>
      <c r="B6" s="25" t="s">
        <v>4</v>
      </c>
      <c r="C6" s="20" t="s">
        <v>164</v>
      </c>
      <c r="D6" s="25">
        <v>12999</v>
      </c>
      <c r="E6" s="25" t="s">
        <v>105</v>
      </c>
      <c r="F6">
        <v>11999</v>
      </c>
      <c r="G6" s="25" t="s">
        <v>166</v>
      </c>
      <c r="H6">
        <v>1000</v>
      </c>
      <c r="L6" t="s">
        <v>34</v>
      </c>
      <c r="M6" s="25" t="s">
        <v>145</v>
      </c>
    </row>
    <row r="7" spans="1:13" x14ac:dyDescent="0.35">
      <c r="C7" s="20" t="s">
        <v>165</v>
      </c>
      <c r="D7" s="25">
        <v>7999</v>
      </c>
      <c r="E7" s="25" t="s">
        <v>105</v>
      </c>
      <c r="F7">
        <v>7499</v>
      </c>
      <c r="G7" s="25" t="s">
        <v>167</v>
      </c>
      <c r="H7">
        <v>500</v>
      </c>
      <c r="M7" s="25" t="s">
        <v>145</v>
      </c>
    </row>
    <row r="8" spans="1:13" x14ac:dyDescent="0.35">
      <c r="A8">
        <v>4</v>
      </c>
      <c r="B8" s="25" t="s">
        <v>70</v>
      </c>
      <c r="C8" s="41" t="s">
        <v>116</v>
      </c>
      <c r="D8" s="25">
        <v>8999</v>
      </c>
      <c r="E8" s="25" t="s">
        <v>170</v>
      </c>
      <c r="F8" s="25">
        <v>14998</v>
      </c>
      <c r="G8" s="31" t="s">
        <v>163</v>
      </c>
      <c r="H8" s="25">
        <v>1500</v>
      </c>
      <c r="I8" s="26">
        <v>44143</v>
      </c>
      <c r="J8" s="38"/>
      <c r="K8" s="25"/>
      <c r="M8" s="25" t="s">
        <v>136</v>
      </c>
    </row>
    <row r="9" spans="1:13" x14ac:dyDescent="0.35">
      <c r="B9" s="25"/>
      <c r="C9" s="41" t="s">
        <v>144</v>
      </c>
      <c r="D9" s="25">
        <v>7500</v>
      </c>
      <c r="E9" s="25"/>
      <c r="F9" s="25"/>
      <c r="G9" s="25"/>
      <c r="H9" s="25"/>
      <c r="I9" s="26"/>
      <c r="J9" s="38"/>
      <c r="K9" s="25"/>
      <c r="M9" s="25" t="s">
        <v>136</v>
      </c>
    </row>
    <row r="10" spans="1:13" x14ac:dyDescent="0.35">
      <c r="A10">
        <v>5</v>
      </c>
      <c r="B10" s="25" t="s">
        <v>70</v>
      </c>
      <c r="C10" s="41" t="s">
        <v>118</v>
      </c>
      <c r="D10" s="25">
        <v>6800</v>
      </c>
      <c r="E10" s="25" t="s">
        <v>170</v>
      </c>
      <c r="F10" s="25">
        <v>12869</v>
      </c>
      <c r="G10" s="31" t="s">
        <v>169</v>
      </c>
      <c r="H10" s="25">
        <v>1429</v>
      </c>
      <c r="I10" s="26">
        <v>44153</v>
      </c>
      <c r="J10" s="38"/>
      <c r="K10" s="25"/>
      <c r="M10" s="25" t="s">
        <v>136</v>
      </c>
    </row>
    <row r="11" spans="1:13" x14ac:dyDescent="0.35">
      <c r="B11" s="25"/>
      <c r="C11" s="41" t="s">
        <v>144</v>
      </c>
      <c r="D11" s="25">
        <v>7500</v>
      </c>
      <c r="E11" s="25"/>
      <c r="F11" s="25"/>
      <c r="G11" s="25"/>
      <c r="H11" s="25"/>
      <c r="I11" s="26"/>
      <c r="J11" s="38"/>
      <c r="K11" s="25"/>
      <c r="M11" s="25" t="s">
        <v>136</v>
      </c>
    </row>
    <row r="12" spans="1:13" x14ac:dyDescent="0.35">
      <c r="A12">
        <v>6</v>
      </c>
      <c r="B12" s="25" t="s">
        <v>4</v>
      </c>
      <c r="C12" s="41" t="s">
        <v>118</v>
      </c>
      <c r="D12" s="25">
        <v>6800</v>
      </c>
      <c r="E12" s="25" t="s">
        <v>162</v>
      </c>
      <c r="F12" s="25">
        <v>15297</v>
      </c>
      <c r="G12" s="31" t="s">
        <v>163</v>
      </c>
      <c r="H12" s="25">
        <v>1429</v>
      </c>
      <c r="I12" s="26">
        <v>44153</v>
      </c>
      <c r="J12" s="38"/>
      <c r="K12" s="25">
        <v>300</v>
      </c>
      <c r="M12" s="25" t="s">
        <v>136</v>
      </c>
    </row>
    <row r="13" spans="1:13" x14ac:dyDescent="0.35">
      <c r="B13" s="25"/>
      <c r="C13" s="20" t="s">
        <v>120</v>
      </c>
      <c r="D13" s="25">
        <v>10000</v>
      </c>
      <c r="E13" s="25"/>
      <c r="F13" s="25"/>
      <c r="G13" s="25"/>
      <c r="H13" s="25"/>
      <c r="I13" s="26"/>
      <c r="J13" s="38"/>
      <c r="K13" s="25"/>
      <c r="M13" s="25" t="s">
        <v>145</v>
      </c>
    </row>
    <row r="14" spans="1:13" x14ac:dyDescent="0.35">
      <c r="A14">
        <v>7</v>
      </c>
      <c r="B14" s="25" t="s">
        <v>96</v>
      </c>
      <c r="C14" s="42" t="s">
        <v>120</v>
      </c>
      <c r="D14" s="25">
        <v>10000</v>
      </c>
      <c r="E14" s="25" t="s">
        <v>98</v>
      </c>
      <c r="F14" s="29">
        <v>15297</v>
      </c>
      <c r="G14" s="31" t="s">
        <v>112</v>
      </c>
      <c r="H14" s="25">
        <v>1500</v>
      </c>
      <c r="I14" s="26">
        <v>44143</v>
      </c>
      <c r="J14" s="38"/>
      <c r="K14" s="25">
        <v>800</v>
      </c>
      <c r="L14" t="s">
        <v>9</v>
      </c>
      <c r="M14" s="25" t="s">
        <v>9</v>
      </c>
    </row>
    <row r="15" spans="1:13" x14ac:dyDescent="0.35">
      <c r="B15" s="25"/>
      <c r="C15" s="41" t="s">
        <v>118</v>
      </c>
      <c r="D15" s="25">
        <v>6800</v>
      </c>
      <c r="E15" s="25"/>
      <c r="F15" s="25"/>
      <c r="G15" s="25"/>
      <c r="H15" s="25"/>
      <c r="I15" s="26"/>
      <c r="J15" s="38"/>
      <c r="K15" s="25"/>
      <c r="M15" s="25" t="s">
        <v>4</v>
      </c>
    </row>
    <row r="16" spans="1:13" x14ac:dyDescent="0.35">
      <c r="D16" s="2">
        <f>SUM(D2:D15)</f>
        <v>116497</v>
      </c>
    </row>
    <row r="17" spans="1:14" x14ac:dyDescent="0.35">
      <c r="K17" s="2" t="s">
        <v>5</v>
      </c>
      <c r="L17" s="2" t="s">
        <v>1</v>
      </c>
      <c r="M17" s="2" t="s">
        <v>178</v>
      </c>
      <c r="N17" s="2" t="s">
        <v>179</v>
      </c>
    </row>
    <row r="18" spans="1:14" x14ac:dyDescent="0.35">
      <c r="K18" t="s">
        <v>150</v>
      </c>
      <c r="L18">
        <v>34996</v>
      </c>
      <c r="M18">
        <v>20000</v>
      </c>
    </row>
    <row r="19" spans="1:14" x14ac:dyDescent="0.35">
      <c r="A19" t="s">
        <v>5</v>
      </c>
      <c r="K19" t="s">
        <v>151</v>
      </c>
      <c r="L19">
        <v>23947</v>
      </c>
      <c r="M19">
        <v>10000</v>
      </c>
    </row>
    <row r="20" spans="1:14" x14ac:dyDescent="0.35">
      <c r="A20" s="4" t="s">
        <v>159</v>
      </c>
      <c r="B20" s="2">
        <v>35246</v>
      </c>
      <c r="C20">
        <v>35246</v>
      </c>
      <c r="D20">
        <v>20000</v>
      </c>
      <c r="E20" t="s">
        <v>174</v>
      </c>
      <c r="I20" s="1">
        <v>15297</v>
      </c>
      <c r="J20" t="s">
        <v>172</v>
      </c>
      <c r="K20" t="s">
        <v>151</v>
      </c>
      <c r="L20">
        <v>32247</v>
      </c>
      <c r="M20">
        <v>30000</v>
      </c>
    </row>
    <row r="21" spans="1:14" x14ac:dyDescent="0.35">
      <c r="A21" t="s">
        <v>159</v>
      </c>
      <c r="B21" s="2">
        <v>8500</v>
      </c>
      <c r="C21">
        <v>8549</v>
      </c>
      <c r="D21">
        <v>8106</v>
      </c>
      <c r="E21" t="s">
        <v>175</v>
      </c>
      <c r="I21">
        <v>5000</v>
      </c>
      <c r="K21" t="s">
        <v>151</v>
      </c>
      <c r="L21">
        <v>17498</v>
      </c>
    </row>
    <row r="22" spans="1:14" x14ac:dyDescent="0.35">
      <c r="A22" s="25" t="s">
        <v>160</v>
      </c>
      <c r="B22" s="2">
        <v>24746</v>
      </c>
      <c r="C22">
        <v>24746</v>
      </c>
      <c r="I22" s="1">
        <v>11999</v>
      </c>
      <c r="K22" t="s">
        <v>153</v>
      </c>
      <c r="L22">
        <v>1000</v>
      </c>
    </row>
    <row r="23" spans="1:14" x14ac:dyDescent="0.35">
      <c r="A23" s="25" t="s">
        <v>160</v>
      </c>
      <c r="B23" s="2">
        <v>14997</v>
      </c>
      <c r="C23">
        <v>14997</v>
      </c>
      <c r="K23" s="31" t="s">
        <v>163</v>
      </c>
      <c r="L23">
        <v>12868</v>
      </c>
    </row>
    <row r="24" spans="1:14" x14ac:dyDescent="0.35">
      <c r="A24" s="4" t="s">
        <v>159</v>
      </c>
      <c r="B24" s="2">
        <v>15298</v>
      </c>
      <c r="C24">
        <v>15297</v>
      </c>
      <c r="F24" s="39">
        <v>44143</v>
      </c>
      <c r="K24" s="31" t="s">
        <v>163</v>
      </c>
      <c r="L24">
        <v>14998</v>
      </c>
    </row>
    <row r="25" spans="1:14" s="4" customFormat="1" x14ac:dyDescent="0.35">
      <c r="A25" s="1" t="s">
        <v>159</v>
      </c>
      <c r="B25" s="1">
        <v>15297</v>
      </c>
      <c r="C25" s="1">
        <v>15297</v>
      </c>
      <c r="D25" s="1">
        <v>0</v>
      </c>
      <c r="E25" s="1" t="s">
        <v>177</v>
      </c>
      <c r="F25" s="40">
        <v>44148</v>
      </c>
      <c r="K25" s="31" t="s">
        <v>163</v>
      </c>
      <c r="L25" s="4">
        <v>15297</v>
      </c>
    </row>
    <row r="26" spans="1:14" x14ac:dyDescent="0.35">
      <c r="A26" t="s">
        <v>173</v>
      </c>
      <c r="B26" s="2">
        <v>500</v>
      </c>
      <c r="C26">
        <v>500</v>
      </c>
      <c r="K26" s="31" t="s">
        <v>169</v>
      </c>
      <c r="L26" s="4">
        <v>12868</v>
      </c>
    </row>
    <row r="27" spans="1:14" x14ac:dyDescent="0.35">
      <c r="C27">
        <f>SUM(C20:C26)</f>
        <v>114632</v>
      </c>
      <c r="D27">
        <f>SUM(D20:D21)</f>
        <v>28106</v>
      </c>
      <c r="E27" s="4">
        <f>C27-D27</f>
        <v>86526</v>
      </c>
      <c r="L27" s="43">
        <f>SUM(L18:L26)</f>
        <v>165719</v>
      </c>
      <c r="M27" s="44">
        <f>SUM(M18:M20)</f>
        <v>60000</v>
      </c>
      <c r="N27" s="14">
        <f>L27-M27</f>
        <v>105719</v>
      </c>
    </row>
    <row r="28" spans="1:14" x14ac:dyDescent="0.35">
      <c r="E28">
        <v>13788</v>
      </c>
      <c r="F28" t="s">
        <v>176</v>
      </c>
    </row>
    <row r="29" spans="1:14" x14ac:dyDescent="0.35">
      <c r="E29" s="1">
        <f>SUM(E27:E28)</f>
        <v>100314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G2" sqref="G2"/>
    </sheetView>
  </sheetViews>
  <sheetFormatPr defaultColWidth="19.81640625" defaultRowHeight="14.5" x14ac:dyDescent="0.35"/>
  <cols>
    <col min="1" max="1" width="5.453125" bestFit="1" customWidth="1"/>
    <col min="2" max="2" width="7.453125" bestFit="1" customWidth="1"/>
    <col min="3" max="3" width="7.6328125" bestFit="1" customWidth="1"/>
    <col min="4" max="4" width="16.81640625" bestFit="1" customWidth="1"/>
    <col min="5" max="5" width="7.36328125" bestFit="1" customWidth="1"/>
    <col min="6" max="6" width="19.7265625" bestFit="1" customWidth="1"/>
    <col min="7" max="7" width="7.36328125" bestFit="1" customWidth="1"/>
    <col min="8" max="8" width="14.1796875" customWidth="1"/>
  </cols>
  <sheetData>
    <row r="1" spans="1:8" x14ac:dyDescent="0.35">
      <c r="A1" s="8" t="s">
        <v>168</v>
      </c>
      <c r="B1" s="8" t="s">
        <v>37</v>
      </c>
      <c r="C1" s="8" t="s">
        <v>38</v>
      </c>
      <c r="D1" s="8" t="s">
        <v>39</v>
      </c>
      <c r="E1" s="8" t="s">
        <v>1</v>
      </c>
      <c r="F1" s="8" t="s">
        <v>40</v>
      </c>
      <c r="G1" s="8" t="s">
        <v>1</v>
      </c>
      <c r="H1" s="8" t="s">
        <v>56</v>
      </c>
    </row>
    <row r="2" spans="1:8" x14ac:dyDescent="0.35">
      <c r="A2" s="25">
        <v>1</v>
      </c>
      <c r="B2" s="25" t="s">
        <v>33</v>
      </c>
      <c r="C2" s="25" t="s">
        <v>96</v>
      </c>
      <c r="D2" s="41" t="s">
        <v>120</v>
      </c>
      <c r="E2" s="25">
        <v>10000</v>
      </c>
      <c r="F2" s="25" t="s">
        <v>98</v>
      </c>
      <c r="G2" s="29">
        <v>15297</v>
      </c>
      <c r="H2" s="25" t="s">
        <v>136</v>
      </c>
    </row>
    <row r="3" spans="1:8" x14ac:dyDescent="0.35">
      <c r="A3" s="25"/>
      <c r="B3" s="25"/>
      <c r="C3" s="25"/>
      <c r="D3" s="41" t="s">
        <v>118</v>
      </c>
      <c r="E3" s="25">
        <v>6800</v>
      </c>
      <c r="F3" s="25"/>
      <c r="G3" s="25"/>
      <c r="H3" s="25" t="s">
        <v>136</v>
      </c>
    </row>
    <row r="4" spans="1:8" x14ac:dyDescent="0.35">
      <c r="A4">
        <v>2</v>
      </c>
      <c r="B4" t="s">
        <v>33</v>
      </c>
      <c r="C4" s="25" t="s">
        <v>4</v>
      </c>
      <c r="D4" s="41" t="s">
        <v>118</v>
      </c>
      <c r="E4" s="25">
        <v>6800</v>
      </c>
      <c r="F4" s="25" t="s">
        <v>162</v>
      </c>
      <c r="G4" s="25">
        <v>12868</v>
      </c>
      <c r="H4" s="25" t="s">
        <v>136</v>
      </c>
    </row>
    <row r="5" spans="1:8" x14ac:dyDescent="0.35">
      <c r="C5" s="25"/>
      <c r="D5" s="41" t="s">
        <v>144</v>
      </c>
      <c r="E5" s="25">
        <v>7500</v>
      </c>
      <c r="F5" s="25"/>
      <c r="G5" s="25"/>
      <c r="H5" s="25" t="s">
        <v>136</v>
      </c>
    </row>
    <row r="6" spans="1:8" x14ac:dyDescent="0.35">
      <c r="A6">
        <v>3</v>
      </c>
      <c r="B6" t="s">
        <v>34</v>
      </c>
      <c r="C6" s="25" t="s">
        <v>4</v>
      </c>
      <c r="D6" s="20" t="s">
        <v>164</v>
      </c>
      <c r="E6" s="25">
        <v>12999</v>
      </c>
      <c r="F6" s="25" t="s">
        <v>105</v>
      </c>
      <c r="G6">
        <v>11999</v>
      </c>
      <c r="H6" s="25" t="s">
        <v>145</v>
      </c>
    </row>
    <row r="7" spans="1:8" x14ac:dyDescent="0.35">
      <c r="D7" s="20" t="s">
        <v>165</v>
      </c>
      <c r="E7" s="25">
        <v>7999</v>
      </c>
      <c r="F7" s="25" t="s">
        <v>105</v>
      </c>
      <c r="G7">
        <v>7499</v>
      </c>
      <c r="H7" s="25" t="s">
        <v>145</v>
      </c>
    </row>
    <row r="8" spans="1:8" x14ac:dyDescent="0.35">
      <c r="A8">
        <v>4</v>
      </c>
      <c r="B8" t="s">
        <v>33</v>
      </c>
      <c r="C8" s="25" t="s">
        <v>70</v>
      </c>
      <c r="D8" s="41" t="s">
        <v>116</v>
      </c>
      <c r="E8" s="25">
        <v>8999</v>
      </c>
      <c r="F8" s="25" t="s">
        <v>170</v>
      </c>
      <c r="G8" s="25">
        <v>14998</v>
      </c>
      <c r="H8" s="25" t="s">
        <v>136</v>
      </c>
    </row>
    <row r="9" spans="1:8" x14ac:dyDescent="0.35">
      <c r="C9" s="25"/>
      <c r="D9" s="41" t="s">
        <v>144</v>
      </c>
      <c r="E9" s="25">
        <v>7500</v>
      </c>
      <c r="F9" s="25"/>
      <c r="G9" s="25"/>
      <c r="H9" s="25" t="s">
        <v>136</v>
      </c>
    </row>
    <row r="10" spans="1:8" x14ac:dyDescent="0.35">
      <c r="A10">
        <v>5</v>
      </c>
      <c r="B10" t="s">
        <v>33</v>
      </c>
      <c r="C10" s="25" t="s">
        <v>70</v>
      </c>
      <c r="D10" s="41" t="s">
        <v>118</v>
      </c>
      <c r="E10" s="25">
        <v>6800</v>
      </c>
      <c r="F10" s="25" t="s">
        <v>170</v>
      </c>
      <c r="G10" s="25">
        <v>12869</v>
      </c>
      <c r="H10" s="25" t="s">
        <v>136</v>
      </c>
    </row>
    <row r="11" spans="1:8" x14ac:dyDescent="0.35">
      <c r="C11" s="25"/>
      <c r="D11" s="41" t="s">
        <v>144</v>
      </c>
      <c r="E11" s="25">
        <v>7500</v>
      </c>
      <c r="F11" s="25"/>
      <c r="G11" s="25"/>
      <c r="H11" s="25" t="s">
        <v>136</v>
      </c>
    </row>
    <row r="12" spans="1:8" x14ac:dyDescent="0.35">
      <c r="A12">
        <v>6</v>
      </c>
      <c r="B12" t="s">
        <v>33</v>
      </c>
      <c r="C12" s="25" t="s">
        <v>4</v>
      </c>
      <c r="D12" s="41" t="s">
        <v>118</v>
      </c>
      <c r="E12" s="25">
        <v>6800</v>
      </c>
      <c r="F12" s="25" t="s">
        <v>162</v>
      </c>
      <c r="G12" s="25">
        <v>15297</v>
      </c>
      <c r="H12" s="25" t="s">
        <v>136</v>
      </c>
    </row>
    <row r="13" spans="1:8" x14ac:dyDescent="0.35">
      <c r="C13" s="25"/>
      <c r="D13" s="20" t="s">
        <v>120</v>
      </c>
      <c r="E13" s="25">
        <v>10000</v>
      </c>
      <c r="F13" s="25"/>
      <c r="G13" s="25"/>
      <c r="H13" s="25" t="s">
        <v>145</v>
      </c>
    </row>
    <row r="14" spans="1:8" x14ac:dyDescent="0.35">
      <c r="A14">
        <v>7</v>
      </c>
      <c r="B14" t="s">
        <v>33</v>
      </c>
      <c r="C14" s="25" t="s">
        <v>96</v>
      </c>
      <c r="D14" s="42" t="s">
        <v>120</v>
      </c>
      <c r="E14" s="25">
        <v>10000</v>
      </c>
      <c r="F14" s="25" t="s">
        <v>98</v>
      </c>
      <c r="G14" s="29">
        <v>15297</v>
      </c>
      <c r="H14" s="25" t="s">
        <v>9</v>
      </c>
    </row>
    <row r="15" spans="1:8" x14ac:dyDescent="0.35">
      <c r="C15" s="25"/>
      <c r="D15" s="41" t="s">
        <v>118</v>
      </c>
      <c r="E15" s="25">
        <v>6800</v>
      </c>
      <c r="F15" s="25"/>
      <c r="G15" s="25"/>
      <c r="H15" s="2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7" workbookViewId="0">
      <selection activeCell="F30" sqref="F30"/>
    </sheetView>
  </sheetViews>
  <sheetFormatPr defaultRowHeight="14.5" x14ac:dyDescent="0.35"/>
  <cols>
    <col min="1" max="1" width="8.08984375" bestFit="1" customWidth="1"/>
    <col min="2" max="2" width="11.08984375" customWidth="1"/>
    <col min="3" max="3" width="18.08984375" customWidth="1"/>
    <col min="4" max="4" width="16.90625" customWidth="1"/>
    <col min="5" max="5" width="9.6328125" customWidth="1"/>
    <col min="6" max="6" width="14.36328125" customWidth="1"/>
    <col min="7" max="7" width="9.453125" customWidth="1"/>
    <col min="8" max="8" width="14" customWidth="1"/>
    <col min="9" max="9" width="7.6328125" bestFit="1" customWidth="1"/>
    <col min="10" max="10" width="9.1796875" bestFit="1" customWidth="1"/>
  </cols>
  <sheetData>
    <row r="1" spans="1:8" ht="21.5" customHeight="1" x14ac:dyDescent="0.35">
      <c r="A1" s="8" t="s">
        <v>41</v>
      </c>
      <c r="B1" s="8" t="s">
        <v>37</v>
      </c>
      <c r="C1" s="8" t="s">
        <v>38</v>
      </c>
      <c r="D1" s="8" t="s">
        <v>39</v>
      </c>
      <c r="E1" s="8" t="s">
        <v>1</v>
      </c>
      <c r="F1" s="8" t="s">
        <v>40</v>
      </c>
      <c r="G1" s="8" t="s">
        <v>1</v>
      </c>
      <c r="H1" s="8" t="s">
        <v>5</v>
      </c>
    </row>
    <row r="2" spans="1:8" x14ac:dyDescent="0.35">
      <c r="A2">
        <v>1</v>
      </c>
      <c r="B2" t="s">
        <v>33</v>
      </c>
      <c r="C2" s="6">
        <v>7903304144</v>
      </c>
      <c r="D2" s="3" t="s">
        <v>18</v>
      </c>
      <c r="E2">
        <v>7499</v>
      </c>
      <c r="F2" s="7">
        <v>7903304144</v>
      </c>
      <c r="G2">
        <v>16498</v>
      </c>
      <c r="H2" t="s">
        <v>21</v>
      </c>
    </row>
    <row r="3" spans="1:8" x14ac:dyDescent="0.35">
      <c r="B3" t="s">
        <v>33</v>
      </c>
      <c r="C3" s="6"/>
      <c r="D3" s="3" t="s">
        <v>19</v>
      </c>
      <c r="E3">
        <v>8999</v>
      </c>
      <c r="F3" s="6"/>
    </row>
    <row r="4" spans="1:8" x14ac:dyDescent="0.35">
      <c r="A4">
        <v>2</v>
      </c>
      <c r="B4" t="s">
        <v>33</v>
      </c>
      <c r="C4" s="7">
        <v>7561905168</v>
      </c>
      <c r="D4" s="3" t="s">
        <v>19</v>
      </c>
      <c r="E4">
        <v>8999</v>
      </c>
      <c r="F4" s="7">
        <v>7561905168</v>
      </c>
      <c r="G4">
        <v>20998</v>
      </c>
      <c r="H4" t="s">
        <v>23</v>
      </c>
    </row>
    <row r="5" spans="1:8" x14ac:dyDescent="0.35">
      <c r="B5" t="s">
        <v>33</v>
      </c>
      <c r="C5" s="6"/>
      <c r="D5" s="3" t="s">
        <v>20</v>
      </c>
      <c r="E5">
        <v>11999</v>
      </c>
      <c r="F5" s="6"/>
    </row>
    <row r="6" spans="1:8" x14ac:dyDescent="0.35">
      <c r="A6">
        <v>3</v>
      </c>
      <c r="B6" t="s">
        <v>33</v>
      </c>
      <c r="C6" s="7">
        <v>9599723073</v>
      </c>
      <c r="D6" s="3" t="s">
        <v>18</v>
      </c>
      <c r="E6">
        <v>7499</v>
      </c>
      <c r="F6" s="7">
        <v>9599723073</v>
      </c>
      <c r="G6">
        <v>32996</v>
      </c>
      <c r="H6" t="s">
        <v>21</v>
      </c>
    </row>
    <row r="7" spans="1:8" x14ac:dyDescent="0.35">
      <c r="B7" t="s">
        <v>33</v>
      </c>
      <c r="C7" s="6"/>
      <c r="D7" s="3" t="s">
        <v>18</v>
      </c>
      <c r="E7">
        <v>7499</v>
      </c>
    </row>
    <row r="8" spans="1:8" x14ac:dyDescent="0.35">
      <c r="B8" t="s">
        <v>33</v>
      </c>
      <c r="D8" s="3" t="s">
        <v>19</v>
      </c>
      <c r="E8">
        <v>8999</v>
      </c>
    </row>
    <row r="9" spans="1:8" x14ac:dyDescent="0.35">
      <c r="B9" t="s">
        <v>33</v>
      </c>
      <c r="D9" s="3" t="s">
        <v>19</v>
      </c>
      <c r="E9">
        <v>8999</v>
      </c>
    </row>
    <row r="10" spans="1:8" x14ac:dyDescent="0.35">
      <c r="A10">
        <v>4</v>
      </c>
      <c r="B10" t="s">
        <v>36</v>
      </c>
      <c r="C10">
        <v>8553752095</v>
      </c>
      <c r="D10" s="3" t="s">
        <v>20</v>
      </c>
      <c r="E10">
        <v>11999</v>
      </c>
      <c r="F10">
        <v>8002559782</v>
      </c>
      <c r="G10">
        <v>19498</v>
      </c>
      <c r="H10" t="s">
        <v>6</v>
      </c>
    </row>
    <row r="11" spans="1:8" x14ac:dyDescent="0.35">
      <c r="B11" t="s">
        <v>36</v>
      </c>
      <c r="D11" s="3" t="s">
        <v>18</v>
      </c>
      <c r="E11">
        <v>7499</v>
      </c>
    </row>
    <row r="12" spans="1:8" x14ac:dyDescent="0.35">
      <c r="A12">
        <v>5</v>
      </c>
      <c r="B12" t="s">
        <v>36</v>
      </c>
      <c r="C12">
        <v>7004104922</v>
      </c>
      <c r="D12" s="3" t="s">
        <v>20</v>
      </c>
      <c r="E12">
        <v>11999</v>
      </c>
      <c r="F12">
        <v>9122200271</v>
      </c>
      <c r="G12">
        <v>19498</v>
      </c>
      <c r="H12" t="s">
        <v>6</v>
      </c>
    </row>
    <row r="13" spans="1:8" x14ac:dyDescent="0.35">
      <c r="B13" t="s">
        <v>36</v>
      </c>
      <c r="D13" s="3" t="s">
        <v>18</v>
      </c>
      <c r="E13">
        <v>7499</v>
      </c>
    </row>
    <row r="14" spans="1:8" x14ac:dyDescent="0.35">
      <c r="A14">
        <v>6</v>
      </c>
      <c r="B14" t="s">
        <v>36</v>
      </c>
      <c r="C14" t="s">
        <v>26</v>
      </c>
      <c r="D14" s="3" t="s">
        <v>18</v>
      </c>
      <c r="E14">
        <v>7499</v>
      </c>
      <c r="F14">
        <v>9122200271</v>
      </c>
      <c r="G14">
        <v>7499</v>
      </c>
      <c r="H14" t="s">
        <v>4</v>
      </c>
    </row>
    <row r="15" spans="1:8" x14ac:dyDescent="0.35">
      <c r="A15">
        <v>7</v>
      </c>
      <c r="B15" t="s">
        <v>36</v>
      </c>
      <c r="C15" t="s">
        <v>25</v>
      </c>
      <c r="D15" s="3" t="s">
        <v>18</v>
      </c>
      <c r="E15">
        <v>7499</v>
      </c>
      <c r="F15">
        <v>8002559782</v>
      </c>
      <c r="G15">
        <v>7499</v>
      </c>
      <c r="H15" t="s">
        <v>4</v>
      </c>
    </row>
    <row r="16" spans="1:8" x14ac:dyDescent="0.35">
      <c r="A16">
        <v>8</v>
      </c>
      <c r="B16" t="s">
        <v>36</v>
      </c>
      <c r="C16">
        <v>9599723073</v>
      </c>
      <c r="D16" s="3" t="s">
        <v>18</v>
      </c>
      <c r="E16">
        <v>7499</v>
      </c>
      <c r="F16">
        <v>8002559782</v>
      </c>
      <c r="G16">
        <v>7499</v>
      </c>
      <c r="H16" t="s">
        <v>4</v>
      </c>
    </row>
    <row r="17" spans="1:12" x14ac:dyDescent="0.35">
      <c r="A17">
        <v>9</v>
      </c>
      <c r="B17" t="s">
        <v>36</v>
      </c>
      <c r="C17" t="s">
        <v>2</v>
      </c>
      <c r="D17" s="3" t="s">
        <v>31</v>
      </c>
      <c r="E17">
        <v>9499</v>
      </c>
      <c r="F17" t="s">
        <v>28</v>
      </c>
      <c r="G17">
        <v>9499</v>
      </c>
      <c r="H17" t="s">
        <v>6</v>
      </c>
    </row>
    <row r="18" spans="1:12" x14ac:dyDescent="0.35">
      <c r="A18">
        <v>10</v>
      </c>
      <c r="B18" t="s">
        <v>36</v>
      </c>
      <c r="C18" t="s">
        <v>2</v>
      </c>
      <c r="D18" s="3" t="s">
        <v>18</v>
      </c>
      <c r="E18">
        <v>7499</v>
      </c>
      <c r="F18" t="s">
        <v>29</v>
      </c>
      <c r="G18">
        <v>7499</v>
      </c>
      <c r="H18" t="s">
        <v>4</v>
      </c>
    </row>
    <row r="19" spans="1:12" x14ac:dyDescent="0.35">
      <c r="A19">
        <v>11</v>
      </c>
      <c r="B19" t="s">
        <v>36</v>
      </c>
      <c r="C19" t="s">
        <v>2</v>
      </c>
      <c r="D19" s="3" t="s">
        <v>19</v>
      </c>
      <c r="E19">
        <v>8999</v>
      </c>
      <c r="F19" t="s">
        <v>28</v>
      </c>
      <c r="G19">
        <v>8999</v>
      </c>
      <c r="H19" t="s">
        <v>4</v>
      </c>
    </row>
    <row r="20" spans="1:12" x14ac:dyDescent="0.35">
      <c r="A20">
        <v>12</v>
      </c>
      <c r="B20" t="s">
        <v>36</v>
      </c>
      <c r="C20" s="1" t="s">
        <v>32</v>
      </c>
      <c r="D20" s="1" t="s">
        <v>18</v>
      </c>
      <c r="E20" s="1">
        <v>0</v>
      </c>
      <c r="F20" s="1" t="s">
        <v>4</v>
      </c>
      <c r="G20" s="1">
        <v>7499</v>
      </c>
      <c r="H20" s="1" t="s">
        <v>4</v>
      </c>
    </row>
    <row r="21" spans="1:12" x14ac:dyDescent="0.35">
      <c r="A21">
        <v>13</v>
      </c>
      <c r="B21" t="s">
        <v>36</v>
      </c>
      <c r="C21" s="1" t="s">
        <v>32</v>
      </c>
      <c r="D21" s="1" t="s">
        <v>18</v>
      </c>
      <c r="E21" s="1">
        <v>0</v>
      </c>
      <c r="F21" s="1" t="s">
        <v>4</v>
      </c>
      <c r="G21" s="1">
        <v>14998</v>
      </c>
      <c r="H21" s="1" t="s">
        <v>4</v>
      </c>
    </row>
    <row r="22" spans="1:12" x14ac:dyDescent="0.35">
      <c r="B22" t="s">
        <v>36</v>
      </c>
      <c r="C22" s="1"/>
      <c r="D22" s="1" t="s">
        <v>18</v>
      </c>
      <c r="E22" s="1"/>
      <c r="F22" s="1"/>
      <c r="G22" s="1"/>
      <c r="H22" s="1"/>
    </row>
    <row r="23" spans="1:12" x14ac:dyDescent="0.35">
      <c r="A23">
        <v>14</v>
      </c>
      <c r="B23" t="s">
        <v>36</v>
      </c>
      <c r="C23">
        <v>8553752095</v>
      </c>
      <c r="D23" s="3" t="s">
        <v>18</v>
      </c>
      <c r="E23">
        <v>7499</v>
      </c>
      <c r="F23">
        <v>8002559782</v>
      </c>
      <c r="G23" s="4">
        <v>7499</v>
      </c>
      <c r="H23" s="4" t="s">
        <v>23</v>
      </c>
      <c r="I23" t="s">
        <v>27</v>
      </c>
      <c r="J23" t="s">
        <v>24</v>
      </c>
      <c r="K23" s="2">
        <v>19</v>
      </c>
    </row>
    <row r="24" spans="1:12" x14ac:dyDescent="0.35">
      <c r="A24">
        <v>15</v>
      </c>
      <c r="B24" t="s">
        <v>36</v>
      </c>
      <c r="C24">
        <v>9122540534</v>
      </c>
      <c r="D24" s="3" t="s">
        <v>18</v>
      </c>
      <c r="E24">
        <v>7499</v>
      </c>
      <c r="F24">
        <v>7004104922</v>
      </c>
      <c r="G24" s="4">
        <v>16498</v>
      </c>
      <c r="H24" t="s">
        <v>30</v>
      </c>
    </row>
    <row r="25" spans="1:12" x14ac:dyDescent="0.35">
      <c r="B25" t="s">
        <v>36</v>
      </c>
      <c r="D25" s="3" t="s">
        <v>19</v>
      </c>
      <c r="E25">
        <v>8999</v>
      </c>
      <c r="L25">
        <f>G24+G29+G33</f>
        <v>59993</v>
      </c>
    </row>
    <row r="26" spans="1:12" x14ac:dyDescent="0.35">
      <c r="A26">
        <v>16</v>
      </c>
      <c r="B26" t="s">
        <v>33</v>
      </c>
      <c r="C26">
        <v>9122540534</v>
      </c>
      <c r="D26" s="3" t="s">
        <v>20</v>
      </c>
      <c r="E26">
        <v>11999</v>
      </c>
      <c r="F26">
        <v>9599723073</v>
      </c>
      <c r="G26">
        <v>28497</v>
      </c>
      <c r="H26" t="s">
        <v>23</v>
      </c>
    </row>
    <row r="27" spans="1:12" x14ac:dyDescent="0.35">
      <c r="B27" t="s">
        <v>33</v>
      </c>
      <c r="D27" s="3" t="s">
        <v>18</v>
      </c>
      <c r="E27">
        <v>7499</v>
      </c>
    </row>
    <row r="28" spans="1:12" x14ac:dyDescent="0.35">
      <c r="B28" t="s">
        <v>33</v>
      </c>
      <c r="D28" s="3" t="s">
        <v>19</v>
      </c>
      <c r="E28">
        <v>8999</v>
      </c>
    </row>
    <row r="29" spans="1:12" x14ac:dyDescent="0.35">
      <c r="A29">
        <v>17</v>
      </c>
      <c r="B29" t="s">
        <v>33</v>
      </c>
      <c r="C29">
        <v>9122540534</v>
      </c>
      <c r="D29" s="3" t="s">
        <v>20</v>
      </c>
      <c r="E29">
        <v>11999</v>
      </c>
      <c r="F29">
        <v>9599723073</v>
      </c>
      <c r="G29">
        <v>28497</v>
      </c>
      <c r="H29" t="s">
        <v>22</v>
      </c>
    </row>
    <row r="30" spans="1:12" x14ac:dyDescent="0.35">
      <c r="B30" t="s">
        <v>33</v>
      </c>
      <c r="D30" s="3" t="s">
        <v>18</v>
      </c>
      <c r="E30">
        <v>7499</v>
      </c>
    </row>
    <row r="31" spans="1:12" x14ac:dyDescent="0.35">
      <c r="B31" t="s">
        <v>33</v>
      </c>
      <c r="D31" s="3" t="s">
        <v>19</v>
      </c>
      <c r="E31">
        <v>8999</v>
      </c>
    </row>
    <row r="32" spans="1:12" x14ac:dyDescent="0.35">
      <c r="A32">
        <v>18</v>
      </c>
      <c r="B32" t="s">
        <v>33</v>
      </c>
      <c r="C32">
        <v>9122540534</v>
      </c>
      <c r="D32" s="3" t="s">
        <v>7</v>
      </c>
      <c r="E32">
        <v>9799</v>
      </c>
      <c r="F32">
        <v>7004104922</v>
      </c>
      <c r="G32">
        <v>9799</v>
      </c>
      <c r="H32" t="s">
        <v>4</v>
      </c>
      <c r="I32" t="s">
        <v>34</v>
      </c>
      <c r="J32" t="s">
        <v>42</v>
      </c>
    </row>
    <row r="33" spans="1:10" x14ac:dyDescent="0.35">
      <c r="A33">
        <v>19</v>
      </c>
      <c r="B33" t="s">
        <v>33</v>
      </c>
      <c r="C33" s="9">
        <v>8553752095</v>
      </c>
      <c r="D33" s="10" t="s">
        <v>18</v>
      </c>
      <c r="E33" s="9">
        <v>7499</v>
      </c>
      <c r="F33" s="9">
        <v>8553752096</v>
      </c>
      <c r="G33" s="9">
        <v>14998</v>
      </c>
      <c r="H33" s="9" t="s">
        <v>22</v>
      </c>
      <c r="I33" t="s">
        <v>33</v>
      </c>
      <c r="J33" t="s">
        <v>42</v>
      </c>
    </row>
    <row r="34" spans="1:10" x14ac:dyDescent="0.35">
      <c r="B34" t="s">
        <v>33</v>
      </c>
      <c r="C34" s="9"/>
      <c r="D34" s="10" t="s">
        <v>18</v>
      </c>
      <c r="E34" s="9">
        <v>7499</v>
      </c>
      <c r="F34" s="9"/>
      <c r="G34" s="9"/>
      <c r="H34" s="9"/>
    </row>
    <row r="35" spans="1:10" x14ac:dyDescent="0.35">
      <c r="D35" s="4"/>
      <c r="E35" s="2">
        <f>SUM(E2:E34)</f>
        <v>263770</v>
      </c>
    </row>
    <row r="36" spans="1:10" x14ac:dyDescent="0.35">
      <c r="D36" s="4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sqref="A1:I1"/>
    </sheetView>
  </sheetViews>
  <sheetFormatPr defaultRowHeight="14.5" x14ac:dyDescent="0.35"/>
  <cols>
    <col min="1" max="1" width="8.08984375" bestFit="1" customWidth="1"/>
    <col min="2" max="2" width="7.453125" bestFit="1" customWidth="1"/>
    <col min="3" max="3" width="15.453125" bestFit="1" customWidth="1"/>
    <col min="4" max="4" width="14.36328125" bestFit="1" customWidth="1"/>
    <col min="5" max="5" width="7.36328125" bestFit="1" customWidth="1"/>
    <col min="6" max="6" width="12.90625" bestFit="1" customWidth="1"/>
    <col min="7" max="7" width="7.36328125" bestFit="1" customWidth="1"/>
    <col min="8" max="8" width="12.26953125" bestFit="1" customWidth="1"/>
    <col min="13" max="13" width="9.6328125" bestFit="1" customWidth="1"/>
    <col min="16" max="16" width="17.54296875" bestFit="1" customWidth="1"/>
  </cols>
  <sheetData>
    <row r="1" spans="1:16" x14ac:dyDescent="0.35">
      <c r="A1" s="8" t="s">
        <v>41</v>
      </c>
      <c r="B1" s="8" t="s">
        <v>37</v>
      </c>
      <c r="C1" s="8" t="s">
        <v>38</v>
      </c>
      <c r="D1" s="8" t="s">
        <v>39</v>
      </c>
      <c r="E1" s="8" t="s">
        <v>1</v>
      </c>
      <c r="F1" s="8" t="s">
        <v>40</v>
      </c>
      <c r="G1" s="8" t="s">
        <v>1</v>
      </c>
      <c r="H1" s="8" t="s">
        <v>5</v>
      </c>
      <c r="I1" s="8" t="s">
        <v>56</v>
      </c>
    </row>
    <row r="2" spans="1:16" x14ac:dyDescent="0.35">
      <c r="A2">
        <v>1</v>
      </c>
      <c r="B2" t="s">
        <v>33</v>
      </c>
      <c r="C2" s="6">
        <v>7903304144</v>
      </c>
      <c r="D2" s="3" t="s">
        <v>18</v>
      </c>
      <c r="E2">
        <v>7499</v>
      </c>
      <c r="F2" s="7">
        <v>7903304144</v>
      </c>
      <c r="G2">
        <v>16498</v>
      </c>
      <c r="H2" t="s">
        <v>21</v>
      </c>
      <c r="M2" t="s">
        <v>57</v>
      </c>
      <c r="N2">
        <v>60000</v>
      </c>
    </row>
    <row r="3" spans="1:16" x14ac:dyDescent="0.35">
      <c r="B3" t="s">
        <v>33</v>
      </c>
      <c r="C3" s="6"/>
      <c r="D3" s="3" t="s">
        <v>19</v>
      </c>
      <c r="E3">
        <v>8999</v>
      </c>
      <c r="F3" s="6"/>
      <c r="M3" t="s">
        <v>58</v>
      </c>
      <c r="N3">
        <v>58000</v>
      </c>
    </row>
    <row r="4" spans="1:16" x14ac:dyDescent="0.35">
      <c r="A4">
        <v>2</v>
      </c>
      <c r="B4" t="s">
        <v>33</v>
      </c>
      <c r="C4" s="7">
        <v>7561905168</v>
      </c>
      <c r="D4" s="3" t="s">
        <v>19</v>
      </c>
      <c r="E4">
        <v>8999</v>
      </c>
      <c r="F4" s="7">
        <v>7561905168</v>
      </c>
      <c r="G4">
        <v>20998</v>
      </c>
      <c r="H4" t="s">
        <v>23</v>
      </c>
      <c r="I4" s="4"/>
      <c r="M4" t="s">
        <v>4</v>
      </c>
      <c r="N4">
        <v>36000</v>
      </c>
    </row>
    <row r="5" spans="1:16" x14ac:dyDescent="0.35">
      <c r="B5" t="s">
        <v>33</v>
      </c>
      <c r="C5" s="6"/>
      <c r="D5" s="3" t="s">
        <v>20</v>
      </c>
      <c r="E5">
        <v>11999</v>
      </c>
      <c r="F5" s="6"/>
      <c r="M5" t="s">
        <v>27</v>
      </c>
      <c r="N5">
        <v>28000</v>
      </c>
    </row>
    <row r="6" spans="1:16" x14ac:dyDescent="0.35">
      <c r="A6">
        <v>3</v>
      </c>
      <c r="B6" t="s">
        <v>33</v>
      </c>
      <c r="C6" s="7">
        <v>9599723073</v>
      </c>
      <c r="D6" s="3" t="s">
        <v>18</v>
      </c>
      <c r="E6">
        <v>7499</v>
      </c>
      <c r="F6" s="7">
        <v>9599723073</v>
      </c>
      <c r="G6">
        <v>32996</v>
      </c>
      <c r="H6" t="s">
        <v>21</v>
      </c>
      <c r="N6" s="2">
        <f>SUM(N2:N5)</f>
        <v>182000</v>
      </c>
    </row>
    <row r="7" spans="1:16" x14ac:dyDescent="0.35">
      <c r="B7" t="s">
        <v>33</v>
      </c>
      <c r="C7" s="6"/>
      <c r="D7" s="3" t="s">
        <v>18</v>
      </c>
      <c r="E7">
        <v>7499</v>
      </c>
    </row>
    <row r="8" spans="1:16" x14ac:dyDescent="0.35">
      <c r="B8" t="s">
        <v>33</v>
      </c>
      <c r="D8" s="3" t="s">
        <v>19</v>
      </c>
      <c r="E8">
        <v>8999</v>
      </c>
      <c r="M8" t="s">
        <v>59</v>
      </c>
      <c r="N8">
        <v>28000</v>
      </c>
    </row>
    <row r="9" spans="1:16" x14ac:dyDescent="0.35">
      <c r="B9" t="s">
        <v>33</v>
      </c>
      <c r="D9" s="3" t="s">
        <v>19</v>
      </c>
      <c r="E9">
        <v>8999</v>
      </c>
      <c r="N9">
        <v>20000</v>
      </c>
    </row>
    <row r="10" spans="1:16" x14ac:dyDescent="0.35">
      <c r="A10">
        <v>4</v>
      </c>
      <c r="B10" t="s">
        <v>36</v>
      </c>
      <c r="C10">
        <v>8553752095</v>
      </c>
      <c r="D10" s="3" t="s">
        <v>20</v>
      </c>
      <c r="E10">
        <v>11999</v>
      </c>
      <c r="F10">
        <v>8002559782</v>
      </c>
      <c r="G10">
        <v>19498</v>
      </c>
      <c r="H10" t="s">
        <v>6</v>
      </c>
      <c r="N10">
        <v>35000</v>
      </c>
    </row>
    <row r="11" spans="1:16" x14ac:dyDescent="0.35">
      <c r="B11" t="s">
        <v>36</v>
      </c>
      <c r="D11" s="3" t="s">
        <v>18</v>
      </c>
      <c r="E11">
        <v>7499</v>
      </c>
      <c r="N11" s="2">
        <f>SUM(N8:N10)</f>
        <v>83000</v>
      </c>
    </row>
    <row r="12" spans="1:16" x14ac:dyDescent="0.35">
      <c r="A12">
        <v>5</v>
      </c>
      <c r="B12" t="s">
        <v>36</v>
      </c>
      <c r="C12">
        <v>7004104922</v>
      </c>
      <c r="D12" s="3" t="s">
        <v>20</v>
      </c>
      <c r="E12">
        <v>11999</v>
      </c>
      <c r="F12">
        <v>9122200271</v>
      </c>
      <c r="G12">
        <v>19498</v>
      </c>
      <c r="H12" t="s">
        <v>6</v>
      </c>
    </row>
    <row r="13" spans="1:16" x14ac:dyDescent="0.35">
      <c r="B13" t="s">
        <v>36</v>
      </c>
      <c r="D13" s="3" t="s">
        <v>18</v>
      </c>
      <c r="E13">
        <v>7499</v>
      </c>
      <c r="M13" t="s">
        <v>60</v>
      </c>
      <c r="N13">
        <f>N6-N11</f>
        <v>99000</v>
      </c>
    </row>
    <row r="14" spans="1:16" x14ac:dyDescent="0.35">
      <c r="A14">
        <v>6</v>
      </c>
      <c r="B14" t="s">
        <v>36</v>
      </c>
      <c r="C14" t="s">
        <v>26</v>
      </c>
      <c r="D14" s="3" t="s">
        <v>18</v>
      </c>
      <c r="E14">
        <v>7499</v>
      </c>
      <c r="F14">
        <v>9122200271</v>
      </c>
      <c r="G14">
        <v>7499</v>
      </c>
      <c r="H14" t="s">
        <v>4</v>
      </c>
      <c r="J14">
        <v>7499</v>
      </c>
      <c r="M14" t="s">
        <v>61</v>
      </c>
      <c r="N14">
        <v>200000</v>
      </c>
    </row>
    <row r="15" spans="1:16" x14ac:dyDescent="0.35">
      <c r="A15">
        <v>7</v>
      </c>
      <c r="B15" t="s">
        <v>36</v>
      </c>
      <c r="C15" t="s">
        <v>25</v>
      </c>
      <c r="D15" s="3" t="s">
        <v>18</v>
      </c>
      <c r="E15">
        <v>7499</v>
      </c>
      <c r="F15">
        <v>8002559782</v>
      </c>
      <c r="G15">
        <v>7499</v>
      </c>
      <c r="H15" t="s">
        <v>4</v>
      </c>
      <c r="J15">
        <v>7499</v>
      </c>
      <c r="N15">
        <v>300000</v>
      </c>
      <c r="O15">
        <v>85000</v>
      </c>
    </row>
    <row r="16" spans="1:16" x14ac:dyDescent="0.35">
      <c r="A16">
        <v>8</v>
      </c>
      <c r="B16" t="s">
        <v>36</v>
      </c>
      <c r="C16">
        <v>9599723073</v>
      </c>
      <c r="D16" s="3" t="s">
        <v>18</v>
      </c>
      <c r="E16">
        <v>7499</v>
      </c>
      <c r="F16">
        <v>8002559782</v>
      </c>
      <c r="G16">
        <v>7499</v>
      </c>
      <c r="H16" t="s">
        <v>4</v>
      </c>
      <c r="J16">
        <v>7499</v>
      </c>
      <c r="O16">
        <v>40000</v>
      </c>
      <c r="P16" t="s">
        <v>62</v>
      </c>
    </row>
    <row r="17" spans="1:12" x14ac:dyDescent="0.35">
      <c r="A17">
        <v>9</v>
      </c>
      <c r="B17" t="s">
        <v>36</v>
      </c>
      <c r="C17" t="s">
        <v>2</v>
      </c>
      <c r="D17" s="3" t="s">
        <v>31</v>
      </c>
      <c r="E17">
        <v>9499</v>
      </c>
      <c r="F17" t="s">
        <v>28</v>
      </c>
      <c r="G17">
        <v>9499</v>
      </c>
      <c r="H17" t="s">
        <v>6</v>
      </c>
      <c r="J17">
        <v>7499</v>
      </c>
    </row>
    <row r="18" spans="1:12" x14ac:dyDescent="0.35">
      <c r="A18">
        <v>10</v>
      </c>
      <c r="B18" t="s">
        <v>36</v>
      </c>
      <c r="C18" t="s">
        <v>2</v>
      </c>
      <c r="D18" s="3" t="s">
        <v>18</v>
      </c>
      <c r="E18">
        <v>7499</v>
      </c>
      <c r="F18" t="s">
        <v>29</v>
      </c>
      <c r="G18">
        <v>7499</v>
      </c>
      <c r="H18" t="s">
        <v>4</v>
      </c>
      <c r="J18">
        <v>8999</v>
      </c>
    </row>
    <row r="19" spans="1:12" x14ac:dyDescent="0.35">
      <c r="A19">
        <v>11</v>
      </c>
      <c r="B19" t="s">
        <v>36</v>
      </c>
      <c r="C19" t="s">
        <v>2</v>
      </c>
      <c r="D19" s="3" t="s">
        <v>19</v>
      </c>
      <c r="E19">
        <v>8999</v>
      </c>
      <c r="F19" t="s">
        <v>28</v>
      </c>
      <c r="G19">
        <v>8999</v>
      </c>
      <c r="H19" t="s">
        <v>4</v>
      </c>
      <c r="J19">
        <v>9799</v>
      </c>
    </row>
    <row r="20" spans="1:12" x14ac:dyDescent="0.35">
      <c r="A20">
        <v>14</v>
      </c>
      <c r="B20" t="s">
        <v>36</v>
      </c>
      <c r="C20">
        <v>8553752095</v>
      </c>
      <c r="D20" s="3" t="s">
        <v>18</v>
      </c>
      <c r="E20">
        <v>7499</v>
      </c>
      <c r="F20">
        <v>8002559782</v>
      </c>
      <c r="G20" s="4">
        <v>7499</v>
      </c>
      <c r="H20" s="4" t="s">
        <v>23</v>
      </c>
    </row>
    <row r="21" spans="1:12" x14ac:dyDescent="0.35">
      <c r="A21">
        <v>15</v>
      </c>
      <c r="B21" t="s">
        <v>36</v>
      </c>
      <c r="C21">
        <v>9122540534</v>
      </c>
      <c r="D21" s="3" t="s">
        <v>18</v>
      </c>
      <c r="E21">
        <v>7499</v>
      </c>
      <c r="F21">
        <v>7004104922</v>
      </c>
      <c r="G21" s="4">
        <v>16498</v>
      </c>
      <c r="H21" t="s">
        <v>22</v>
      </c>
      <c r="L21" s="4">
        <v>16498</v>
      </c>
    </row>
    <row r="22" spans="1:12" x14ac:dyDescent="0.35">
      <c r="B22" t="s">
        <v>36</v>
      </c>
      <c r="D22" s="3" t="s">
        <v>19</v>
      </c>
      <c r="E22">
        <v>8999</v>
      </c>
    </row>
    <row r="23" spans="1:12" x14ac:dyDescent="0.35">
      <c r="A23">
        <v>16</v>
      </c>
      <c r="B23" t="s">
        <v>33</v>
      </c>
      <c r="C23">
        <v>9122540534</v>
      </c>
      <c r="D23" s="3" t="s">
        <v>20</v>
      </c>
      <c r="E23">
        <v>11999</v>
      </c>
      <c r="F23">
        <v>9599723073</v>
      </c>
      <c r="G23">
        <v>28497</v>
      </c>
      <c r="H23" t="s">
        <v>23</v>
      </c>
      <c r="I23" t="s">
        <v>43</v>
      </c>
    </row>
    <row r="24" spans="1:12" x14ac:dyDescent="0.35">
      <c r="B24" t="s">
        <v>33</v>
      </c>
      <c r="D24" s="3" t="s">
        <v>18</v>
      </c>
      <c r="E24">
        <v>7499</v>
      </c>
    </row>
    <row r="25" spans="1:12" x14ac:dyDescent="0.35">
      <c r="B25" t="s">
        <v>33</v>
      </c>
      <c r="D25" s="3" t="s">
        <v>19</v>
      </c>
      <c r="E25">
        <v>8999</v>
      </c>
    </row>
    <row r="26" spans="1:12" x14ac:dyDescent="0.35">
      <c r="A26">
        <v>17</v>
      </c>
      <c r="B26" t="s">
        <v>33</v>
      </c>
      <c r="C26">
        <v>9122540534</v>
      </c>
      <c r="D26" s="3" t="s">
        <v>20</v>
      </c>
      <c r="E26">
        <v>11999</v>
      </c>
      <c r="F26">
        <v>9599723073</v>
      </c>
      <c r="G26">
        <v>28497</v>
      </c>
      <c r="H26" t="s">
        <v>22</v>
      </c>
      <c r="L26">
        <v>28497</v>
      </c>
    </row>
    <row r="27" spans="1:12" x14ac:dyDescent="0.35">
      <c r="B27" t="s">
        <v>33</v>
      </c>
      <c r="D27" s="3" t="s">
        <v>18</v>
      </c>
      <c r="E27">
        <v>7499</v>
      </c>
    </row>
    <row r="28" spans="1:12" x14ac:dyDescent="0.35">
      <c r="B28" t="s">
        <v>33</v>
      </c>
      <c r="D28" s="3" t="s">
        <v>19</v>
      </c>
      <c r="E28">
        <v>8999</v>
      </c>
    </row>
    <row r="29" spans="1:12" x14ac:dyDescent="0.35">
      <c r="A29">
        <v>18</v>
      </c>
      <c r="B29" t="s">
        <v>33</v>
      </c>
      <c r="C29">
        <v>9122540534</v>
      </c>
      <c r="D29" s="3" t="s">
        <v>7</v>
      </c>
      <c r="E29">
        <v>9799</v>
      </c>
      <c r="F29">
        <v>7004104922</v>
      </c>
      <c r="G29">
        <v>9799</v>
      </c>
      <c r="H29" t="s">
        <v>4</v>
      </c>
    </row>
    <row r="30" spans="1:12" x14ac:dyDescent="0.35">
      <c r="A30">
        <v>19</v>
      </c>
      <c r="B30" t="s">
        <v>33</v>
      </c>
      <c r="C30" s="9">
        <v>8553752095</v>
      </c>
      <c r="D30" s="10" t="s">
        <v>18</v>
      </c>
      <c r="E30" s="9">
        <v>7499</v>
      </c>
      <c r="F30" s="9">
        <v>8553752096</v>
      </c>
      <c r="G30" s="9">
        <v>14998</v>
      </c>
      <c r="H30" s="9" t="s">
        <v>22</v>
      </c>
      <c r="L30" s="9">
        <v>14998</v>
      </c>
    </row>
    <row r="31" spans="1:12" x14ac:dyDescent="0.35">
      <c r="B31" t="s">
        <v>33</v>
      </c>
      <c r="C31" s="9"/>
      <c r="D31" s="10" t="s">
        <v>18</v>
      </c>
      <c r="E31" s="9">
        <v>7499</v>
      </c>
      <c r="F31" s="9"/>
      <c r="G31" s="9"/>
      <c r="H31" s="9"/>
    </row>
    <row r="32" spans="1:12" x14ac:dyDescent="0.35">
      <c r="E32">
        <f>SUM(E2:E31)</f>
        <v>263770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opLeftCell="B1" workbookViewId="0">
      <selection activeCell="I10" sqref="I10"/>
    </sheetView>
  </sheetViews>
  <sheetFormatPr defaultRowHeight="14.5" x14ac:dyDescent="0.35"/>
  <cols>
    <col min="1" max="1" width="10.08984375" bestFit="1" customWidth="1"/>
    <col min="2" max="2" width="10.6328125" bestFit="1" customWidth="1"/>
    <col min="9" max="9" width="18.54296875" customWidth="1"/>
  </cols>
  <sheetData>
    <row r="1" spans="1:9" ht="22.5" customHeight="1" x14ac:dyDescent="0.35">
      <c r="A1" s="8" t="s">
        <v>44</v>
      </c>
      <c r="B1" s="8" t="s">
        <v>45</v>
      </c>
      <c r="C1" s="8" t="s">
        <v>43</v>
      </c>
      <c r="D1" s="8" t="s">
        <v>46</v>
      </c>
      <c r="E1" s="8" t="s">
        <v>53</v>
      </c>
    </row>
    <row r="2" spans="1:9" x14ac:dyDescent="0.35">
      <c r="B2">
        <v>263770</v>
      </c>
      <c r="C2">
        <v>70000</v>
      </c>
      <c r="G2">
        <v>235273</v>
      </c>
      <c r="H2">
        <v>70000</v>
      </c>
    </row>
    <row r="3" spans="1:9" x14ac:dyDescent="0.35">
      <c r="A3" s="13">
        <v>44054</v>
      </c>
      <c r="B3">
        <v>42584</v>
      </c>
      <c r="C3">
        <v>50000</v>
      </c>
    </row>
    <row r="4" spans="1:9" x14ac:dyDescent="0.35">
      <c r="B4">
        <f>SUM(B2:B3)</f>
        <v>306354</v>
      </c>
      <c r="E4" t="s">
        <v>52</v>
      </c>
      <c r="I4" t="s">
        <v>54</v>
      </c>
    </row>
    <row r="5" spans="1:9" x14ac:dyDescent="0.35">
      <c r="C5">
        <v>1354</v>
      </c>
      <c r="E5" t="s">
        <v>55</v>
      </c>
    </row>
    <row r="6" spans="1:9" x14ac:dyDescent="0.35">
      <c r="C6">
        <f>SUM(C2:C5)</f>
        <v>121354</v>
      </c>
      <c r="D6" s="2">
        <f>B4-C6</f>
        <v>185000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H21" sqref="H21"/>
    </sheetView>
  </sheetViews>
  <sheetFormatPr defaultRowHeight="14.5" x14ac:dyDescent="0.35"/>
  <cols>
    <col min="2" max="2" width="12.26953125" bestFit="1" customWidth="1"/>
  </cols>
  <sheetData>
    <row r="1" spans="1:10" ht="21" customHeight="1" x14ac:dyDescent="0.35">
      <c r="A1" s="8" t="s">
        <v>41</v>
      </c>
      <c r="B1" s="8" t="s">
        <v>0</v>
      </c>
      <c r="C1" s="8" t="s">
        <v>47</v>
      </c>
      <c r="D1" s="8" t="s">
        <v>37</v>
      </c>
    </row>
    <row r="2" spans="1:10" x14ac:dyDescent="0.35">
      <c r="A2">
        <v>1</v>
      </c>
      <c r="B2" t="s">
        <v>21</v>
      </c>
      <c r="C2">
        <v>16498</v>
      </c>
      <c r="D2" t="s">
        <v>33</v>
      </c>
    </row>
    <row r="3" spans="1:10" x14ac:dyDescent="0.35">
      <c r="A3">
        <v>2</v>
      </c>
      <c r="B3" t="s">
        <v>48</v>
      </c>
      <c r="C3">
        <v>20998</v>
      </c>
      <c r="D3" t="s">
        <v>33</v>
      </c>
    </row>
    <row r="4" spans="1:10" x14ac:dyDescent="0.35">
      <c r="A4">
        <v>3</v>
      </c>
      <c r="B4" t="s">
        <v>21</v>
      </c>
      <c r="C4">
        <v>32996</v>
      </c>
      <c r="D4" t="s">
        <v>33</v>
      </c>
    </row>
    <row r="5" spans="1:10" x14ac:dyDescent="0.35">
      <c r="A5">
        <v>4</v>
      </c>
      <c r="B5" t="s">
        <v>6</v>
      </c>
      <c r="C5">
        <v>19498</v>
      </c>
      <c r="D5" t="s">
        <v>36</v>
      </c>
    </row>
    <row r="6" spans="1:10" x14ac:dyDescent="0.35">
      <c r="A6">
        <v>5</v>
      </c>
      <c r="B6" t="s">
        <v>6</v>
      </c>
      <c r="C6">
        <v>19498</v>
      </c>
      <c r="D6" t="s">
        <v>36</v>
      </c>
    </row>
    <row r="7" spans="1:10" x14ac:dyDescent="0.35">
      <c r="A7">
        <v>6</v>
      </c>
      <c r="B7" t="s">
        <v>4</v>
      </c>
      <c r="C7">
        <v>7499</v>
      </c>
      <c r="D7" t="s">
        <v>36</v>
      </c>
    </row>
    <row r="8" spans="1:10" x14ac:dyDescent="0.35">
      <c r="A8">
        <v>7</v>
      </c>
      <c r="B8" t="s">
        <v>4</v>
      </c>
      <c r="C8">
        <v>7499</v>
      </c>
      <c r="D8" t="s">
        <v>36</v>
      </c>
    </row>
    <row r="9" spans="1:10" x14ac:dyDescent="0.35">
      <c r="A9">
        <v>8</v>
      </c>
      <c r="B9" t="s">
        <v>4</v>
      </c>
      <c r="C9">
        <v>7499</v>
      </c>
      <c r="D9" t="s">
        <v>36</v>
      </c>
    </row>
    <row r="10" spans="1:10" x14ac:dyDescent="0.35">
      <c r="A10">
        <v>9</v>
      </c>
      <c r="B10" t="s">
        <v>6</v>
      </c>
      <c r="C10">
        <v>9499</v>
      </c>
      <c r="D10" t="s">
        <v>36</v>
      </c>
    </row>
    <row r="11" spans="1:10" x14ac:dyDescent="0.35">
      <c r="A11">
        <v>10</v>
      </c>
      <c r="B11" t="s">
        <v>4</v>
      </c>
      <c r="C11">
        <v>7499</v>
      </c>
      <c r="D11" t="s">
        <v>36</v>
      </c>
      <c r="H11">
        <v>391184</v>
      </c>
      <c r="J11">
        <v>474613</v>
      </c>
    </row>
    <row r="12" spans="1:10" x14ac:dyDescent="0.35">
      <c r="A12">
        <v>11</v>
      </c>
      <c r="B12" t="s">
        <v>4</v>
      </c>
      <c r="C12">
        <v>8999</v>
      </c>
      <c r="D12" t="s">
        <v>36</v>
      </c>
      <c r="H12">
        <v>112748</v>
      </c>
      <c r="J12">
        <v>86000</v>
      </c>
    </row>
    <row r="13" spans="1:10" x14ac:dyDescent="0.35">
      <c r="A13" s="1">
        <v>12</v>
      </c>
      <c r="B13" s="1" t="s">
        <v>4</v>
      </c>
      <c r="C13" s="1">
        <v>7499</v>
      </c>
      <c r="D13" s="1" t="s">
        <v>36</v>
      </c>
      <c r="H13">
        <v>125000</v>
      </c>
      <c r="J13">
        <v>44000</v>
      </c>
    </row>
    <row r="14" spans="1:10" x14ac:dyDescent="0.35">
      <c r="A14" s="1">
        <v>13</v>
      </c>
      <c r="B14" s="1" t="s">
        <v>4</v>
      </c>
      <c r="C14" s="1">
        <v>14998</v>
      </c>
      <c r="D14" s="1" t="s">
        <v>36</v>
      </c>
      <c r="H14">
        <v>115000</v>
      </c>
      <c r="J14">
        <v>30000</v>
      </c>
    </row>
    <row r="15" spans="1:10" x14ac:dyDescent="0.35">
      <c r="A15">
        <v>14</v>
      </c>
      <c r="B15" t="s">
        <v>48</v>
      </c>
      <c r="C15">
        <v>7499</v>
      </c>
      <c r="D15" t="s">
        <v>36</v>
      </c>
      <c r="H15">
        <v>15000</v>
      </c>
      <c r="J15">
        <v>4200</v>
      </c>
    </row>
    <row r="16" spans="1:10" x14ac:dyDescent="0.35">
      <c r="A16">
        <v>15</v>
      </c>
      <c r="B16" t="s">
        <v>48</v>
      </c>
      <c r="C16" s="4">
        <v>16498</v>
      </c>
      <c r="D16" t="s">
        <v>36</v>
      </c>
    </row>
    <row r="17" spans="1:4" x14ac:dyDescent="0.35">
      <c r="A17">
        <v>16</v>
      </c>
      <c r="B17" t="s">
        <v>48</v>
      </c>
      <c r="C17">
        <v>28497</v>
      </c>
      <c r="D17" t="s">
        <v>33</v>
      </c>
    </row>
    <row r="18" spans="1:4" x14ac:dyDescent="0.35">
      <c r="A18">
        <v>17</v>
      </c>
      <c r="B18" t="s">
        <v>22</v>
      </c>
      <c r="C18">
        <v>28497</v>
      </c>
      <c r="D18" t="s">
        <v>33</v>
      </c>
    </row>
    <row r="19" spans="1:4" x14ac:dyDescent="0.35">
      <c r="A19">
        <v>18</v>
      </c>
      <c r="B19" t="s">
        <v>4</v>
      </c>
      <c r="C19">
        <v>9799</v>
      </c>
      <c r="D19" t="s">
        <v>34</v>
      </c>
    </row>
    <row r="20" spans="1:4" x14ac:dyDescent="0.35">
      <c r="A20">
        <v>19</v>
      </c>
      <c r="B20" t="s">
        <v>22</v>
      </c>
      <c r="C20">
        <v>14998</v>
      </c>
      <c r="D20" t="s">
        <v>33</v>
      </c>
    </row>
    <row r="21" spans="1:4" x14ac:dyDescent="0.35">
      <c r="C21" s="2">
        <f>SUM(C2:C20)</f>
        <v>286267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workbookViewId="0">
      <selection activeCell="N14" sqref="N14"/>
    </sheetView>
  </sheetViews>
  <sheetFormatPr defaultRowHeight="14.5" x14ac:dyDescent="0.35"/>
  <cols>
    <col min="6" max="6" width="10.81640625" customWidth="1"/>
  </cols>
  <sheetData>
    <row r="1" spans="2:6" x14ac:dyDescent="0.35">
      <c r="B1" s="11" t="s">
        <v>49</v>
      </c>
      <c r="D1" s="11" t="s">
        <v>50</v>
      </c>
      <c r="F1" s="11" t="s">
        <v>51</v>
      </c>
    </row>
    <row r="2" spans="2:6" x14ac:dyDescent="0.35">
      <c r="B2">
        <v>391184</v>
      </c>
      <c r="D2">
        <v>474613</v>
      </c>
    </row>
    <row r="3" spans="2:6" x14ac:dyDescent="0.35">
      <c r="B3">
        <v>112748</v>
      </c>
      <c r="D3">
        <v>86000</v>
      </c>
      <c r="F3" s="11"/>
    </row>
    <row r="4" spans="2:6" x14ac:dyDescent="0.35">
      <c r="B4">
        <v>125000</v>
      </c>
      <c r="D4">
        <v>44000</v>
      </c>
    </row>
    <row r="5" spans="2:6" x14ac:dyDescent="0.35">
      <c r="B5">
        <v>115000</v>
      </c>
      <c r="D5">
        <v>30000</v>
      </c>
    </row>
    <row r="6" spans="2:6" x14ac:dyDescent="0.35">
      <c r="B6">
        <v>15000</v>
      </c>
      <c r="D6">
        <v>4200</v>
      </c>
    </row>
    <row r="8" spans="2:6" x14ac:dyDescent="0.35">
      <c r="B8" s="11">
        <v>758932</v>
      </c>
      <c r="D8" s="11">
        <v>638813</v>
      </c>
      <c r="F8" s="11">
        <v>190000</v>
      </c>
    </row>
    <row r="9" spans="2:6" x14ac:dyDescent="0.35">
      <c r="D9" s="11">
        <v>190000</v>
      </c>
    </row>
    <row r="11" spans="2:6" x14ac:dyDescent="0.35">
      <c r="D11" s="12">
        <v>828813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L30"/>
  <sheetViews>
    <sheetView workbookViewId="0">
      <selection activeCell="L30" sqref="L5:L30"/>
    </sheetView>
  </sheetViews>
  <sheetFormatPr defaultRowHeight="14.5" x14ac:dyDescent="0.35"/>
  <cols>
    <col min="11" max="11" width="13.26953125" bestFit="1" customWidth="1"/>
  </cols>
  <sheetData>
    <row r="1" spans="5:12" x14ac:dyDescent="0.35">
      <c r="E1">
        <v>214000</v>
      </c>
    </row>
    <row r="2" spans="5:12" x14ac:dyDescent="0.35">
      <c r="E2">
        <v>7500</v>
      </c>
    </row>
    <row r="3" spans="5:12" x14ac:dyDescent="0.35">
      <c r="E3">
        <v>8300</v>
      </c>
    </row>
    <row r="4" spans="5:12" x14ac:dyDescent="0.35">
      <c r="E4">
        <v>35000</v>
      </c>
    </row>
    <row r="5" spans="5:12" x14ac:dyDescent="0.35">
      <c r="H5">
        <v>1</v>
      </c>
      <c r="J5" t="s">
        <v>36</v>
      </c>
      <c r="K5" t="s">
        <v>63</v>
      </c>
      <c r="L5">
        <v>9999</v>
      </c>
    </row>
    <row r="6" spans="5:12" x14ac:dyDescent="0.35">
      <c r="K6" t="s">
        <v>18</v>
      </c>
      <c r="L6">
        <v>7499</v>
      </c>
    </row>
    <row r="7" spans="5:12" x14ac:dyDescent="0.35">
      <c r="H7">
        <v>2</v>
      </c>
      <c r="J7" t="s">
        <v>36</v>
      </c>
      <c r="K7" t="s">
        <v>64</v>
      </c>
      <c r="L7">
        <v>8299</v>
      </c>
    </row>
    <row r="8" spans="5:12" x14ac:dyDescent="0.35">
      <c r="K8" t="s">
        <v>18</v>
      </c>
      <c r="L8">
        <v>7499</v>
      </c>
    </row>
    <row r="9" spans="5:12" x14ac:dyDescent="0.35">
      <c r="H9">
        <v>3</v>
      </c>
      <c r="J9" t="s">
        <v>36</v>
      </c>
      <c r="K9" t="s">
        <v>63</v>
      </c>
      <c r="L9">
        <v>9999</v>
      </c>
    </row>
    <row r="10" spans="5:12" x14ac:dyDescent="0.35">
      <c r="K10" t="s">
        <v>64</v>
      </c>
      <c r="L10">
        <v>8299</v>
      </c>
    </row>
    <row r="11" spans="5:12" x14ac:dyDescent="0.35">
      <c r="H11">
        <v>4</v>
      </c>
      <c r="J11" t="s">
        <v>33</v>
      </c>
      <c r="K11" t="s">
        <v>64</v>
      </c>
      <c r="L11">
        <v>8299</v>
      </c>
    </row>
    <row r="12" spans="5:12" x14ac:dyDescent="0.35">
      <c r="K12" t="s">
        <v>18</v>
      </c>
      <c r="L12">
        <v>7499</v>
      </c>
    </row>
    <row r="13" spans="5:12" x14ac:dyDescent="0.35">
      <c r="K13" t="s">
        <v>65</v>
      </c>
      <c r="L13">
        <v>12799</v>
      </c>
    </row>
    <row r="14" spans="5:12" x14ac:dyDescent="0.35">
      <c r="H14">
        <v>5</v>
      </c>
      <c r="J14" t="s">
        <v>33</v>
      </c>
      <c r="K14" t="s">
        <v>64</v>
      </c>
      <c r="L14">
        <v>8299</v>
      </c>
    </row>
    <row r="15" spans="5:12" x14ac:dyDescent="0.35">
      <c r="K15" t="s">
        <v>18</v>
      </c>
      <c r="L15">
        <v>7499</v>
      </c>
    </row>
    <row r="16" spans="5:12" x14ac:dyDescent="0.35">
      <c r="K16" t="s">
        <v>65</v>
      </c>
      <c r="L16">
        <v>12799</v>
      </c>
    </row>
    <row r="18" spans="8:12" x14ac:dyDescent="0.35">
      <c r="H18">
        <v>6</v>
      </c>
      <c r="J18" t="s">
        <v>67</v>
      </c>
      <c r="K18" t="s">
        <v>66</v>
      </c>
      <c r="L18">
        <v>9999</v>
      </c>
    </row>
    <row r="19" spans="8:12" x14ac:dyDescent="0.35">
      <c r="K19" t="s">
        <v>66</v>
      </c>
      <c r="L19">
        <v>9999</v>
      </c>
    </row>
    <row r="20" spans="8:12" x14ac:dyDescent="0.35">
      <c r="H20">
        <v>7</v>
      </c>
      <c r="J20" t="s">
        <v>67</v>
      </c>
      <c r="K20" t="s">
        <v>66</v>
      </c>
      <c r="L20">
        <v>9999</v>
      </c>
    </row>
    <row r="21" spans="8:12" x14ac:dyDescent="0.35">
      <c r="K21" t="s">
        <v>66</v>
      </c>
      <c r="L21">
        <v>9999</v>
      </c>
    </row>
    <row r="22" spans="8:12" x14ac:dyDescent="0.35">
      <c r="H22">
        <v>8</v>
      </c>
      <c r="J22" t="s">
        <v>67</v>
      </c>
      <c r="K22" t="s">
        <v>66</v>
      </c>
      <c r="L22">
        <v>9999</v>
      </c>
    </row>
    <row r="23" spans="8:12" x14ac:dyDescent="0.35">
      <c r="H23">
        <v>9</v>
      </c>
      <c r="J23" t="s">
        <v>67</v>
      </c>
      <c r="K23" t="s">
        <v>66</v>
      </c>
      <c r="L23">
        <v>9999</v>
      </c>
    </row>
    <row r="24" spans="8:12" x14ac:dyDescent="0.35">
      <c r="H24">
        <v>10</v>
      </c>
      <c r="J24" t="s">
        <v>67</v>
      </c>
      <c r="K24" t="s">
        <v>68</v>
      </c>
      <c r="L24">
        <v>8999</v>
      </c>
    </row>
    <row r="25" spans="8:12" x14ac:dyDescent="0.35">
      <c r="K25" t="s">
        <v>68</v>
      </c>
      <c r="L25">
        <v>8999</v>
      </c>
    </row>
    <row r="26" spans="8:12" x14ac:dyDescent="0.35">
      <c r="H26">
        <v>11</v>
      </c>
      <c r="J26" t="s">
        <v>67</v>
      </c>
      <c r="K26" t="s">
        <v>68</v>
      </c>
      <c r="L26">
        <v>8999</v>
      </c>
    </row>
    <row r="27" spans="8:12" x14ac:dyDescent="0.35">
      <c r="K27" t="s">
        <v>68</v>
      </c>
      <c r="L27">
        <v>8999</v>
      </c>
    </row>
    <row r="29" spans="8:12" x14ac:dyDescent="0.35">
      <c r="H29">
        <v>12</v>
      </c>
      <c r="J29" t="s">
        <v>36</v>
      </c>
      <c r="K29" t="s">
        <v>64</v>
      </c>
      <c r="L29">
        <v>8299</v>
      </c>
    </row>
    <row r="30" spans="8:12" x14ac:dyDescent="0.35">
      <c r="K30" t="s">
        <v>18</v>
      </c>
      <c r="L30">
        <v>7499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J1" workbookViewId="0">
      <selection activeCell="R18" sqref="R18"/>
    </sheetView>
  </sheetViews>
  <sheetFormatPr defaultRowHeight="14.5" x14ac:dyDescent="0.35"/>
  <cols>
    <col min="1" max="1" width="8.08984375" bestFit="1" customWidth="1"/>
    <col min="2" max="2" width="7.453125" bestFit="1" customWidth="1"/>
    <col min="3" max="3" width="10.81640625" bestFit="1" customWidth="1"/>
    <col min="4" max="5" width="12.453125" bestFit="1" customWidth="1"/>
    <col min="6" max="6" width="12.90625" bestFit="1" customWidth="1"/>
    <col min="7" max="7" width="7.36328125" bestFit="1" customWidth="1"/>
    <col min="8" max="8" width="11.36328125" bestFit="1" customWidth="1"/>
    <col min="11" max="11" width="10.08984375" bestFit="1" customWidth="1"/>
    <col min="18" max="18" width="12.08984375" bestFit="1" customWidth="1"/>
    <col min="19" max="19" width="15.08984375" bestFit="1" customWidth="1"/>
    <col min="23" max="23" width="12.453125" bestFit="1" customWidth="1"/>
  </cols>
  <sheetData>
    <row r="1" spans="1:26" x14ac:dyDescent="0.35">
      <c r="A1" s="8" t="s">
        <v>41</v>
      </c>
      <c r="B1" s="8" t="s">
        <v>37</v>
      </c>
      <c r="C1" s="8" t="s">
        <v>38</v>
      </c>
      <c r="D1" s="8" t="s">
        <v>39</v>
      </c>
      <c r="E1" s="8" t="s">
        <v>1</v>
      </c>
      <c r="F1" s="8" t="s">
        <v>40</v>
      </c>
      <c r="G1" s="8" t="s">
        <v>1</v>
      </c>
      <c r="H1" s="8" t="s">
        <v>5</v>
      </c>
      <c r="K1" s="8" t="s">
        <v>81</v>
      </c>
      <c r="L1" s="8" t="s">
        <v>1</v>
      </c>
      <c r="N1" t="s">
        <v>1</v>
      </c>
      <c r="X1">
        <v>5000</v>
      </c>
      <c r="Y1" s="14">
        <v>1000</v>
      </c>
    </row>
    <row r="2" spans="1:26" x14ac:dyDescent="0.35">
      <c r="A2">
        <v>1</v>
      </c>
      <c r="B2" t="s">
        <v>36</v>
      </c>
      <c r="C2">
        <v>7004104922</v>
      </c>
      <c r="D2" t="s">
        <v>63</v>
      </c>
      <c r="E2">
        <v>9999</v>
      </c>
      <c r="F2">
        <v>7004104922</v>
      </c>
      <c r="G2">
        <v>17498</v>
      </c>
      <c r="H2" t="s">
        <v>21</v>
      </c>
      <c r="K2" s="13">
        <v>44056</v>
      </c>
      <c r="N2">
        <v>17000</v>
      </c>
      <c r="R2">
        <v>214000</v>
      </c>
      <c r="X2">
        <v>5000</v>
      </c>
      <c r="Y2" s="14">
        <v>2840</v>
      </c>
    </row>
    <row r="3" spans="1:26" x14ac:dyDescent="0.35">
      <c r="D3" t="s">
        <v>18</v>
      </c>
      <c r="E3">
        <v>7499</v>
      </c>
      <c r="K3" s="13">
        <v>44062</v>
      </c>
      <c r="N3">
        <v>10000</v>
      </c>
      <c r="O3" t="s">
        <v>55</v>
      </c>
      <c r="R3">
        <v>7500</v>
      </c>
      <c r="X3">
        <v>1000</v>
      </c>
      <c r="Y3" s="14">
        <v>1799</v>
      </c>
    </row>
    <row r="4" spans="1:26" x14ac:dyDescent="0.35">
      <c r="A4">
        <v>2</v>
      </c>
      <c r="B4" t="s">
        <v>36</v>
      </c>
      <c r="C4" s="7">
        <v>8553752095</v>
      </c>
      <c r="D4" t="s">
        <v>64</v>
      </c>
      <c r="E4">
        <v>8299</v>
      </c>
      <c r="F4" s="7">
        <v>8553752095</v>
      </c>
      <c r="G4">
        <v>15798</v>
      </c>
      <c r="H4" t="s">
        <v>21</v>
      </c>
      <c r="K4" s="13">
        <v>44072</v>
      </c>
      <c r="L4" s="1"/>
      <c r="N4">
        <v>2000</v>
      </c>
      <c r="O4" t="s">
        <v>76</v>
      </c>
      <c r="R4">
        <v>8300</v>
      </c>
      <c r="X4">
        <v>1000</v>
      </c>
      <c r="Y4" s="14">
        <v>1687</v>
      </c>
    </row>
    <row r="5" spans="1:26" x14ac:dyDescent="0.35">
      <c r="D5" t="s">
        <v>18</v>
      </c>
      <c r="E5">
        <v>7499</v>
      </c>
      <c r="K5" s="13">
        <v>44077</v>
      </c>
      <c r="L5">
        <v>627</v>
      </c>
      <c r="N5">
        <v>2000</v>
      </c>
      <c r="O5" t="s">
        <v>84</v>
      </c>
      <c r="R5">
        <v>35000</v>
      </c>
      <c r="X5" s="1">
        <v>3000</v>
      </c>
    </row>
    <row r="6" spans="1:26" x14ac:dyDescent="0.35">
      <c r="A6">
        <v>3</v>
      </c>
      <c r="B6" t="s">
        <v>36</v>
      </c>
      <c r="C6">
        <v>7004104922</v>
      </c>
      <c r="D6" t="s">
        <v>63</v>
      </c>
      <c r="E6">
        <v>9999</v>
      </c>
      <c r="F6">
        <v>9122200271</v>
      </c>
      <c r="G6">
        <v>18298</v>
      </c>
      <c r="H6" t="s">
        <v>21</v>
      </c>
      <c r="L6">
        <v>907</v>
      </c>
      <c r="N6">
        <v>1400</v>
      </c>
      <c r="O6" t="s">
        <v>77</v>
      </c>
      <c r="R6">
        <f>SUM(R2:R5)</f>
        <v>264800</v>
      </c>
      <c r="X6">
        <f>SUM(X1:X5)</f>
        <v>15000</v>
      </c>
      <c r="Y6">
        <f>SUM(Y1:Y4)</f>
        <v>7326</v>
      </c>
      <c r="Z6">
        <f>X6-Y6</f>
        <v>7674</v>
      </c>
    </row>
    <row r="7" spans="1:26" x14ac:dyDescent="0.35">
      <c r="D7" t="s">
        <v>64</v>
      </c>
      <c r="E7">
        <v>8299</v>
      </c>
      <c r="L7">
        <v>402</v>
      </c>
      <c r="N7">
        <v>400</v>
      </c>
      <c r="O7" t="s">
        <v>78</v>
      </c>
      <c r="R7">
        <v>52023</v>
      </c>
      <c r="S7" t="s">
        <v>82</v>
      </c>
    </row>
    <row r="8" spans="1:26" x14ac:dyDescent="0.35">
      <c r="A8">
        <v>4</v>
      </c>
      <c r="B8" t="s">
        <v>33</v>
      </c>
      <c r="C8" t="s">
        <v>69</v>
      </c>
      <c r="D8" t="s">
        <v>64</v>
      </c>
      <c r="E8">
        <v>8299</v>
      </c>
      <c r="F8">
        <v>7004104922</v>
      </c>
      <c r="G8">
        <v>28597</v>
      </c>
      <c r="H8" t="s">
        <v>21</v>
      </c>
      <c r="L8">
        <v>1053</v>
      </c>
      <c r="N8" s="2">
        <v>5000</v>
      </c>
      <c r="R8">
        <v>30000</v>
      </c>
      <c r="S8" t="s">
        <v>83</v>
      </c>
    </row>
    <row r="9" spans="1:26" x14ac:dyDescent="0.35">
      <c r="D9" t="s">
        <v>18</v>
      </c>
      <c r="E9">
        <v>7499</v>
      </c>
      <c r="L9">
        <v>964</v>
      </c>
      <c r="N9" s="2">
        <v>5000</v>
      </c>
      <c r="R9" s="14">
        <f>SUM(R6:R8)</f>
        <v>346823</v>
      </c>
    </row>
    <row r="10" spans="1:26" x14ac:dyDescent="0.35">
      <c r="D10" t="s">
        <v>65</v>
      </c>
      <c r="E10">
        <v>12799</v>
      </c>
      <c r="L10">
        <v>852</v>
      </c>
      <c r="N10" s="2">
        <v>1000</v>
      </c>
    </row>
    <row r="11" spans="1:26" x14ac:dyDescent="0.35">
      <c r="A11">
        <v>5</v>
      </c>
      <c r="B11" t="s">
        <v>33</v>
      </c>
      <c r="C11" t="s">
        <v>70</v>
      </c>
      <c r="D11" t="s">
        <v>64</v>
      </c>
      <c r="E11">
        <v>8299</v>
      </c>
      <c r="F11" t="s">
        <v>70</v>
      </c>
      <c r="G11">
        <v>28597</v>
      </c>
      <c r="H11" t="s">
        <v>21</v>
      </c>
      <c r="L11">
        <v>907</v>
      </c>
      <c r="N11" s="2">
        <v>1000</v>
      </c>
    </row>
    <row r="12" spans="1:26" x14ac:dyDescent="0.35">
      <c r="D12" t="s">
        <v>18</v>
      </c>
      <c r="E12">
        <v>7499</v>
      </c>
      <c r="L12">
        <v>1394</v>
      </c>
      <c r="N12" s="2">
        <v>3000</v>
      </c>
    </row>
    <row r="13" spans="1:26" ht="26" x14ac:dyDescent="0.6">
      <c r="D13" t="s">
        <v>65</v>
      </c>
      <c r="E13">
        <v>12799</v>
      </c>
      <c r="L13">
        <v>1369</v>
      </c>
      <c r="N13">
        <f>SUM(N2:N12)</f>
        <v>47800</v>
      </c>
      <c r="O13" s="1">
        <f>N13-L27</f>
        <v>17071</v>
      </c>
      <c r="R13" s="18">
        <f>R9-O13</f>
        <v>329752</v>
      </c>
      <c r="S13" t="s">
        <v>89</v>
      </c>
    </row>
    <row r="14" spans="1:26" x14ac:dyDescent="0.35">
      <c r="A14">
        <v>6</v>
      </c>
      <c r="B14" t="s">
        <v>67</v>
      </c>
      <c r="C14" t="s">
        <v>70</v>
      </c>
      <c r="D14" t="s">
        <v>66</v>
      </c>
      <c r="E14">
        <v>9999</v>
      </c>
      <c r="F14">
        <v>7561905168</v>
      </c>
      <c r="G14">
        <v>19998</v>
      </c>
      <c r="H14" t="s">
        <v>71</v>
      </c>
      <c r="L14">
        <v>1369</v>
      </c>
      <c r="V14">
        <v>200000</v>
      </c>
      <c r="W14" t="s">
        <v>85</v>
      </c>
      <c r="Y14">
        <v>177000</v>
      </c>
      <c r="Z14" t="s">
        <v>86</v>
      </c>
    </row>
    <row r="15" spans="1:26" x14ac:dyDescent="0.35">
      <c r="D15" t="s">
        <v>66</v>
      </c>
      <c r="E15">
        <v>9999</v>
      </c>
      <c r="L15">
        <v>627</v>
      </c>
      <c r="V15">
        <v>29752</v>
      </c>
      <c r="W15" t="s">
        <v>92</v>
      </c>
      <c r="Y15">
        <v>330000</v>
      </c>
      <c r="Z15" t="s">
        <v>87</v>
      </c>
    </row>
    <row r="16" spans="1:26" x14ac:dyDescent="0.35">
      <c r="A16">
        <v>7</v>
      </c>
      <c r="B16" t="s">
        <v>67</v>
      </c>
      <c r="C16" t="s">
        <v>72</v>
      </c>
      <c r="D16" t="s">
        <v>66</v>
      </c>
      <c r="E16">
        <v>9999</v>
      </c>
      <c r="F16">
        <v>700410922</v>
      </c>
      <c r="G16">
        <v>19998</v>
      </c>
      <c r="H16" t="s">
        <v>71</v>
      </c>
      <c r="L16">
        <v>2749</v>
      </c>
      <c r="Y16">
        <v>200000</v>
      </c>
      <c r="Z16" t="s">
        <v>88</v>
      </c>
    </row>
    <row r="17" spans="1:26" x14ac:dyDescent="0.35">
      <c r="D17" t="s">
        <v>66</v>
      </c>
      <c r="E17">
        <v>9999</v>
      </c>
      <c r="L17">
        <v>2590</v>
      </c>
      <c r="P17" s="4"/>
      <c r="Y17">
        <v>700000</v>
      </c>
      <c r="Z17" t="s">
        <v>4</v>
      </c>
    </row>
    <row r="18" spans="1:26" x14ac:dyDescent="0.35">
      <c r="A18">
        <v>8</v>
      </c>
      <c r="B18" t="s">
        <v>67</v>
      </c>
      <c r="C18" t="s">
        <v>72</v>
      </c>
      <c r="D18" t="s">
        <v>66</v>
      </c>
      <c r="E18">
        <v>9999</v>
      </c>
      <c r="F18">
        <v>8553752095</v>
      </c>
      <c r="G18">
        <v>9999</v>
      </c>
      <c r="H18" t="s">
        <v>71</v>
      </c>
      <c r="L18">
        <v>1369</v>
      </c>
      <c r="Y18">
        <v>511000</v>
      </c>
      <c r="Z18" t="s">
        <v>158</v>
      </c>
    </row>
    <row r="19" spans="1:26" x14ac:dyDescent="0.35">
      <c r="A19">
        <v>9</v>
      </c>
      <c r="B19" t="s">
        <v>67</v>
      </c>
      <c r="C19" t="s">
        <v>72</v>
      </c>
      <c r="D19" t="s">
        <v>66</v>
      </c>
      <c r="E19">
        <v>9999</v>
      </c>
      <c r="F19">
        <v>8553752095</v>
      </c>
      <c r="G19">
        <v>9999</v>
      </c>
      <c r="H19" t="s">
        <v>71</v>
      </c>
      <c r="L19">
        <v>907</v>
      </c>
      <c r="Y19" s="14">
        <f>SUM(Y14:Y18)</f>
        <v>1918000</v>
      </c>
    </row>
    <row r="20" spans="1:26" x14ac:dyDescent="0.35">
      <c r="A20">
        <v>10</v>
      </c>
      <c r="B20" t="s">
        <v>67</v>
      </c>
      <c r="C20" t="s">
        <v>73</v>
      </c>
      <c r="D20" t="s">
        <v>68</v>
      </c>
      <c r="E20">
        <v>8999</v>
      </c>
      <c r="F20" t="s">
        <v>74</v>
      </c>
      <c r="G20">
        <v>17998</v>
      </c>
      <c r="H20" t="s">
        <v>71</v>
      </c>
      <c r="L20">
        <v>2315</v>
      </c>
      <c r="Y20">
        <v>23000</v>
      </c>
      <c r="Z20" t="s">
        <v>91</v>
      </c>
    </row>
    <row r="21" spans="1:26" x14ac:dyDescent="0.35">
      <c r="D21" t="s">
        <v>68</v>
      </c>
      <c r="E21">
        <v>8999</v>
      </c>
      <c r="L21">
        <v>2840</v>
      </c>
      <c r="Y21">
        <v>70000</v>
      </c>
      <c r="Z21" t="s">
        <v>90</v>
      </c>
    </row>
    <row r="22" spans="1:26" x14ac:dyDescent="0.35">
      <c r="A22">
        <v>11</v>
      </c>
      <c r="B22" t="s">
        <v>67</v>
      </c>
      <c r="C22" t="s">
        <v>75</v>
      </c>
      <c r="D22" t="s">
        <v>68</v>
      </c>
      <c r="E22">
        <v>8999</v>
      </c>
      <c r="F22" t="s">
        <v>74</v>
      </c>
      <c r="G22">
        <v>17998</v>
      </c>
      <c r="H22" t="s">
        <v>71</v>
      </c>
      <c r="L22">
        <v>1849</v>
      </c>
      <c r="Y22">
        <f>SUM(Y19:Y21)</f>
        <v>2011000</v>
      </c>
    </row>
    <row r="23" spans="1:26" x14ac:dyDescent="0.35">
      <c r="D23" t="s">
        <v>68</v>
      </c>
      <c r="E23">
        <v>8999</v>
      </c>
      <c r="L23" s="14">
        <v>1000</v>
      </c>
    </row>
    <row r="24" spans="1:26" x14ac:dyDescent="0.35">
      <c r="A24">
        <v>12</v>
      </c>
      <c r="C24" t="s">
        <v>72</v>
      </c>
      <c r="D24" t="s">
        <v>64</v>
      </c>
      <c r="E24">
        <v>8299</v>
      </c>
      <c r="F24">
        <v>8553752095</v>
      </c>
      <c r="G24">
        <v>15798</v>
      </c>
      <c r="H24" t="s">
        <v>71</v>
      </c>
      <c r="L24" s="14">
        <v>2840</v>
      </c>
    </row>
    <row r="25" spans="1:26" x14ac:dyDescent="0.35">
      <c r="D25" t="s">
        <v>18</v>
      </c>
      <c r="E25">
        <v>7499</v>
      </c>
      <c r="L25" s="14">
        <v>1799</v>
      </c>
    </row>
    <row r="26" spans="1:26" x14ac:dyDescent="0.35">
      <c r="L26" s="14">
        <v>0</v>
      </c>
    </row>
    <row r="27" spans="1:26" x14ac:dyDescent="0.35">
      <c r="L27">
        <f>SUM(L2:L26)</f>
        <v>30729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8" sqref="C8"/>
    </sheetView>
  </sheetViews>
  <sheetFormatPr defaultRowHeight="14.5" x14ac:dyDescent="0.35"/>
  <cols>
    <col min="1" max="1" width="9.26953125" bestFit="1" customWidth="1"/>
    <col min="2" max="2" width="15.1796875" bestFit="1" customWidth="1"/>
    <col min="3" max="3" width="11.26953125" bestFit="1" customWidth="1"/>
  </cols>
  <sheetData>
    <row r="1" spans="1:3" ht="21" customHeight="1" x14ac:dyDescent="0.35">
      <c r="A1" s="17" t="s">
        <v>81</v>
      </c>
      <c r="B1" s="17" t="s">
        <v>0</v>
      </c>
      <c r="C1" s="17" t="s">
        <v>1</v>
      </c>
    </row>
    <row r="2" spans="1:3" x14ac:dyDescent="0.35">
      <c r="A2" s="15">
        <v>44074</v>
      </c>
      <c r="B2" t="s">
        <v>79</v>
      </c>
      <c r="C2" s="16">
        <v>400000</v>
      </c>
    </row>
    <row r="3" spans="1:3" x14ac:dyDescent="0.35">
      <c r="A3" s="15">
        <v>44074</v>
      </c>
      <c r="B3" t="s">
        <v>80</v>
      </c>
      <c r="C3" s="16">
        <v>200000</v>
      </c>
    </row>
    <row r="4" spans="1:3" x14ac:dyDescent="0.35">
      <c r="A4" s="15">
        <v>44074</v>
      </c>
      <c r="B4" t="s">
        <v>72</v>
      </c>
      <c r="C4" s="16">
        <v>100000</v>
      </c>
    </row>
    <row r="5" spans="1:3" x14ac:dyDescent="0.35">
      <c r="A5" s="15">
        <v>44075</v>
      </c>
      <c r="B5" t="s">
        <v>72</v>
      </c>
      <c r="C5" s="16">
        <v>100000</v>
      </c>
    </row>
    <row r="6" spans="1:3" x14ac:dyDescent="0.35">
      <c r="A6" s="15">
        <v>44076</v>
      </c>
      <c r="B6" t="s">
        <v>72</v>
      </c>
      <c r="C6" s="16">
        <v>400000</v>
      </c>
    </row>
    <row r="7" spans="1:3" x14ac:dyDescent="0.35">
      <c r="A7" s="15">
        <v>44076</v>
      </c>
      <c r="B7" t="s">
        <v>72</v>
      </c>
      <c r="C7" s="16">
        <v>100000</v>
      </c>
    </row>
    <row r="8" spans="1:3" x14ac:dyDescent="0.35">
      <c r="C8" s="16">
        <f>SUM(C2:C7)</f>
        <v>1300000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order_details</vt:lpstr>
      <vt:lpstr>order_received</vt:lpstr>
      <vt:lpstr>payment_details</vt:lpstr>
      <vt:lpstr>card_details</vt:lpstr>
      <vt:lpstr>Sheet2</vt:lpstr>
      <vt:lpstr>latest_aug</vt:lpstr>
      <vt:lpstr>latest_aug2</vt:lpstr>
      <vt:lpstr>details_l3</vt:lpstr>
      <vt:lpstr>flipkart_orde_details</vt:lpstr>
      <vt:lpstr>amazon_order_details</vt:lpstr>
      <vt:lpstr>card_details_august</vt:lpstr>
      <vt:lpstr>order_november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Ikramul Haq/LGSIA MPS-6(ikramul.haq@lge.com)</dc:creator>
  <cp:lastModifiedBy>Ikramul Haq/LGSIA MPS-6(ikramul.haq@lge.com)</cp:lastModifiedBy>
  <dcterms:created xsi:type="dcterms:W3CDTF">2020-07-12T06:43:15Z</dcterms:created>
  <dcterms:modified xsi:type="dcterms:W3CDTF">2020-11-30T03:59:08Z</dcterms:modified>
</cp:coreProperties>
</file>