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42.xml" ContentType="application/vnd.openxmlformats-officedocument.drawing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4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drawings/drawing50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drawings/drawing44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40.xml" ContentType="application/vnd.openxmlformats-officedocument.drawing+xml"/>
  <Override PartName="/xl/charts/chart54.xml" ContentType="application/vnd.openxmlformats-officedocument.drawingml.chart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+xml"/>
  <Override PartName="/xl/drawings/drawing5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200" yWindow="30" windowWidth="10290" windowHeight="7860" activeTab="8"/>
  </bookViews>
  <sheets>
    <sheet name="nasa'i" sheetId="49" r:id="rId1"/>
    <sheet name="ibnu majjah" sheetId="48" r:id="rId2"/>
    <sheet name="B. Indonesia" sheetId="9" r:id="rId3"/>
    <sheet name="English" sheetId="52" r:id="rId4"/>
    <sheet name="IPA" sheetId="51" r:id="rId5"/>
    <sheet name="Math" sheetId="50" r:id="rId6"/>
    <sheet name="Rata-rata kelas" sheetId="11" r:id="rId7"/>
    <sheet name="All" sheetId="31" r:id="rId8"/>
    <sheet name="Nanda" sheetId="10" r:id="rId9"/>
    <sheet name="Rifdha" sheetId="53" r:id="rId10"/>
    <sheet name="Auli" sheetId="54" r:id="rId11"/>
    <sheet name="Jode" sheetId="55" r:id="rId12"/>
    <sheet name="Rakha ananta" sheetId="56" r:id="rId13"/>
    <sheet name="Reksa" sheetId="57" r:id="rId14"/>
    <sheet name="Ayu" sheetId="58" r:id="rId15"/>
    <sheet name="Galih" sheetId="59" r:id="rId16"/>
    <sheet name="Aldo" sheetId="60" r:id="rId17"/>
    <sheet name="Hasan" sheetId="61" r:id="rId18"/>
    <sheet name="Asher" sheetId="62" r:id="rId19"/>
    <sheet name="Wicak" sheetId="63" r:id="rId20"/>
    <sheet name="Husein" sheetId="64" r:id="rId21"/>
    <sheet name="Irfan" sheetId="65" r:id="rId22"/>
    <sheet name="Rafly" sheetId="66" r:id="rId23"/>
    <sheet name="Haidar" sheetId="67" r:id="rId24"/>
    <sheet name="Ilyasa" sheetId="68" r:id="rId25"/>
    <sheet name="Raka 3" sheetId="69" r:id="rId26"/>
    <sheet name="Thareq" sheetId="70" r:id="rId27"/>
    <sheet name="Andro" sheetId="71" r:id="rId28"/>
    <sheet name="Zidane" sheetId="72" r:id="rId29"/>
    <sheet name="Bila" sheetId="73" r:id="rId30"/>
    <sheet name="Talia" sheetId="74" r:id="rId31"/>
    <sheet name="Sekar" sheetId="75" r:id="rId32"/>
    <sheet name="Aufari" sheetId="76" r:id="rId33"/>
    <sheet name="Anggit" sheetId="77" r:id="rId34"/>
    <sheet name="Azka" sheetId="78" r:id="rId35"/>
    <sheet name="Denisa" sheetId="79" r:id="rId36"/>
    <sheet name="Fiyan" sheetId="80" r:id="rId37"/>
    <sheet name="Aunal" sheetId="81" r:id="rId38"/>
    <sheet name="Rara" sheetId="82" r:id="rId39"/>
    <sheet name="Jagro" sheetId="83" r:id="rId40"/>
    <sheet name="Kalista" sheetId="84" r:id="rId41"/>
    <sheet name="Farhan" sheetId="85" r:id="rId42"/>
    <sheet name="Hilmi" sheetId="86" r:id="rId43"/>
    <sheet name="Naufal" sheetId="87" r:id="rId44"/>
    <sheet name="Nugi" sheetId="88" r:id="rId45"/>
    <sheet name="Salfiq" sheetId="89" r:id="rId46"/>
    <sheet name="Hafidz" sheetId="90" r:id="rId47"/>
    <sheet name="Mulky" sheetId="91" r:id="rId48"/>
    <sheet name="Qonitan" sheetId="92" r:id="rId49"/>
    <sheet name="Raihan" sheetId="93" r:id="rId50"/>
    <sheet name="Rakha fauz" sheetId="94" r:id="rId51"/>
    <sheet name="Dimas" sheetId="95" r:id="rId52"/>
    <sheet name="Sulltan" sheetId="96" r:id="rId53"/>
    <sheet name="Ara" sheetId="97" r:id="rId54"/>
  </sheets>
  <externalReferences>
    <externalReference r:id="rId55"/>
    <externalReference r:id="rId56"/>
  </externalReferences>
  <calcPr calcId="124519"/>
</workbook>
</file>

<file path=xl/calcChain.xml><?xml version="1.0" encoding="utf-8"?>
<calcChain xmlns="http://schemas.openxmlformats.org/spreadsheetml/2006/main">
  <c r="C11" i="97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6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5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4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3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2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1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90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9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8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7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6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5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4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3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2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1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80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9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8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7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6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5"/>
  <c r="D11"/>
  <c r="E11"/>
  <c r="F11"/>
  <c r="G11"/>
  <c r="C10"/>
  <c r="D10"/>
  <c r="E10"/>
  <c r="F10"/>
  <c r="G10"/>
  <c r="C9"/>
  <c r="D9"/>
  <c r="E9"/>
  <c r="F9"/>
  <c r="G9"/>
  <c r="G8"/>
  <c r="C8"/>
  <c r="D8"/>
  <c r="E8"/>
  <c r="F8"/>
  <c r="C11" i="74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3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2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1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70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9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8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7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6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5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4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3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2"/>
  <c r="D11"/>
  <c r="E11"/>
  <c r="F11"/>
  <c r="G11"/>
  <c r="C10"/>
  <c r="D10"/>
  <c r="E10"/>
  <c r="F10"/>
  <c r="G10"/>
  <c r="C9"/>
  <c r="D9"/>
  <c r="E9"/>
  <c r="F9"/>
  <c r="G9"/>
  <c r="G8"/>
  <c r="C8"/>
  <c r="D8"/>
  <c r="E8"/>
  <c r="F8"/>
  <c r="C11" i="61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60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59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58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57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56"/>
  <c r="D11"/>
  <c r="E11"/>
  <c r="F11"/>
  <c r="G11"/>
  <c r="G10"/>
  <c r="C10"/>
  <c r="D10"/>
  <c r="E10"/>
  <c r="F10"/>
  <c r="C9"/>
  <c r="D9"/>
  <c r="E9"/>
  <c r="F9"/>
  <c r="G9"/>
  <c r="C8"/>
  <c r="D8"/>
  <c r="E8"/>
  <c r="F8"/>
  <c r="G8"/>
  <c r="C11" i="53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E39" i="31"/>
  <c r="F39"/>
  <c r="G39"/>
  <c r="H39"/>
  <c r="I39"/>
  <c r="C11" i="55"/>
  <c r="D11"/>
  <c r="E11"/>
  <c r="F11"/>
  <c r="G11"/>
  <c r="C10"/>
  <c r="D10"/>
  <c r="E10"/>
  <c r="F10"/>
  <c r="G10"/>
  <c r="C9"/>
  <c r="D9"/>
  <c r="E9"/>
  <c r="F9"/>
  <c r="G9"/>
  <c r="C8"/>
  <c r="D8"/>
  <c r="E8"/>
  <c r="F8"/>
  <c r="G8"/>
  <c r="C11" i="54"/>
  <c r="D11"/>
  <c r="E11"/>
  <c r="F11"/>
  <c r="G11"/>
  <c r="G10"/>
  <c r="C10"/>
  <c r="D10"/>
  <c r="E10"/>
  <c r="F10"/>
  <c r="C9"/>
  <c r="D9"/>
  <c r="E9"/>
  <c r="F9"/>
  <c r="G9"/>
  <c r="C8"/>
  <c r="D8"/>
  <c r="E8"/>
  <c r="F8"/>
  <c r="G8"/>
  <c r="C11" i="10"/>
  <c r="D11"/>
  <c r="E11"/>
  <c r="F11"/>
  <c r="G11"/>
  <c r="C10"/>
  <c r="D10"/>
  <c r="E10"/>
  <c r="F10"/>
  <c r="G10"/>
  <c r="C9"/>
  <c r="D9"/>
  <c r="E9"/>
  <c r="F9"/>
  <c r="G9"/>
  <c r="F8"/>
  <c r="G8"/>
  <c r="C8"/>
  <c r="D8"/>
  <c r="E8"/>
  <c r="F8" i="31"/>
  <c r="G8"/>
  <c r="F8" i="11"/>
  <c r="G8"/>
  <c r="D10" i="31"/>
  <c r="E10"/>
  <c r="F10"/>
  <c r="G10"/>
  <c r="F10" i="11"/>
  <c r="G10"/>
  <c r="D11" i="31"/>
  <c r="E11"/>
  <c r="F11"/>
  <c r="G11"/>
  <c r="F11" i="11"/>
  <c r="G11"/>
  <c r="D9" i="31"/>
  <c r="E9"/>
  <c r="F9"/>
  <c r="G9"/>
  <c r="F9" i="11"/>
  <c r="G9"/>
  <c r="F25"/>
  <c r="G25"/>
  <c r="D15" i="31"/>
  <c r="E15"/>
  <c r="F15"/>
  <c r="G15"/>
  <c r="D16"/>
  <c r="E16"/>
  <c r="F16"/>
  <c r="G16"/>
  <c r="F16" i="11"/>
  <c r="D17" i="31"/>
  <c r="E17"/>
  <c r="F17"/>
  <c r="G17"/>
  <c r="E50"/>
  <c r="F50"/>
  <c r="G50"/>
  <c r="H50"/>
  <c r="I50"/>
  <c r="E49"/>
  <c r="F49"/>
  <c r="G49"/>
  <c r="H49"/>
  <c r="I49"/>
  <c r="E48"/>
  <c r="F48"/>
  <c r="G48"/>
  <c r="H48"/>
  <c r="I48"/>
  <c r="E47"/>
  <c r="F47"/>
  <c r="G47"/>
  <c r="H47"/>
  <c r="I47"/>
  <c r="E46"/>
  <c r="F46"/>
  <c r="G46"/>
  <c r="H46"/>
  <c r="I46"/>
  <c r="E45"/>
  <c r="F45"/>
  <c r="G45"/>
  <c r="H45"/>
  <c r="I45"/>
  <c r="F44"/>
  <c r="G44"/>
  <c r="H44"/>
  <c r="I44"/>
  <c r="E43"/>
  <c r="F43"/>
  <c r="G43"/>
  <c r="H43"/>
  <c r="I43"/>
  <c r="E42"/>
  <c r="F42"/>
  <c r="G42"/>
  <c r="H42"/>
  <c r="I42"/>
  <c r="E41"/>
  <c r="F41"/>
  <c r="G41"/>
  <c r="H41"/>
  <c r="I41"/>
  <c r="E40"/>
  <c r="F40"/>
  <c r="G40"/>
  <c r="H40"/>
  <c r="I40"/>
  <c r="E38"/>
  <c r="F38"/>
  <c r="G38"/>
  <c r="H38"/>
  <c r="I38"/>
  <c r="E37"/>
  <c r="F37"/>
  <c r="G37"/>
  <c r="H37"/>
  <c r="I37"/>
  <c r="E36"/>
  <c r="F36"/>
  <c r="G36"/>
  <c r="H36"/>
  <c r="I36"/>
  <c r="E35"/>
  <c r="F35"/>
  <c r="G35"/>
  <c r="H35"/>
  <c r="I35"/>
  <c r="E34"/>
  <c r="F34"/>
  <c r="G34"/>
  <c r="H34"/>
  <c r="I34"/>
  <c r="E33"/>
  <c r="F33"/>
  <c r="G33"/>
  <c r="H33"/>
  <c r="I33"/>
  <c r="E32"/>
  <c r="F32"/>
  <c r="G32"/>
  <c r="H32"/>
  <c r="I32"/>
  <c r="E31"/>
  <c r="F31"/>
  <c r="G31"/>
  <c r="H31"/>
  <c r="I31"/>
  <c r="E30"/>
  <c r="F30"/>
  <c r="G30"/>
  <c r="H30"/>
  <c r="I30"/>
  <c r="E29"/>
  <c r="F29"/>
  <c r="G29"/>
  <c r="H29"/>
  <c r="I29"/>
  <c r="E28"/>
  <c r="F28"/>
  <c r="G28"/>
  <c r="H28"/>
  <c r="I28"/>
  <c r="E27"/>
  <c r="F27"/>
  <c r="G27"/>
  <c r="H27"/>
  <c r="I27"/>
  <c r="E26"/>
  <c r="F26"/>
  <c r="G26"/>
  <c r="H26"/>
  <c r="I26"/>
  <c r="I25"/>
  <c r="E25"/>
  <c r="F25"/>
  <c r="G25"/>
  <c r="H25"/>
  <c r="E24"/>
  <c r="F24"/>
  <c r="G24"/>
  <c r="H24"/>
  <c r="I24"/>
  <c r="E23"/>
  <c r="F23"/>
  <c r="G23"/>
  <c r="H23"/>
  <c r="I23"/>
  <c r="E22"/>
  <c r="F22"/>
  <c r="G22"/>
  <c r="H22"/>
  <c r="I22"/>
  <c r="E21"/>
  <c r="F21"/>
  <c r="G21"/>
  <c r="H21"/>
  <c r="I21"/>
  <c r="E20"/>
  <c r="F20"/>
  <c r="G20"/>
  <c r="H20"/>
  <c r="I20"/>
  <c r="E19"/>
  <c r="F19"/>
  <c r="G19"/>
  <c r="H19"/>
  <c r="I19"/>
  <c r="E18"/>
  <c r="F18"/>
  <c r="G18"/>
  <c r="H18"/>
  <c r="I18"/>
  <c r="H17"/>
  <c r="I17"/>
  <c r="H16"/>
  <c r="I16"/>
  <c r="H15"/>
  <c r="I15"/>
  <c r="F14"/>
  <c r="G14"/>
  <c r="H14"/>
  <c r="I14"/>
  <c r="E13"/>
  <c r="F13"/>
  <c r="G13"/>
  <c r="H13"/>
  <c r="I13"/>
  <c r="E12"/>
  <c r="F12"/>
  <c r="G12"/>
  <c r="H12"/>
  <c r="I12"/>
  <c r="H11"/>
  <c r="I11"/>
  <c r="H10"/>
  <c r="I10"/>
  <c r="H9"/>
  <c r="I9"/>
  <c r="H8"/>
  <c r="I8"/>
  <c r="I7"/>
  <c r="I6"/>
  <c r="F6"/>
  <c r="G6"/>
  <c r="H6"/>
  <c r="F5"/>
  <c r="G5"/>
  <c r="H5"/>
  <c r="I5"/>
  <c r="I54" s="1"/>
  <c r="F18" i="11"/>
  <c r="F56" i="9"/>
  <c r="G56"/>
  <c r="E8" i="11" s="1"/>
  <c r="H56" i="9"/>
  <c r="I56"/>
  <c r="F55"/>
  <c r="D16" i="11" s="1"/>
  <c r="G55" i="9"/>
  <c r="E16" i="11" s="1"/>
  <c r="H55" i="9"/>
  <c r="I55"/>
  <c r="G16" i="11" s="1"/>
  <c r="F54" i="9"/>
  <c r="D25" i="11" s="1"/>
  <c r="G54" i="9"/>
  <c r="E25" i="11" s="1"/>
  <c r="H54" i="9"/>
  <c r="I54"/>
  <c r="F56" i="52"/>
  <c r="D9" i="11" s="1"/>
  <c r="G56" i="52"/>
  <c r="E9" i="11" s="1"/>
  <c r="H56" i="52"/>
  <c r="I56"/>
  <c r="F55"/>
  <c r="D17" i="11" s="1"/>
  <c r="G55" i="52"/>
  <c r="E17" i="11" s="1"/>
  <c r="H55" i="52"/>
  <c r="F17" i="11" s="1"/>
  <c r="I55" i="52"/>
  <c r="G17" i="11" s="1"/>
  <c r="F54" i="52"/>
  <c r="G54"/>
  <c r="E26" i="11" s="1"/>
  <c r="H54" i="52"/>
  <c r="F26" i="11" s="1"/>
  <c r="I54" i="52"/>
  <c r="G26" i="11" s="1"/>
  <c r="F56" i="51"/>
  <c r="D10" i="11" s="1"/>
  <c r="G56" i="51"/>
  <c r="E10" i="11" s="1"/>
  <c r="H56" i="51"/>
  <c r="I56"/>
  <c r="F55"/>
  <c r="D18" i="11" s="1"/>
  <c r="G55" i="51"/>
  <c r="E18" i="11" s="1"/>
  <c r="H55" i="51"/>
  <c r="I55"/>
  <c r="G18" i="11" s="1"/>
  <c r="F54" i="51"/>
  <c r="D27" i="11" s="1"/>
  <c r="G54" i="51"/>
  <c r="E27" i="11" s="1"/>
  <c r="H54" i="51"/>
  <c r="F27" i="11" s="1"/>
  <c r="I54" i="51"/>
  <c r="G27" i="11" s="1"/>
  <c r="F56" i="50"/>
  <c r="D11" i="11" s="1"/>
  <c r="G56" i="50"/>
  <c r="E11" i="11" s="1"/>
  <c r="H56" i="50"/>
  <c r="I56"/>
  <c r="G55"/>
  <c r="E19" i="11" s="1"/>
  <c r="H55" i="50"/>
  <c r="F19" i="11" s="1"/>
  <c r="I55" i="50"/>
  <c r="G19" i="11" s="1"/>
  <c r="F55" i="50"/>
  <c r="D19" i="11" s="1"/>
  <c r="G54" i="50"/>
  <c r="E28" i="11" s="1"/>
  <c r="H54" i="50"/>
  <c r="F28" i="11" s="1"/>
  <c r="I54" i="50"/>
  <c r="G28" i="11" s="1"/>
  <c r="G16" i="55" l="1"/>
  <c r="G16" i="97"/>
  <c r="G16" i="95"/>
  <c r="G16" i="93"/>
  <c r="G16" i="91"/>
  <c r="G16" i="89"/>
  <c r="G16" i="87"/>
  <c r="G16" i="85"/>
  <c r="G16" i="83"/>
  <c r="G16" i="81"/>
  <c r="G16" i="79"/>
  <c r="G16" i="77"/>
  <c r="G16" i="75"/>
  <c r="G16" i="73"/>
  <c r="G16" i="71"/>
  <c r="G16" i="69"/>
  <c r="G16" i="67"/>
  <c r="G16" i="65"/>
  <c r="G16" i="96"/>
  <c r="G16" i="94"/>
  <c r="G16" i="92"/>
  <c r="G16" i="90"/>
  <c r="G16" i="88"/>
  <c r="G16" i="86"/>
  <c r="G16" i="84"/>
  <c r="G16" i="82"/>
  <c r="G16" i="80"/>
  <c r="G16" i="78"/>
  <c r="G16" i="76"/>
  <c r="G16" i="74"/>
  <c r="G16" i="72"/>
  <c r="G16" i="70"/>
  <c r="G16" i="68"/>
  <c r="G16" i="66"/>
  <c r="G16" i="64"/>
  <c r="G16" i="63"/>
  <c r="G16" i="61"/>
  <c r="G16" i="59"/>
  <c r="G16" i="57"/>
  <c r="G16" i="54"/>
  <c r="G16" i="62"/>
  <c r="G16" i="60"/>
  <c r="G16" i="58"/>
  <c r="G16" i="56"/>
  <c r="G16" i="53"/>
  <c r="I53" i="31"/>
  <c r="G15" i="10" s="1"/>
  <c r="I55" i="31"/>
  <c r="G16" i="10"/>
  <c r="G17"/>
  <c r="G17" i="55" l="1"/>
  <c r="G17" i="96"/>
  <c r="G17" i="94"/>
  <c r="G17" i="92"/>
  <c r="G17" i="90"/>
  <c r="G17" i="88"/>
  <c r="G17" i="86"/>
  <c r="G17" i="84"/>
  <c r="G17" i="82"/>
  <c r="G17" i="80"/>
  <c r="G17" i="78"/>
  <c r="G17" i="76"/>
  <c r="G17" i="74"/>
  <c r="G17" i="72"/>
  <c r="G17" i="70"/>
  <c r="G17" i="68"/>
  <c r="G17" i="66"/>
  <c r="G17" i="64"/>
  <c r="G17" i="97"/>
  <c r="G17" i="95"/>
  <c r="G17" i="93"/>
  <c r="G17" i="91"/>
  <c r="G17" i="89"/>
  <c r="G17" i="87"/>
  <c r="G17" i="85"/>
  <c r="G17" i="83"/>
  <c r="G17" i="81"/>
  <c r="G17" i="79"/>
  <c r="G17" i="77"/>
  <c r="G17" i="75"/>
  <c r="G17" i="73"/>
  <c r="G17" i="71"/>
  <c r="G17" i="69"/>
  <c r="G17" i="67"/>
  <c r="G17" i="65"/>
  <c r="G17" i="62"/>
  <c r="G17" i="61"/>
  <c r="G17" i="60"/>
  <c r="G17" i="58"/>
  <c r="G17" i="56"/>
  <c r="G17" i="53"/>
  <c r="G17" i="63"/>
  <c r="G17" i="59"/>
  <c r="G17" i="57"/>
  <c r="G17" i="54"/>
  <c r="G15" i="55"/>
  <c r="G15" i="96"/>
  <c r="G15" i="94"/>
  <c r="G15" i="92"/>
  <c r="G15" i="90"/>
  <c r="G15" i="88"/>
  <c r="G15" i="86"/>
  <c r="G15" i="84"/>
  <c r="G15" i="82"/>
  <c r="G15" i="80"/>
  <c r="G15" i="78"/>
  <c r="G15" i="76"/>
  <c r="G15" i="74"/>
  <c r="G15" i="72"/>
  <c r="G15" i="70"/>
  <c r="G15" i="68"/>
  <c r="G15" i="66"/>
  <c r="G15" i="64"/>
  <c r="G15" i="97"/>
  <c r="G15" i="95"/>
  <c r="G15" i="93"/>
  <c r="G15" i="91"/>
  <c r="G15" i="89"/>
  <c r="G15" i="87"/>
  <c r="G15" i="85"/>
  <c r="G15" i="83"/>
  <c r="G15" i="81"/>
  <c r="G15" i="79"/>
  <c r="G15" i="77"/>
  <c r="G15" i="75"/>
  <c r="G15" i="73"/>
  <c r="G15" i="71"/>
  <c r="G15" i="69"/>
  <c r="G15" i="67"/>
  <c r="G15" i="65"/>
  <c r="G15" i="62"/>
  <c r="G15" i="60"/>
  <c r="G15" i="58"/>
  <c r="G15" i="56"/>
  <c r="G15" i="53"/>
  <c r="G15" i="63"/>
  <c r="G15" i="61"/>
  <c r="G15" i="59"/>
  <c r="G15" i="57"/>
  <c r="G15" i="54"/>
  <c r="H7" i="31" l="1"/>
  <c r="H55" l="1"/>
  <c r="H53"/>
  <c r="H54"/>
  <c r="D6"/>
  <c r="E6"/>
  <c r="D7"/>
  <c r="E7"/>
  <c r="F7"/>
  <c r="G7"/>
  <c r="D8"/>
  <c r="E8"/>
  <c r="D12"/>
  <c r="D13"/>
  <c r="D14"/>
  <c r="E14"/>
  <c r="E5"/>
  <c r="D8" i="11"/>
  <c r="E56" i="52"/>
  <c r="C9" i="11" s="1"/>
  <c r="E55" i="52"/>
  <c r="C17" i="11" s="1"/>
  <c r="E54" i="52"/>
  <c r="E56" i="50"/>
  <c r="C11" i="11" s="1"/>
  <c r="E55" i="50"/>
  <c r="E54"/>
  <c r="F54"/>
  <c r="F53" i="31" l="1"/>
  <c r="F54"/>
  <c r="F55"/>
  <c r="G53"/>
  <c r="G54"/>
  <c r="G55"/>
  <c r="F16" i="96"/>
  <c r="F16" i="94"/>
  <c r="F16" i="92"/>
  <c r="F16" i="90"/>
  <c r="F16" i="88"/>
  <c r="F16" i="86"/>
  <c r="F16" i="84"/>
  <c r="F16" i="82"/>
  <c r="F16" i="80"/>
  <c r="F16" i="78"/>
  <c r="F16" i="76"/>
  <c r="F16" i="74"/>
  <c r="F16" i="72"/>
  <c r="F16" i="70"/>
  <c r="F16" i="68"/>
  <c r="F16" i="66"/>
  <c r="F16" i="64"/>
  <c r="F16" i="97"/>
  <c r="F16" i="95"/>
  <c r="F16" i="93"/>
  <c r="F16" i="91"/>
  <c r="F16" i="89"/>
  <c r="F16" i="87"/>
  <c r="F16" i="85"/>
  <c r="F16" i="83"/>
  <c r="F16" i="81"/>
  <c r="F16" i="79"/>
  <c r="F16" i="77"/>
  <c r="F16" i="75"/>
  <c r="F16" i="73"/>
  <c r="F16" i="71"/>
  <c r="F16" i="69"/>
  <c r="F16" i="67"/>
  <c r="F16" i="65"/>
  <c r="F16" i="62"/>
  <c r="F16" i="60"/>
  <c r="F16" i="58"/>
  <c r="F16" i="56"/>
  <c r="F16" i="53"/>
  <c r="F16" i="63"/>
  <c r="F16" i="61"/>
  <c r="F16" i="59"/>
  <c r="F16" i="57"/>
  <c r="F16" i="54"/>
  <c r="F16" i="55"/>
  <c r="F16" i="10"/>
  <c r="F17" i="97"/>
  <c r="F17" i="95"/>
  <c r="F17" i="93"/>
  <c r="F17" i="91"/>
  <c r="F17" i="89"/>
  <c r="F17" i="87"/>
  <c r="F17" i="85"/>
  <c r="F17" i="83"/>
  <c r="F17" i="81"/>
  <c r="F17" i="79"/>
  <c r="F17" i="77"/>
  <c r="F17" i="75"/>
  <c r="F17" i="74"/>
  <c r="F17" i="73"/>
  <c r="F17" i="71"/>
  <c r="F17" i="69"/>
  <c r="F17" i="67"/>
  <c r="F17" i="65"/>
  <c r="F17" i="96"/>
  <c r="F17" i="94"/>
  <c r="F17" i="92"/>
  <c r="F17" i="90"/>
  <c r="F17" i="88"/>
  <c r="F17" i="86"/>
  <c r="F17" i="84"/>
  <c r="F17" i="82"/>
  <c r="F17" i="80"/>
  <c r="F17" i="78"/>
  <c r="F17" i="76"/>
  <c r="F17" i="72"/>
  <c r="F17" i="70"/>
  <c r="F17" i="68"/>
  <c r="F17" i="66"/>
  <c r="F17" i="64"/>
  <c r="F17" i="63"/>
  <c r="F17" i="59"/>
  <c r="F17" i="57"/>
  <c r="F17" i="54"/>
  <c r="F17" i="62"/>
  <c r="F17" i="61"/>
  <c r="F17" i="60"/>
  <c r="F17" i="58"/>
  <c r="F17" i="56"/>
  <c r="F17" i="53"/>
  <c r="F17" i="55"/>
  <c r="F17" i="10"/>
  <c r="F15" i="97"/>
  <c r="F15" i="95"/>
  <c r="F15" i="93"/>
  <c r="F15" i="91"/>
  <c r="F15" i="89"/>
  <c r="F15" i="87"/>
  <c r="F15" i="85"/>
  <c r="F15" i="83"/>
  <c r="F15" i="81"/>
  <c r="F15" i="79"/>
  <c r="F15" i="77"/>
  <c r="F15" i="75"/>
  <c r="F15" i="73"/>
  <c r="F15" i="71"/>
  <c r="F15" i="69"/>
  <c r="F15" i="67"/>
  <c r="F15" i="65"/>
  <c r="F15" i="96"/>
  <c r="F15" i="94"/>
  <c r="F15" i="92"/>
  <c r="F15" i="90"/>
  <c r="F15" i="88"/>
  <c r="F15" i="86"/>
  <c r="F15" i="84"/>
  <c r="F15" i="82"/>
  <c r="F15" i="80"/>
  <c r="F15" i="78"/>
  <c r="F15" i="76"/>
  <c r="F15" i="74"/>
  <c r="F15" i="72"/>
  <c r="F15" i="70"/>
  <c r="F15" i="68"/>
  <c r="F15" i="66"/>
  <c r="F15" i="64"/>
  <c r="F15" i="63"/>
  <c r="F15" i="61"/>
  <c r="F15" i="59"/>
  <c r="F15" i="57"/>
  <c r="F15" i="54"/>
  <c r="F15" i="62"/>
  <c r="F15" i="60"/>
  <c r="F15" i="58"/>
  <c r="F15" i="56"/>
  <c r="F15" i="53"/>
  <c r="F15" i="55"/>
  <c r="F15" i="10"/>
  <c r="E61" i="31"/>
  <c r="D61"/>
  <c r="B11" i="97"/>
  <c r="B10"/>
  <c r="B9"/>
  <c r="B8"/>
  <c r="B4"/>
  <c r="M13"/>
  <c r="L13"/>
  <c r="K13"/>
  <c r="J13"/>
  <c r="I13"/>
  <c r="H13"/>
  <c r="G13"/>
  <c r="F13"/>
  <c r="E13"/>
  <c r="D13"/>
  <c r="B11" i="96"/>
  <c r="B10"/>
  <c r="B9"/>
  <c r="B8"/>
  <c r="B4"/>
  <c r="M13"/>
  <c r="L13"/>
  <c r="K13"/>
  <c r="J13"/>
  <c r="I13"/>
  <c r="H13"/>
  <c r="G13"/>
  <c r="F13"/>
  <c r="E13"/>
  <c r="D13"/>
  <c r="B11" i="95"/>
  <c r="B10"/>
  <c r="B9"/>
  <c r="B8"/>
  <c r="B4"/>
  <c r="M13"/>
  <c r="L13"/>
  <c r="K13"/>
  <c r="J13"/>
  <c r="I13"/>
  <c r="H13"/>
  <c r="G13"/>
  <c r="F13"/>
  <c r="E13"/>
  <c r="D13"/>
  <c r="B11" i="94"/>
  <c r="B10"/>
  <c r="B9"/>
  <c r="B8"/>
  <c r="B4"/>
  <c r="M13"/>
  <c r="L13"/>
  <c r="K13"/>
  <c r="J13"/>
  <c r="I13"/>
  <c r="H13"/>
  <c r="G13"/>
  <c r="F13"/>
  <c r="E13"/>
  <c r="D13"/>
  <c r="B11" i="93"/>
  <c r="B10"/>
  <c r="B9"/>
  <c r="B8"/>
  <c r="B4"/>
  <c r="M13"/>
  <c r="L13"/>
  <c r="K13"/>
  <c r="J13"/>
  <c r="I13"/>
  <c r="H13"/>
  <c r="G13"/>
  <c r="F13"/>
  <c r="E13"/>
  <c r="D13"/>
  <c r="B10" i="92"/>
  <c r="B9"/>
  <c r="B8"/>
  <c r="B4"/>
  <c r="B11"/>
  <c r="M13"/>
  <c r="L13"/>
  <c r="K13"/>
  <c r="J13"/>
  <c r="I13"/>
  <c r="H13"/>
  <c r="G13"/>
  <c r="F13"/>
  <c r="E13"/>
  <c r="D13"/>
  <c r="B11" i="91"/>
  <c r="B10"/>
  <c r="B9"/>
  <c r="B8"/>
  <c r="B4"/>
  <c r="M13"/>
  <c r="L13"/>
  <c r="K13"/>
  <c r="J13"/>
  <c r="I13"/>
  <c r="H13"/>
  <c r="G13"/>
  <c r="F13"/>
  <c r="E13"/>
  <c r="D13"/>
  <c r="B11" i="90"/>
  <c r="B10"/>
  <c r="B9"/>
  <c r="B8"/>
  <c r="B4"/>
  <c r="M13"/>
  <c r="L13"/>
  <c r="K13"/>
  <c r="J13"/>
  <c r="I13"/>
  <c r="H13"/>
  <c r="G13"/>
  <c r="F13"/>
  <c r="E13"/>
  <c r="D13"/>
  <c r="B11" i="89"/>
  <c r="B10"/>
  <c r="B9"/>
  <c r="B8"/>
  <c r="B4"/>
  <c r="M13"/>
  <c r="L13"/>
  <c r="K13"/>
  <c r="J13"/>
  <c r="I13"/>
  <c r="H13"/>
  <c r="G13"/>
  <c r="F13"/>
  <c r="E13"/>
  <c r="D13"/>
  <c r="B11" i="88"/>
  <c r="B10"/>
  <c r="B9"/>
  <c r="B8"/>
  <c r="B4"/>
  <c r="M13"/>
  <c r="L13"/>
  <c r="K13"/>
  <c r="J13"/>
  <c r="I13"/>
  <c r="H13"/>
  <c r="G13"/>
  <c r="F13"/>
  <c r="E13"/>
  <c r="D13"/>
  <c r="B11" i="87"/>
  <c r="B10"/>
  <c r="B9"/>
  <c r="B8"/>
  <c r="B4"/>
  <c r="M13"/>
  <c r="L13"/>
  <c r="K13"/>
  <c r="J13"/>
  <c r="I13"/>
  <c r="H13"/>
  <c r="G13"/>
  <c r="F13"/>
  <c r="E13"/>
  <c r="D13"/>
  <c r="B11" i="86"/>
  <c r="B10"/>
  <c r="B9"/>
  <c r="B8"/>
  <c r="B4"/>
  <c r="M13"/>
  <c r="L13"/>
  <c r="K13"/>
  <c r="J13"/>
  <c r="I13"/>
  <c r="H13"/>
  <c r="G13"/>
  <c r="F13"/>
  <c r="E13"/>
  <c r="D13"/>
  <c r="B11" i="85"/>
  <c r="B10"/>
  <c r="B9"/>
  <c r="B8"/>
  <c r="B4"/>
  <c r="M13"/>
  <c r="L13"/>
  <c r="K13"/>
  <c r="J13"/>
  <c r="I13"/>
  <c r="H13"/>
  <c r="G13"/>
  <c r="F13"/>
  <c r="E13"/>
  <c r="D13"/>
  <c r="B11" i="84"/>
  <c r="B10"/>
  <c r="B9"/>
  <c r="B8"/>
  <c r="B4"/>
  <c r="M13"/>
  <c r="L13"/>
  <c r="K13"/>
  <c r="J13"/>
  <c r="I13"/>
  <c r="H13"/>
  <c r="G13"/>
  <c r="F13"/>
  <c r="E13"/>
  <c r="D13"/>
  <c r="B11" i="83"/>
  <c r="B10"/>
  <c r="B9"/>
  <c r="B8"/>
  <c r="B4"/>
  <c r="M13"/>
  <c r="L13"/>
  <c r="K13"/>
  <c r="J13"/>
  <c r="I13"/>
  <c r="H13"/>
  <c r="G13"/>
  <c r="F13"/>
  <c r="E13"/>
  <c r="D13"/>
  <c r="B11" i="82"/>
  <c r="B10"/>
  <c r="B9"/>
  <c r="B8"/>
  <c r="B4"/>
  <c r="M13"/>
  <c r="L13"/>
  <c r="K13"/>
  <c r="J13"/>
  <c r="I13"/>
  <c r="H13"/>
  <c r="G13"/>
  <c r="F13"/>
  <c r="E13"/>
  <c r="D13"/>
  <c r="B11" i="81"/>
  <c r="B10"/>
  <c r="B9"/>
  <c r="B8"/>
  <c r="B4"/>
  <c r="M13"/>
  <c r="L13"/>
  <c r="K13"/>
  <c r="J13"/>
  <c r="I13"/>
  <c r="H13"/>
  <c r="G13"/>
  <c r="F13"/>
  <c r="E13"/>
  <c r="D13"/>
  <c r="B11" i="80"/>
  <c r="B10"/>
  <c r="B9"/>
  <c r="B8"/>
  <c r="B4"/>
  <c r="M13"/>
  <c r="L13"/>
  <c r="K13"/>
  <c r="J13"/>
  <c r="I13"/>
  <c r="H13"/>
  <c r="G13"/>
  <c r="F13"/>
  <c r="E13"/>
  <c r="D13"/>
  <c r="B11" i="79"/>
  <c r="B10"/>
  <c r="B9"/>
  <c r="B8"/>
  <c r="B4"/>
  <c r="M13"/>
  <c r="L13"/>
  <c r="K13"/>
  <c r="J13"/>
  <c r="I13"/>
  <c r="H13"/>
  <c r="G13"/>
  <c r="F13"/>
  <c r="E13"/>
  <c r="D13"/>
  <c r="B11" i="78"/>
  <c r="B10"/>
  <c r="B9"/>
  <c r="B8"/>
  <c r="B4"/>
  <c r="M13"/>
  <c r="L13"/>
  <c r="K13"/>
  <c r="J13"/>
  <c r="I13"/>
  <c r="H13"/>
  <c r="G13"/>
  <c r="F13"/>
  <c r="E13"/>
  <c r="D13"/>
  <c r="B11" i="77"/>
  <c r="B10"/>
  <c r="B9"/>
  <c r="B8"/>
  <c r="B4"/>
  <c r="M13"/>
  <c r="L13"/>
  <c r="K13"/>
  <c r="J13"/>
  <c r="I13"/>
  <c r="H13"/>
  <c r="G13"/>
  <c r="F13"/>
  <c r="E13"/>
  <c r="D13"/>
  <c r="B11" i="76"/>
  <c r="B10"/>
  <c r="B9"/>
  <c r="B8"/>
  <c r="B4"/>
  <c r="M13"/>
  <c r="L13"/>
  <c r="K13"/>
  <c r="J13"/>
  <c r="I13"/>
  <c r="H13"/>
  <c r="G13"/>
  <c r="F13"/>
  <c r="E13"/>
  <c r="D13"/>
  <c r="B11" i="75"/>
  <c r="B10"/>
  <c r="B9"/>
  <c r="B8"/>
  <c r="B4"/>
  <c r="M13"/>
  <c r="L13"/>
  <c r="K13"/>
  <c r="J13"/>
  <c r="I13"/>
  <c r="H13"/>
  <c r="G13"/>
  <c r="F13"/>
  <c r="E13"/>
  <c r="D13"/>
  <c r="B11" i="74"/>
  <c r="B10"/>
  <c r="B9"/>
  <c r="B8"/>
  <c r="B4"/>
  <c r="M13"/>
  <c r="L13"/>
  <c r="K13"/>
  <c r="J13"/>
  <c r="I13"/>
  <c r="H13"/>
  <c r="G13"/>
  <c r="F13"/>
  <c r="E13"/>
  <c r="D13"/>
  <c r="B11" i="73"/>
  <c r="B10"/>
  <c r="B9"/>
  <c r="B8"/>
  <c r="B4"/>
  <c r="M13"/>
  <c r="L13"/>
  <c r="K13"/>
  <c r="J13"/>
  <c r="I13"/>
  <c r="H13"/>
  <c r="G13"/>
  <c r="F13"/>
  <c r="E13"/>
  <c r="D13"/>
  <c r="B11" i="72"/>
  <c r="B10"/>
  <c r="B9"/>
  <c r="B8"/>
  <c r="B4"/>
  <c r="M13"/>
  <c r="L13"/>
  <c r="K13"/>
  <c r="J13"/>
  <c r="I13"/>
  <c r="H13"/>
  <c r="G13"/>
  <c r="F13"/>
  <c r="E13"/>
  <c r="D13"/>
  <c r="E44" i="31"/>
  <c r="E55" s="1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28"/>
  <c r="D18"/>
  <c r="D19"/>
  <c r="D20"/>
  <c r="D21"/>
  <c r="D22"/>
  <c r="D23"/>
  <c r="D24"/>
  <c r="D25"/>
  <c r="D26"/>
  <c r="D27"/>
  <c r="D5"/>
  <c r="B10" i="71"/>
  <c r="B9"/>
  <c r="B8"/>
  <c r="B13" s="1"/>
  <c r="B11"/>
  <c r="B4"/>
  <c r="M13"/>
  <c r="L13"/>
  <c r="K13"/>
  <c r="J13"/>
  <c r="I13"/>
  <c r="H13"/>
  <c r="G13"/>
  <c r="F13"/>
  <c r="E13"/>
  <c r="D13"/>
  <c r="B11" i="70"/>
  <c r="B10"/>
  <c r="B9"/>
  <c r="B8"/>
  <c r="B4"/>
  <c r="M13"/>
  <c r="L13"/>
  <c r="K13"/>
  <c r="J13"/>
  <c r="I13"/>
  <c r="H13"/>
  <c r="G13"/>
  <c r="F13"/>
  <c r="E13"/>
  <c r="D13"/>
  <c r="C13"/>
  <c r="B11" i="69"/>
  <c r="B10"/>
  <c r="B9"/>
  <c r="B8"/>
  <c r="B4"/>
  <c r="M13"/>
  <c r="L13"/>
  <c r="K13"/>
  <c r="J13"/>
  <c r="I13"/>
  <c r="H13"/>
  <c r="G13"/>
  <c r="F13"/>
  <c r="E13"/>
  <c r="D13"/>
  <c r="C13"/>
  <c r="C17" i="96" l="1"/>
  <c r="C17" i="94"/>
  <c r="C17" i="92"/>
  <c r="C17" i="90"/>
  <c r="C17" i="88"/>
  <c r="C17" i="86"/>
  <c r="C17" i="84"/>
  <c r="C17" i="82"/>
  <c r="C17" i="80"/>
  <c r="C17" i="78"/>
  <c r="C17" i="76"/>
  <c r="C17" i="72"/>
  <c r="C17" i="70"/>
  <c r="C17" i="68"/>
  <c r="C17" i="66"/>
  <c r="C17" i="64"/>
  <c r="C17" i="97"/>
  <c r="C17" i="95"/>
  <c r="C17" i="93"/>
  <c r="C17" i="91"/>
  <c r="C17" i="89"/>
  <c r="C17" i="87"/>
  <c r="C17" i="85"/>
  <c r="C17" i="83"/>
  <c r="C17" i="81"/>
  <c r="C17" i="79"/>
  <c r="C17" i="77"/>
  <c r="C17" i="75"/>
  <c r="C17" i="74"/>
  <c r="C17" i="73"/>
  <c r="C17" i="71"/>
  <c r="C17" i="69"/>
  <c r="C17" i="67"/>
  <c r="C17" i="65"/>
  <c r="C17" i="63"/>
  <c r="C17" i="62"/>
  <c r="C17" i="60"/>
  <c r="C17" i="58"/>
  <c r="C17" i="56"/>
  <c r="C17" i="53"/>
  <c r="C17" i="59"/>
  <c r="C17" i="57"/>
  <c r="C17" i="54"/>
  <c r="C17" i="55"/>
  <c r="C17" i="61"/>
  <c r="C17" i="10"/>
  <c r="E16" i="97"/>
  <c r="E16" i="95"/>
  <c r="E16" i="93"/>
  <c r="E16" i="91"/>
  <c r="E16" i="89"/>
  <c r="E16" i="87"/>
  <c r="E16" i="85"/>
  <c r="E16" i="83"/>
  <c r="E16" i="81"/>
  <c r="E16" i="79"/>
  <c r="E16" i="77"/>
  <c r="E16" i="75"/>
  <c r="E16" i="73"/>
  <c r="E16" i="71"/>
  <c r="E16" i="69"/>
  <c r="E16" i="67"/>
  <c r="E16" i="65"/>
  <c r="E16" i="96"/>
  <c r="E16" i="94"/>
  <c r="E16" i="92"/>
  <c r="E16" i="90"/>
  <c r="E16" i="88"/>
  <c r="E16" i="86"/>
  <c r="E16" i="84"/>
  <c r="E16" i="82"/>
  <c r="E16" i="80"/>
  <c r="E16" i="78"/>
  <c r="E16" i="76"/>
  <c r="E16" i="74"/>
  <c r="E16" i="72"/>
  <c r="E16" i="70"/>
  <c r="E16" i="68"/>
  <c r="E16" i="66"/>
  <c r="E16" i="64"/>
  <c r="E16" i="63"/>
  <c r="E16" i="61"/>
  <c r="E16" i="59"/>
  <c r="E16" i="57"/>
  <c r="E16" i="54"/>
  <c r="E16" i="62"/>
  <c r="E16" i="60"/>
  <c r="E16" i="58"/>
  <c r="E16" i="56"/>
  <c r="E16" i="53"/>
  <c r="E16" i="55"/>
  <c r="E16" i="10"/>
  <c r="D17" i="97"/>
  <c r="D17" i="95"/>
  <c r="D17" i="93"/>
  <c r="D17" i="91"/>
  <c r="D17" i="89"/>
  <c r="D17" i="87"/>
  <c r="D17" i="85"/>
  <c r="D17" i="83"/>
  <c r="D17" i="81"/>
  <c r="D17" i="79"/>
  <c r="D17" i="77"/>
  <c r="D17" i="75"/>
  <c r="D17" i="74"/>
  <c r="D17" i="73"/>
  <c r="D17" i="71"/>
  <c r="D17" i="69"/>
  <c r="D17" i="67"/>
  <c r="D17" i="65"/>
  <c r="D17" i="63"/>
  <c r="D17" i="96"/>
  <c r="D17" i="94"/>
  <c r="D17" i="92"/>
  <c r="D17" i="90"/>
  <c r="D17" i="88"/>
  <c r="D17" i="86"/>
  <c r="D17" i="84"/>
  <c r="D17" i="82"/>
  <c r="D17" i="80"/>
  <c r="D17" i="78"/>
  <c r="D17" i="76"/>
  <c r="D17" i="72"/>
  <c r="D17" i="70"/>
  <c r="D17" i="68"/>
  <c r="D17" i="66"/>
  <c r="D17" i="64"/>
  <c r="D17" i="59"/>
  <c r="D17" i="57"/>
  <c r="D17" i="54"/>
  <c r="D17" i="62"/>
  <c r="D17" i="61"/>
  <c r="D17" i="60"/>
  <c r="D17" i="58"/>
  <c r="D17" i="56"/>
  <c r="D17" i="53"/>
  <c r="D17" i="55"/>
  <c r="D17" i="10"/>
  <c r="D15" i="97"/>
  <c r="D15" i="95"/>
  <c r="D15" i="93"/>
  <c r="D15" i="91"/>
  <c r="D15" i="89"/>
  <c r="D15" i="87"/>
  <c r="D15" i="85"/>
  <c r="D15" i="83"/>
  <c r="D15" i="81"/>
  <c r="D15" i="79"/>
  <c r="D15" i="77"/>
  <c r="D15" i="75"/>
  <c r="D15" i="73"/>
  <c r="D15" i="71"/>
  <c r="D15" i="69"/>
  <c r="D15" i="67"/>
  <c r="D15" i="65"/>
  <c r="D15" i="96"/>
  <c r="D15" i="94"/>
  <c r="D15" i="92"/>
  <c r="D15" i="90"/>
  <c r="D15" i="88"/>
  <c r="D15" i="86"/>
  <c r="D15" i="84"/>
  <c r="D15" i="82"/>
  <c r="D15" i="80"/>
  <c r="D15" i="78"/>
  <c r="D15" i="76"/>
  <c r="D15" i="74"/>
  <c r="D15" i="72"/>
  <c r="D15" i="70"/>
  <c r="D15" i="68"/>
  <c r="D15" i="66"/>
  <c r="D15" i="64"/>
  <c r="D15" i="63"/>
  <c r="D15" i="61"/>
  <c r="D15" i="59"/>
  <c r="D15" i="57"/>
  <c r="D15" i="54"/>
  <c r="D15" i="62"/>
  <c r="D15" i="60"/>
  <c r="D15" i="58"/>
  <c r="D15" i="56"/>
  <c r="D15" i="53"/>
  <c r="D15" i="55"/>
  <c r="D15" i="10"/>
  <c r="B13" i="69"/>
  <c r="B13" i="70"/>
  <c r="B13" i="72"/>
  <c r="E54" i="31"/>
  <c r="E17" i="96"/>
  <c r="E17" i="94"/>
  <c r="E17" i="92"/>
  <c r="E17" i="90"/>
  <c r="E17" i="88"/>
  <c r="E17" i="86"/>
  <c r="E17" i="84"/>
  <c r="E17" i="82"/>
  <c r="E17" i="80"/>
  <c r="E17" i="78"/>
  <c r="E17" i="76"/>
  <c r="E17" i="72"/>
  <c r="E17" i="70"/>
  <c r="E17" i="68"/>
  <c r="E17" i="66"/>
  <c r="E17" i="64"/>
  <c r="E17" i="97"/>
  <c r="E17" i="95"/>
  <c r="E17" i="93"/>
  <c r="E17" i="91"/>
  <c r="E17" i="89"/>
  <c r="E17" i="87"/>
  <c r="E17" i="85"/>
  <c r="E17" i="83"/>
  <c r="E17" i="81"/>
  <c r="E17" i="79"/>
  <c r="E17" i="77"/>
  <c r="E17" i="75"/>
  <c r="E17" i="74"/>
  <c r="E17" i="73"/>
  <c r="E17" i="71"/>
  <c r="E17" i="69"/>
  <c r="E17" i="67"/>
  <c r="E17" i="65"/>
  <c r="E17" i="62"/>
  <c r="E17" i="61"/>
  <c r="E17" i="60"/>
  <c r="E17" i="58"/>
  <c r="E17" i="56"/>
  <c r="E17" i="53"/>
  <c r="E17" i="63"/>
  <c r="E17" i="59"/>
  <c r="E17" i="57"/>
  <c r="E17" i="54"/>
  <c r="E17" i="55"/>
  <c r="E17" i="10"/>
  <c r="E15" i="96"/>
  <c r="E15" i="94"/>
  <c r="E15" i="92"/>
  <c r="E15" i="90"/>
  <c r="E15" i="88"/>
  <c r="E15" i="86"/>
  <c r="E15" i="84"/>
  <c r="E15" i="82"/>
  <c r="E15" i="80"/>
  <c r="E15" i="78"/>
  <c r="E15" i="76"/>
  <c r="E15" i="74"/>
  <c r="E15" i="72"/>
  <c r="E15" i="70"/>
  <c r="E15" i="68"/>
  <c r="E15" i="66"/>
  <c r="E15" i="64"/>
  <c r="E15" i="97"/>
  <c r="E15" i="95"/>
  <c r="E15" i="93"/>
  <c r="E15" i="91"/>
  <c r="E15" i="89"/>
  <c r="E15" i="87"/>
  <c r="E15" i="85"/>
  <c r="E15" i="83"/>
  <c r="E15" i="81"/>
  <c r="E15" i="79"/>
  <c r="E15" i="77"/>
  <c r="E15" i="75"/>
  <c r="E15" i="73"/>
  <c r="E15" i="71"/>
  <c r="E15" i="69"/>
  <c r="E15" i="67"/>
  <c r="E15" i="65"/>
  <c r="E15" i="62"/>
  <c r="E15" i="60"/>
  <c r="E15" i="58"/>
  <c r="E15" i="56"/>
  <c r="E15" i="53"/>
  <c r="E15" i="63"/>
  <c r="E15" i="61"/>
  <c r="E15" i="59"/>
  <c r="E15" i="57"/>
  <c r="E15" i="54"/>
  <c r="E15" i="55"/>
  <c r="E15" i="10"/>
  <c r="D16" i="96"/>
  <c r="D16" i="94"/>
  <c r="D16" i="92"/>
  <c r="D16" i="90"/>
  <c r="D16" i="88"/>
  <c r="D16" i="86"/>
  <c r="D16" i="84"/>
  <c r="D16" i="82"/>
  <c r="D16" i="80"/>
  <c r="D16" i="78"/>
  <c r="D16" i="76"/>
  <c r="D16" i="74"/>
  <c r="D16" i="72"/>
  <c r="D16" i="70"/>
  <c r="D16" i="68"/>
  <c r="D16" i="66"/>
  <c r="D16" i="64"/>
  <c r="D16" i="97"/>
  <c r="D16" i="95"/>
  <c r="D16" i="93"/>
  <c r="D16" i="91"/>
  <c r="D16" i="89"/>
  <c r="D16" i="87"/>
  <c r="D16" i="85"/>
  <c r="D16" i="83"/>
  <c r="D16" i="81"/>
  <c r="D16" i="79"/>
  <c r="D16" i="77"/>
  <c r="D16" i="75"/>
  <c r="D16" i="73"/>
  <c r="D16" i="71"/>
  <c r="D16" i="69"/>
  <c r="D16" i="67"/>
  <c r="D16" i="65"/>
  <c r="D16" i="62"/>
  <c r="D16" i="60"/>
  <c r="D16" i="58"/>
  <c r="D16" i="56"/>
  <c r="D16" i="53"/>
  <c r="D16" i="63"/>
  <c r="D16" i="61"/>
  <c r="D16" i="59"/>
  <c r="D16" i="57"/>
  <c r="D16" i="54"/>
  <c r="D16" i="55"/>
  <c r="D16" i="10"/>
  <c r="B13" i="73"/>
  <c r="B13" i="74"/>
  <c r="B13" i="79"/>
  <c r="C13" i="78"/>
  <c r="B13"/>
  <c r="B13" i="94"/>
  <c r="D54" i="31"/>
  <c r="D55"/>
  <c r="C13" i="72"/>
  <c r="E53" i="31"/>
  <c r="C13" i="76"/>
  <c r="B13" i="77"/>
  <c r="B13" i="75"/>
  <c r="C13" i="77"/>
  <c r="C13" i="79"/>
  <c r="B13" i="81"/>
  <c r="B13" i="83"/>
  <c r="B13" i="85"/>
  <c r="C13" i="87"/>
  <c r="C13" i="89"/>
  <c r="C13" i="91"/>
  <c r="C13" i="95"/>
  <c r="B13" i="97"/>
  <c r="B13" i="76"/>
  <c r="C13" i="80"/>
  <c r="C13" i="82"/>
  <c r="C13" i="84"/>
  <c r="C13" i="86"/>
  <c r="B13" i="88"/>
  <c r="B13" i="90"/>
  <c r="C13" i="96"/>
  <c r="C13" i="71"/>
  <c r="C13" i="73"/>
  <c r="D53" i="31"/>
  <c r="C13" i="74"/>
  <c r="C13" i="75"/>
  <c r="B13" i="80"/>
  <c r="B13" i="82"/>
  <c r="B13" i="84"/>
  <c r="B13" i="86"/>
  <c r="B13" i="87"/>
  <c r="B13" i="89"/>
  <c r="B13" i="91"/>
  <c r="B13" i="93"/>
  <c r="B13" i="95"/>
  <c r="B13" i="96"/>
  <c r="C13" i="81"/>
  <c r="C13" i="83"/>
  <c r="C13" i="85"/>
  <c r="C13" i="88"/>
  <c r="C13" i="90"/>
  <c r="C13" i="94"/>
  <c r="C13" i="97"/>
  <c r="B13" i="92"/>
  <c r="C13"/>
  <c r="C13" i="93"/>
  <c r="B11" i="68"/>
  <c r="B10"/>
  <c r="B9"/>
  <c r="B8"/>
  <c r="B13" s="1"/>
  <c r="B4"/>
  <c r="M13"/>
  <c r="L13"/>
  <c r="K13"/>
  <c r="J13"/>
  <c r="I13"/>
  <c r="H13"/>
  <c r="G13"/>
  <c r="F13"/>
  <c r="E13"/>
  <c r="D13"/>
  <c r="B11" i="67"/>
  <c r="B10"/>
  <c r="B9"/>
  <c r="C13"/>
  <c r="B8"/>
  <c r="B4"/>
  <c r="M13"/>
  <c r="L13"/>
  <c r="K13"/>
  <c r="J13"/>
  <c r="I13"/>
  <c r="H13"/>
  <c r="G13"/>
  <c r="F13"/>
  <c r="E13"/>
  <c r="D13"/>
  <c r="B13"/>
  <c r="B11" i="66"/>
  <c r="B10"/>
  <c r="B9"/>
  <c r="B8"/>
  <c r="B13" s="1"/>
  <c r="B4"/>
  <c r="M13"/>
  <c r="L13"/>
  <c r="K13"/>
  <c r="J13"/>
  <c r="I13"/>
  <c r="H13"/>
  <c r="G13"/>
  <c r="F13"/>
  <c r="E13"/>
  <c r="D13"/>
  <c r="C13"/>
  <c r="B11" i="65"/>
  <c r="B10"/>
  <c r="B13" s="1"/>
  <c r="B9"/>
  <c r="C13"/>
  <c r="B8"/>
  <c r="B4"/>
  <c r="M13"/>
  <c r="L13"/>
  <c r="K13"/>
  <c r="J13"/>
  <c r="I13"/>
  <c r="H13"/>
  <c r="G13"/>
  <c r="F13"/>
  <c r="E13"/>
  <c r="D13"/>
  <c r="B11" i="64"/>
  <c r="B10"/>
  <c r="B9"/>
  <c r="B8"/>
  <c r="B4"/>
  <c r="M13"/>
  <c r="L13"/>
  <c r="K13"/>
  <c r="J13"/>
  <c r="I13"/>
  <c r="H13"/>
  <c r="G13"/>
  <c r="F13"/>
  <c r="E13"/>
  <c r="D13"/>
  <c r="C13"/>
  <c r="B11" i="63"/>
  <c r="B10"/>
  <c r="B9"/>
  <c r="C13"/>
  <c r="B8"/>
  <c r="B4"/>
  <c r="M13"/>
  <c r="L13"/>
  <c r="K13"/>
  <c r="J13"/>
  <c r="I13"/>
  <c r="H13"/>
  <c r="G13"/>
  <c r="F13"/>
  <c r="E13"/>
  <c r="D13"/>
  <c r="B13"/>
  <c r="B11" i="62"/>
  <c r="B10"/>
  <c r="B9"/>
  <c r="B8"/>
  <c r="B4"/>
  <c r="M13"/>
  <c r="L13"/>
  <c r="K13"/>
  <c r="J13"/>
  <c r="I13"/>
  <c r="H13"/>
  <c r="G13"/>
  <c r="F13"/>
  <c r="E13"/>
  <c r="D13"/>
  <c r="C13"/>
  <c r="B11" i="61"/>
  <c r="B10"/>
  <c r="B9"/>
  <c r="C13"/>
  <c r="B8"/>
  <c r="B4"/>
  <c r="M13"/>
  <c r="L13"/>
  <c r="K13"/>
  <c r="J13"/>
  <c r="I13"/>
  <c r="H13"/>
  <c r="G13"/>
  <c r="F13"/>
  <c r="E13"/>
  <c r="D13"/>
  <c r="B11" i="60"/>
  <c r="B10"/>
  <c r="B9"/>
  <c r="C13"/>
  <c r="B8"/>
  <c r="B4"/>
  <c r="M13"/>
  <c r="L13"/>
  <c r="K13"/>
  <c r="J13"/>
  <c r="I13"/>
  <c r="H13"/>
  <c r="G13"/>
  <c r="F13"/>
  <c r="E13"/>
  <c r="D13"/>
  <c r="B11" i="59"/>
  <c r="B10"/>
  <c r="B9"/>
  <c r="B8"/>
  <c r="B13" s="1"/>
  <c r="B4"/>
  <c r="M13"/>
  <c r="L13"/>
  <c r="K13"/>
  <c r="J13"/>
  <c r="I13"/>
  <c r="H13"/>
  <c r="G13"/>
  <c r="F13"/>
  <c r="E13"/>
  <c r="D13"/>
  <c r="C13"/>
  <c r="B11" i="58"/>
  <c r="B10"/>
  <c r="B9"/>
  <c r="C13"/>
  <c r="B8"/>
  <c r="B4"/>
  <c r="M13"/>
  <c r="L13"/>
  <c r="K13"/>
  <c r="J13"/>
  <c r="I13"/>
  <c r="H13"/>
  <c r="G13"/>
  <c r="F13"/>
  <c r="E13"/>
  <c r="D13"/>
  <c r="B11" i="57"/>
  <c r="B10"/>
  <c r="B13" s="1"/>
  <c r="B9"/>
  <c r="C13"/>
  <c r="B8"/>
  <c r="B4"/>
  <c r="M13"/>
  <c r="L13"/>
  <c r="K13"/>
  <c r="J13"/>
  <c r="I13"/>
  <c r="H13"/>
  <c r="G13"/>
  <c r="F13"/>
  <c r="E13"/>
  <c r="D13"/>
  <c r="B11" i="56"/>
  <c r="B10"/>
  <c r="B9"/>
  <c r="C13"/>
  <c r="B8"/>
  <c r="B4"/>
  <c r="M13"/>
  <c r="L13"/>
  <c r="K13"/>
  <c r="J13"/>
  <c r="I13"/>
  <c r="H13"/>
  <c r="G13"/>
  <c r="F13"/>
  <c r="E13"/>
  <c r="D13"/>
  <c r="B11" i="55"/>
  <c r="B10"/>
  <c r="B9"/>
  <c r="C13"/>
  <c r="B8"/>
  <c r="B4"/>
  <c r="M13"/>
  <c r="L13"/>
  <c r="K13"/>
  <c r="J13"/>
  <c r="I13"/>
  <c r="H13"/>
  <c r="G13"/>
  <c r="F13"/>
  <c r="E13"/>
  <c r="D13"/>
  <c r="B11" i="54"/>
  <c r="B10"/>
  <c r="B9"/>
  <c r="B8"/>
  <c r="B4"/>
  <c r="M13"/>
  <c r="L13"/>
  <c r="K13"/>
  <c r="J13"/>
  <c r="I13"/>
  <c r="H13"/>
  <c r="G13"/>
  <c r="F13"/>
  <c r="E13"/>
  <c r="D13"/>
  <c r="B11" i="53"/>
  <c r="B10"/>
  <c r="B9"/>
  <c r="C13"/>
  <c r="B8"/>
  <c r="B4"/>
  <c r="M13"/>
  <c r="L13"/>
  <c r="K13"/>
  <c r="J13"/>
  <c r="I13"/>
  <c r="H13"/>
  <c r="G13"/>
  <c r="F13"/>
  <c r="E13"/>
  <c r="D13"/>
  <c r="B11" i="10"/>
  <c r="B10"/>
  <c r="B9"/>
  <c r="B8"/>
  <c r="B4"/>
  <c r="B13" i="53" l="1"/>
  <c r="B13" i="58"/>
  <c r="B13" i="64"/>
  <c r="C15" i="96"/>
  <c r="C15" i="94"/>
  <c r="C15" i="92"/>
  <c r="C15" i="90"/>
  <c r="C15" i="88"/>
  <c r="C15" i="86"/>
  <c r="C15" i="84"/>
  <c r="C15" i="82"/>
  <c r="C15" i="80"/>
  <c r="C15" i="78"/>
  <c r="C15" i="76"/>
  <c r="C15" i="74"/>
  <c r="C15" i="72"/>
  <c r="C15" i="70"/>
  <c r="C15" i="68"/>
  <c r="C15" i="66"/>
  <c r="C15" i="64"/>
  <c r="C15" i="97"/>
  <c r="C15" i="95"/>
  <c r="C15" i="93"/>
  <c r="C15" i="91"/>
  <c r="C15" i="89"/>
  <c r="C15" i="87"/>
  <c r="C15" i="85"/>
  <c r="C15" i="83"/>
  <c r="C15" i="81"/>
  <c r="C15" i="79"/>
  <c r="C15" i="77"/>
  <c r="C15" i="75"/>
  <c r="C15" i="73"/>
  <c r="C15" i="71"/>
  <c r="C15" i="69"/>
  <c r="C15" i="67"/>
  <c r="C15" i="65"/>
  <c r="C15" i="62"/>
  <c r="C15" i="60"/>
  <c r="C15" i="58"/>
  <c r="C15" i="56"/>
  <c r="C15" i="53"/>
  <c r="C15" i="63"/>
  <c r="C15" i="61"/>
  <c r="C15" i="59"/>
  <c r="C15" i="57"/>
  <c r="C15" i="54"/>
  <c r="C16" i="97"/>
  <c r="C16" i="95"/>
  <c r="C16" i="93"/>
  <c r="C16" i="91"/>
  <c r="C16" i="89"/>
  <c r="C16" i="87"/>
  <c r="C16" i="85"/>
  <c r="C16" i="83"/>
  <c r="C16" i="81"/>
  <c r="C16" i="79"/>
  <c r="C16" i="77"/>
  <c r="C16" i="75"/>
  <c r="C16" i="73"/>
  <c r="C16" i="71"/>
  <c r="C16" i="69"/>
  <c r="C16" i="67"/>
  <c r="C16" i="65"/>
  <c r="C16" i="96"/>
  <c r="C16" i="94"/>
  <c r="C16" i="92"/>
  <c r="C16" i="90"/>
  <c r="C16" i="88"/>
  <c r="C16" i="86"/>
  <c r="C16" i="84"/>
  <c r="C16" i="82"/>
  <c r="C16" i="80"/>
  <c r="C16" i="78"/>
  <c r="C16" i="76"/>
  <c r="C16" i="74"/>
  <c r="C16" i="72"/>
  <c r="C16" i="70"/>
  <c r="C16" i="68"/>
  <c r="C16" i="66"/>
  <c r="C16" i="64"/>
  <c r="C16" i="63"/>
  <c r="C16" i="59"/>
  <c r="C16" i="57"/>
  <c r="C16" i="54"/>
  <c r="C16" i="62"/>
  <c r="C16" i="60"/>
  <c r="C16" i="58"/>
  <c r="C16" i="56"/>
  <c r="C16" i="53"/>
  <c r="C16" i="55"/>
  <c r="C16" i="10"/>
  <c r="C16" i="61"/>
  <c r="C15" i="55"/>
  <c r="C15" i="10"/>
  <c r="B13" i="54"/>
  <c r="B13" i="62"/>
  <c r="B13" i="61"/>
  <c r="B13" i="60"/>
  <c r="B13" i="56"/>
  <c r="B13" i="55"/>
  <c r="C13" i="54"/>
  <c r="C13" i="68"/>
  <c r="D28" i="11"/>
  <c r="D26"/>
  <c r="D56" i="52"/>
  <c r="B9" i="11" s="1"/>
  <c r="K9" s="1"/>
  <c r="D55" i="52"/>
  <c r="B17" i="11" s="1"/>
  <c r="C26"/>
  <c r="D54" i="52"/>
  <c r="B26" i="11" s="1"/>
  <c r="E56" i="51"/>
  <c r="C10" i="11" s="1"/>
  <c r="D56" i="51"/>
  <c r="B10" i="11" s="1"/>
  <c r="E55" i="51"/>
  <c r="C18" i="11" s="1"/>
  <c r="D55" i="51"/>
  <c r="B18" i="11" s="1"/>
  <c r="E54" i="51"/>
  <c r="C27" i="11" s="1"/>
  <c r="D54" i="51"/>
  <c r="B27" i="11" s="1"/>
  <c r="D56" i="50"/>
  <c r="B11" i="11" s="1"/>
  <c r="K11" s="1"/>
  <c r="C19"/>
  <c r="D55" i="50"/>
  <c r="B19" i="11" s="1"/>
  <c r="C28"/>
  <c r="D54" i="50"/>
  <c r="B28" i="11" s="1"/>
  <c r="E56" i="9"/>
  <c r="C8" i="11" s="1"/>
  <c r="D56" i="9"/>
  <c r="B8" i="11" s="1"/>
  <c r="E54" i="9"/>
  <c r="C25" i="11" s="1"/>
  <c r="D54" i="9"/>
  <c r="B25" i="11" s="1"/>
  <c r="E55" i="9"/>
  <c r="C16" i="11" s="1"/>
  <c r="D55" i="9"/>
  <c r="B16" i="11" s="1"/>
  <c r="K10" l="1"/>
  <c r="K8"/>
  <c r="F13" i="10"/>
  <c r="J13"/>
  <c r="K13"/>
  <c r="L13"/>
  <c r="M13"/>
  <c r="B15" i="96" l="1"/>
  <c r="B15" i="95"/>
  <c r="B15" i="93"/>
  <c r="B15" i="91"/>
  <c r="B15" i="89"/>
  <c r="B15" i="87"/>
  <c r="B15" i="85"/>
  <c r="B15" i="83"/>
  <c r="B15" i="81"/>
  <c r="B15" i="79"/>
  <c r="B15" i="77"/>
  <c r="B15" i="75"/>
  <c r="B15" i="74"/>
  <c r="B15" i="73"/>
  <c r="B15" i="97"/>
  <c r="B15" i="94"/>
  <c r="B15" i="92"/>
  <c r="B15" i="90"/>
  <c r="B15" i="88"/>
  <c r="B15" i="86"/>
  <c r="B15" i="84"/>
  <c r="B15" i="82"/>
  <c r="B15" i="80"/>
  <c r="B15" i="78"/>
  <c r="B15" i="76"/>
  <c r="B15" i="72"/>
  <c r="B17" i="96"/>
  <c r="B17" i="95"/>
  <c r="B17" i="93"/>
  <c r="B17" i="91"/>
  <c r="B17" i="89"/>
  <c r="B17" i="87"/>
  <c r="B17" i="85"/>
  <c r="B17" i="83"/>
  <c r="B17" i="81"/>
  <c r="B17" i="79"/>
  <c r="B17" i="77"/>
  <c r="B17" i="75"/>
  <c r="B17" i="74"/>
  <c r="B17" i="73"/>
  <c r="B17" i="97"/>
  <c r="B17" i="94"/>
  <c r="B17" i="92"/>
  <c r="B17" i="90"/>
  <c r="B17" i="88"/>
  <c r="B17" i="86"/>
  <c r="B17" i="84"/>
  <c r="B17" i="82"/>
  <c r="B17" i="80"/>
  <c r="B17" i="78"/>
  <c r="B17" i="76"/>
  <c r="B17" i="72"/>
  <c r="B16" i="96"/>
  <c r="B16" i="95"/>
  <c r="B16" i="93"/>
  <c r="B16" i="91"/>
  <c r="B16" i="89"/>
  <c r="B16" i="87"/>
  <c r="B16" i="85"/>
  <c r="B16" i="83"/>
  <c r="B16" i="81"/>
  <c r="B16" i="79"/>
  <c r="B16" i="77"/>
  <c r="B16" i="75"/>
  <c r="B16" i="74"/>
  <c r="B16" i="73"/>
  <c r="B16" i="97"/>
  <c r="B16" i="94"/>
  <c r="B16" i="92"/>
  <c r="B16" i="90"/>
  <c r="B16" i="88"/>
  <c r="B16" i="86"/>
  <c r="B16" i="84"/>
  <c r="B16" i="82"/>
  <c r="B16" i="80"/>
  <c r="B16" i="78"/>
  <c r="B16" i="76"/>
  <c r="B16" i="72"/>
  <c r="B16" i="71"/>
  <c r="B16" i="70"/>
  <c r="B16" i="69"/>
  <c r="B16" i="68"/>
  <c r="B16" i="67"/>
  <c r="B16" i="66"/>
  <c r="B16" i="65"/>
  <c r="B16" i="64"/>
  <c r="B16" i="63"/>
  <c r="B16" i="62"/>
  <c r="B16" i="61"/>
  <c r="B16" i="60"/>
  <c r="B16" i="59"/>
  <c r="B16" i="58"/>
  <c r="B16" i="57"/>
  <c r="B16" i="56"/>
  <c r="B16" i="55"/>
  <c r="B16" i="54"/>
  <c r="B16" i="53"/>
  <c r="B16" i="10"/>
  <c r="B15" i="69"/>
  <c r="B15" i="71"/>
  <c r="B15" i="70"/>
  <c r="B15" i="68"/>
  <c r="B15" i="67"/>
  <c r="B15" i="66"/>
  <c r="B15" i="65"/>
  <c r="B15" i="64"/>
  <c r="B15" i="63"/>
  <c r="B15" i="62"/>
  <c r="B15" i="61"/>
  <c r="B15" i="60"/>
  <c r="B15" i="59"/>
  <c r="B15" i="57"/>
  <c r="B15" i="56"/>
  <c r="B15" i="55"/>
  <c r="B15" i="53"/>
  <c r="B15" i="10"/>
  <c r="B15" i="58"/>
  <c r="B15" i="54"/>
  <c r="B17" i="69"/>
  <c r="B17" i="71"/>
  <c r="B17" i="70"/>
  <c r="B17" i="68"/>
  <c r="B17" i="67"/>
  <c r="B17" i="66"/>
  <c r="B17" i="65"/>
  <c r="B17" i="64"/>
  <c r="B17" i="63"/>
  <c r="B17" i="58"/>
  <c r="B17" i="10"/>
  <c r="B17" i="62"/>
  <c r="B17" i="61"/>
  <c r="B17" i="60"/>
  <c r="B17" i="59"/>
  <c r="B17" i="57"/>
  <c r="B17" i="56"/>
  <c r="B17" i="55"/>
  <c r="B17" i="54"/>
  <c r="B17" i="53"/>
  <c r="C13" i="10"/>
  <c r="D13"/>
  <c r="E13"/>
  <c r="G13"/>
  <c r="H13"/>
  <c r="I13"/>
  <c r="B13" l="1"/>
</calcChain>
</file>

<file path=xl/sharedStrings.xml><?xml version="1.0" encoding="utf-8"?>
<sst xmlns="http://schemas.openxmlformats.org/spreadsheetml/2006/main" count="1798" uniqueCount="169">
  <si>
    <t>No</t>
  </si>
  <si>
    <t xml:space="preserve">Tertinggi </t>
  </si>
  <si>
    <t>Rata-rata</t>
  </si>
  <si>
    <t>Semester Ganjil</t>
  </si>
  <si>
    <t>Semester Genap</t>
  </si>
  <si>
    <t>NO.</t>
  </si>
  <si>
    <t xml:space="preserve">NO INDUK SISWA </t>
  </si>
  <si>
    <t>NAMA SISWA</t>
  </si>
  <si>
    <t>Terendah</t>
  </si>
  <si>
    <t>Semester ganjil</t>
  </si>
  <si>
    <t>Semester genap</t>
  </si>
  <si>
    <t xml:space="preserve">Subject </t>
  </si>
  <si>
    <t>B. Indonesia</t>
  </si>
  <si>
    <t xml:space="preserve">English </t>
  </si>
  <si>
    <t>IPA</t>
  </si>
  <si>
    <t>Matematika</t>
  </si>
  <si>
    <t>Rata-rata kelas</t>
  </si>
  <si>
    <t>SEKOLAH MENENGAH SEKOLAH ALAM BOGOR</t>
  </si>
  <si>
    <t>: Siswa tidak mengikuti TUC</t>
  </si>
  <si>
    <t>: Tidak ada TUC</t>
  </si>
  <si>
    <t>Keterangan :</t>
  </si>
  <si>
    <t>Nilai Ujian Akhir</t>
  </si>
  <si>
    <t>Nilai Tertinggi</t>
  </si>
  <si>
    <t>Nama</t>
  </si>
  <si>
    <t>Math</t>
  </si>
  <si>
    <t>English</t>
  </si>
  <si>
    <t>Tertinggi</t>
  </si>
  <si>
    <t>Bhs. Indonesia</t>
  </si>
  <si>
    <t>TUC 1</t>
  </si>
  <si>
    <t>TUC 2</t>
  </si>
  <si>
    <r>
      <t xml:space="preserve">Aisyah </t>
    </r>
    <r>
      <rPr>
        <b/>
        <sz val="12"/>
        <color indexed="8"/>
        <rFont val="Calibri"/>
        <family val="2"/>
      </rPr>
      <t>Sekar</t>
    </r>
    <r>
      <rPr>
        <sz val="12"/>
        <color indexed="8"/>
        <rFont val="Calibri"/>
        <family val="2"/>
      </rPr>
      <t xml:space="preserve"> Khumaira</t>
    </r>
  </si>
  <si>
    <t>Aufari Ikhsananda Indrawan</t>
  </si>
  <si>
    <r>
      <t xml:space="preserve">Apsari </t>
    </r>
    <r>
      <rPr>
        <b/>
        <sz val="12"/>
        <color indexed="8"/>
        <rFont val="Calibri"/>
        <family val="2"/>
      </rPr>
      <t>Anggit</t>
    </r>
    <r>
      <rPr>
        <sz val="12"/>
        <color indexed="8"/>
        <rFont val="Calibri"/>
        <family val="2"/>
      </rPr>
      <t>a Toharmat</t>
    </r>
  </si>
  <si>
    <t>Azka M Radinka Purba Tanjung</t>
  </si>
  <si>
    <t>Denisa Rizki Adalya</t>
  </si>
  <si>
    <t>Hafiyyan Izdihar Iman</t>
  </si>
  <si>
    <r>
      <t>Aunal</t>
    </r>
    <r>
      <rPr>
        <sz val="12"/>
        <color indexed="8"/>
        <rFont val="Calibri"/>
        <family val="2"/>
      </rPr>
      <t xml:space="preserve"> Adha Sulistiari</t>
    </r>
  </si>
  <si>
    <t>Haura Amany</t>
  </si>
  <si>
    <r>
      <t>Jaggro</t>
    </r>
    <r>
      <rPr>
        <sz val="12"/>
        <color indexed="8"/>
        <rFont val="Calibri"/>
        <family val="2"/>
      </rPr>
      <t xml:space="preserve"> Jingga Muhammad</t>
    </r>
  </si>
  <si>
    <r>
      <t>Kalista</t>
    </r>
    <r>
      <rPr>
        <sz val="12"/>
        <color indexed="8"/>
        <rFont val="Calibri"/>
        <family val="2"/>
      </rPr>
      <t xml:space="preserve"> Adjani</t>
    </r>
  </si>
  <si>
    <r>
      <t xml:space="preserve">M. </t>
    </r>
    <r>
      <rPr>
        <b/>
        <sz val="12"/>
        <color indexed="8"/>
        <rFont val="Calibri"/>
        <family val="2"/>
      </rPr>
      <t>Farhan</t>
    </r>
    <r>
      <rPr>
        <sz val="12"/>
        <color indexed="8"/>
        <rFont val="Calibri"/>
        <family val="2"/>
      </rPr>
      <t xml:space="preserve"> Yusra</t>
    </r>
  </si>
  <si>
    <t>Hilmi Abdurrahman Fakhrudin</t>
  </si>
  <si>
    <r>
      <t xml:space="preserve">M. </t>
    </r>
    <r>
      <rPr>
        <b/>
        <sz val="12"/>
        <color indexed="8"/>
        <rFont val="Calibri"/>
        <family val="2"/>
      </rPr>
      <t>Naufal</t>
    </r>
    <r>
      <rPr>
        <sz val="12"/>
        <color indexed="8"/>
        <rFont val="Calibri"/>
        <family val="2"/>
      </rPr>
      <t xml:space="preserve"> Muzakki Juliansyah</t>
    </r>
  </si>
  <si>
    <r>
      <t xml:space="preserve">M. Rafi Nugraha </t>
    </r>
    <r>
      <rPr>
        <b/>
        <sz val="12"/>
        <color indexed="8"/>
        <rFont val="Calibri"/>
        <family val="2"/>
      </rPr>
      <t>(Nugi)</t>
    </r>
  </si>
  <si>
    <r>
      <t xml:space="preserve">M. </t>
    </r>
    <r>
      <rPr>
        <b/>
        <sz val="12"/>
        <color indexed="8"/>
        <rFont val="Calibri"/>
        <family val="2"/>
      </rPr>
      <t>Salfiq</t>
    </r>
    <r>
      <rPr>
        <sz val="12"/>
        <color indexed="8"/>
        <rFont val="Calibri"/>
        <family val="2"/>
      </rPr>
      <t xml:space="preserve"> Putra Bayangkara</t>
    </r>
  </si>
  <si>
    <t>M Raifan Hafidz</t>
  </si>
  <si>
    <t>Mulky Salim Soleh Aziz</t>
  </si>
  <si>
    <r>
      <t>Qonitan</t>
    </r>
    <r>
      <rPr>
        <sz val="12"/>
        <color indexed="8"/>
        <rFont val="Calibri"/>
        <family val="2"/>
      </rPr>
      <t xml:space="preserve"> Lillahi Hanifa</t>
    </r>
  </si>
  <si>
    <r>
      <t>Raihan</t>
    </r>
    <r>
      <rPr>
        <sz val="12"/>
        <color indexed="8"/>
        <rFont val="Calibri"/>
        <family val="2"/>
      </rPr>
      <t xml:space="preserve"> Agasha</t>
    </r>
  </si>
  <si>
    <t>Rakha Fauz Athaya Rosidi</t>
  </si>
  <si>
    <r>
      <t>Rynaldi Febri Pratama Giovani (</t>
    </r>
    <r>
      <rPr>
        <b/>
        <sz val="12"/>
        <color indexed="8"/>
        <rFont val="Calibri"/>
        <family val="2"/>
      </rPr>
      <t>Dimas)</t>
    </r>
  </si>
  <si>
    <r>
      <t>Sulthan Ichsan Arifqu (</t>
    </r>
    <r>
      <rPr>
        <b/>
        <sz val="12"/>
        <color indexed="8"/>
        <rFont val="Calibri"/>
        <family val="2"/>
      </rPr>
      <t>etsu</t>
    </r>
    <r>
      <rPr>
        <sz val="12"/>
        <color indexed="8"/>
        <rFont val="Calibri"/>
        <family val="2"/>
      </rPr>
      <t>)</t>
    </r>
  </si>
  <si>
    <r>
      <t>Zakiah H</t>
    </r>
    <r>
      <rPr>
        <b/>
        <sz val="12"/>
        <color indexed="8"/>
        <rFont val="Calibri"/>
        <family val="2"/>
      </rPr>
      <t>a</t>
    </r>
    <r>
      <rPr>
        <sz val="12"/>
        <color indexed="8"/>
        <rFont val="Calibri"/>
        <family val="2"/>
      </rPr>
      <t>u</t>
    </r>
    <r>
      <rPr>
        <b/>
        <sz val="12"/>
        <color indexed="8"/>
        <rFont val="Calibri"/>
        <family val="2"/>
      </rPr>
      <t>ra</t>
    </r>
    <r>
      <rPr>
        <sz val="12"/>
        <color indexed="8"/>
        <rFont val="Calibri"/>
        <family val="2"/>
      </rPr>
      <t xml:space="preserve"> Luthfiyyatul Farhah Ikhwanudin </t>
    </r>
    <r>
      <rPr>
        <b/>
        <sz val="12"/>
        <color indexed="8"/>
        <rFont val="Calibri"/>
        <family val="2"/>
      </rPr>
      <t>(Ara)</t>
    </r>
  </si>
  <si>
    <t xml:space="preserve">TUC 1 </t>
  </si>
  <si>
    <t>Almas Taqiyya (Nanda)</t>
  </si>
  <si>
    <t>Athirah Rifdha Aryani</t>
  </si>
  <si>
    <t>Auli Tamma Zhillan Abdalloh</t>
  </si>
  <si>
    <t>M. Ikhwanul Zhafran (jode)</t>
  </si>
  <si>
    <t>Rakha Ananta Luvian (raka 2)</t>
  </si>
  <si>
    <t xml:space="preserve">Dimas Reksa Putra Isa </t>
  </si>
  <si>
    <t>Fadia Rizqi Ayu</t>
  </si>
  <si>
    <t>Galih Bagas Pratamaputra</t>
  </si>
  <si>
    <t>Aldorino Reyhan Soetomo</t>
  </si>
  <si>
    <t>Hasan Ali A</t>
  </si>
  <si>
    <t>Asher Purwabani Ardipradya Pramono</t>
  </si>
  <si>
    <t>Aulia Wicaksono</t>
  </si>
  <si>
    <t>Husain Umar Abdurohim</t>
  </si>
  <si>
    <t>M Irfan Hanifiandi Kurnia</t>
  </si>
  <si>
    <t>M Rafly Dwitya</t>
  </si>
  <si>
    <t>Haidar Razin Taqi Burhan</t>
  </si>
  <si>
    <t>M. Ilyasa</t>
  </si>
  <si>
    <t>M. Rahadian Azka</t>
  </si>
  <si>
    <t>M. Thareq  Rais Akbar</t>
  </si>
  <si>
    <t>Pramudya Prasetya Samudra (Andro)</t>
  </si>
  <si>
    <t>M. Zidane Yahya</t>
  </si>
  <si>
    <t>Salsabila Zaki</t>
  </si>
  <si>
    <t>Talia Ghifari Primarani</t>
  </si>
  <si>
    <t>Edisi : 10 Oktober 2014</t>
  </si>
  <si>
    <t>Rata-Rata</t>
  </si>
  <si>
    <t>7-okt-14</t>
  </si>
  <si>
    <t>DAFTAR NILAI TES UJI COBA T.A 2014/2015</t>
  </si>
  <si>
    <t>Rata-rata nilai TUC</t>
  </si>
  <si>
    <t>Nilai Terendah</t>
  </si>
  <si>
    <t>041213024</t>
  </si>
  <si>
    <t>041213004</t>
  </si>
  <si>
    <t>041213002</t>
  </si>
  <si>
    <t>041213028</t>
  </si>
  <si>
    <t>041213006</t>
  </si>
  <si>
    <t>041213009</t>
  </si>
  <si>
    <t>041213027</t>
  </si>
  <si>
    <t>041213031</t>
  </si>
  <si>
    <t>041213032</t>
  </si>
  <si>
    <t>041213033</t>
  </si>
  <si>
    <t>041213012</t>
  </si>
  <si>
    <t>041213010</t>
  </si>
  <si>
    <t>041213016</t>
  </si>
  <si>
    <t>041213038</t>
  </si>
  <si>
    <t>041213035</t>
  </si>
  <si>
    <t>041213034</t>
  </si>
  <si>
    <t>041213039</t>
  </si>
  <si>
    <t>041213020</t>
  </si>
  <si>
    <t>041213021</t>
  </si>
  <si>
    <t>041213041</t>
  </si>
  <si>
    <t>041213042</t>
  </si>
  <si>
    <t>041213044</t>
  </si>
  <si>
    <t>041213045</t>
  </si>
  <si>
    <t>041213001</t>
  </si>
  <si>
    <t>041213005</t>
  </si>
  <si>
    <t>041213036</t>
  </si>
  <si>
    <t>041213040</t>
  </si>
  <si>
    <t>041213007</t>
  </si>
  <si>
    <t>041213029</t>
  </si>
  <si>
    <t>041213008</t>
  </si>
  <si>
    <t>041213025</t>
  </si>
  <si>
    <t>041213023</t>
  </si>
  <si>
    <t>041213003</t>
  </si>
  <si>
    <t>041213026</t>
  </si>
  <si>
    <t>041213011</t>
  </si>
  <si>
    <t>041213013</t>
  </si>
  <si>
    <t>041213015</t>
  </si>
  <si>
    <t>041213030</t>
  </si>
  <si>
    <t>041213037</t>
  </si>
  <si>
    <t>041213017</t>
  </si>
  <si>
    <t>041213018</t>
  </si>
  <si>
    <t>041213019</t>
  </si>
  <si>
    <t>041213046</t>
  </si>
  <si>
    <t>041213043</t>
  </si>
  <si>
    <t>041213022</t>
  </si>
  <si>
    <t>TUC ke-</t>
  </si>
  <si>
    <t xml:space="preserve">Kelas : </t>
  </si>
  <si>
    <t>: SM3 Nasa'i</t>
  </si>
  <si>
    <t>Bogor, 10 Oktober 2014</t>
  </si>
  <si>
    <t>Mengetahui,</t>
  </si>
  <si>
    <t>Okwan Himpuni</t>
  </si>
  <si>
    <t>Manager Program SM</t>
  </si>
  <si>
    <t>Nama :</t>
  </si>
  <si>
    <t xml:space="preserve"> </t>
  </si>
  <si>
    <t>…</t>
  </si>
  <si>
    <t>Sulthan Ichsan Arifqu</t>
  </si>
  <si>
    <t>11_20</t>
  </si>
  <si>
    <t>21_30</t>
  </si>
  <si>
    <t>31_40</t>
  </si>
  <si>
    <t>0_10</t>
  </si>
  <si>
    <t>jumlah siswa</t>
  </si>
  <si>
    <t xml:space="preserve">Rentang Nilai  </t>
  </si>
  <si>
    <t xml:space="preserve">B. Indo </t>
  </si>
  <si>
    <t xml:space="preserve">Math  </t>
  </si>
  <si>
    <t xml:space="preserve">IPA </t>
  </si>
  <si>
    <t xml:space="preserve">Total </t>
  </si>
  <si>
    <t xml:space="preserve">- </t>
  </si>
  <si>
    <t xml:space="preserve">9.01 – 9.99 </t>
  </si>
  <si>
    <t xml:space="preserve">8.01 – 9.00 </t>
  </si>
  <si>
    <t xml:space="preserve">7.01 – 8.00 </t>
  </si>
  <si>
    <t xml:space="preserve">6.01 – 7.00 </t>
  </si>
  <si>
    <t xml:space="preserve">5.01 – 6.00 </t>
  </si>
  <si>
    <t xml:space="preserve">4.01 – 5.00 </t>
  </si>
  <si>
    <t xml:space="preserve">3.01 – 4.00 </t>
  </si>
  <si>
    <t xml:space="preserve">2.01 – 3.00 </t>
  </si>
  <si>
    <t xml:space="preserve">1.01 – 2.00 </t>
  </si>
  <si>
    <t xml:space="preserve">0.01 – 1.00 </t>
  </si>
  <si>
    <t xml:space="preserve">0/Tidak lengkap </t>
  </si>
  <si>
    <t>Distribusi nilai TUC ke-1</t>
  </si>
  <si>
    <t>Distribusi nilai TUC ke-2</t>
  </si>
  <si>
    <t>: SM3 Ibnu Majah</t>
  </si>
  <si>
    <t>TUC 3</t>
  </si>
  <si>
    <t>TUC 4</t>
  </si>
  <si>
    <t>TUC 5</t>
  </si>
  <si>
    <t>TUC 6</t>
  </si>
  <si>
    <t>8.4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</si>
</sst>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0.0"/>
    <numFmt numFmtId="165" formatCode="_(* #,##0.00_);_(* \(#,##0.00\);_(* &quot;-&quot;_);_(@_)"/>
  </numFmts>
  <fonts count="32">
    <font>
      <sz val="10"/>
      <color theme="1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8"/>
      <color rgb="FFFFFFFF"/>
      <name val="Century Gothic"/>
      <family val="2"/>
    </font>
    <font>
      <sz val="18"/>
      <color rgb="FF000000"/>
      <name val="Century Gothic"/>
      <family val="2"/>
    </font>
    <font>
      <sz val="18"/>
      <color rgb="FFFF0000"/>
      <name val="Century Gothic"/>
      <family val="2"/>
    </font>
    <font>
      <sz val="10"/>
      <color theme="1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C600"/>
        <bgColor indexed="64"/>
      </patternFill>
    </fill>
    <fill>
      <patternFill patternType="solid">
        <fgColor rgb="FFDCEACB"/>
        <bgColor indexed="64"/>
      </patternFill>
    </fill>
    <fill>
      <patternFill patternType="solid">
        <fgColor rgb="FFEFF5E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5" fillId="0" borderId="0"/>
    <xf numFmtId="41" fontId="28" fillId="0" borderId="0" applyFont="0" applyFill="0" applyBorder="0" applyAlignment="0" applyProtection="0"/>
  </cellStyleXfs>
  <cellXfs count="218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9" fillId="0" borderId="0" xfId="1"/>
    <xf numFmtId="0" fontId="9" fillId="2" borderId="1" xfId="1" applyFill="1" applyBorder="1" applyAlignment="1">
      <alignment horizontal="center"/>
    </xf>
    <xf numFmtId="0" fontId="9" fillId="2" borderId="1" xfId="1" quotePrefix="1" applyFill="1" applyBorder="1" applyAlignment="1">
      <alignment horizontal="center"/>
    </xf>
    <xf numFmtId="0" fontId="9" fillId="2" borderId="2" xfId="1" applyFill="1" applyBorder="1" applyAlignment="1">
      <alignment horizontal="center"/>
    </xf>
    <xf numFmtId="0" fontId="9" fillId="2" borderId="2" xfId="1" applyFill="1" applyBorder="1"/>
    <xf numFmtId="0" fontId="9" fillId="2" borderId="2" xfId="1" quotePrefix="1" applyFill="1" applyBorder="1" applyAlignment="1">
      <alignment horizontal="center"/>
    </xf>
    <xf numFmtId="0" fontId="9" fillId="0" borderId="0" xfId="1"/>
    <xf numFmtId="0" fontId="13" fillId="0" borderId="0" xfId="0" applyFont="1"/>
    <xf numFmtId="0" fontId="13" fillId="0" borderId="2" xfId="0" applyFont="1" applyFill="1" applyBorder="1"/>
    <xf numFmtId="0" fontId="13" fillId="3" borderId="2" xfId="0" applyFont="1" applyFill="1" applyBorder="1"/>
    <xf numFmtId="0" fontId="13" fillId="3" borderId="2" xfId="0" applyFont="1" applyFill="1" applyBorder="1" applyAlignment="1">
      <alignment horizontal="center"/>
    </xf>
    <xf numFmtId="0" fontId="14" fillId="0" borderId="2" xfId="0" applyFont="1" applyBorder="1"/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9" fillId="0" borderId="2" xfId="1" applyNumberFormat="1" applyBorder="1" applyAlignment="1">
      <alignment horizontal="center" vertical="center"/>
    </xf>
    <xf numFmtId="0" fontId="14" fillId="0" borderId="0" xfId="0" applyFont="1" applyBorder="1"/>
    <xf numFmtId="2" fontId="0" fillId="0" borderId="0" xfId="0" applyNumberFormat="1" applyBorder="1" applyAlignment="1">
      <alignment horizontal="center"/>
    </xf>
    <xf numFmtId="0" fontId="0" fillId="4" borderId="0" xfId="0" applyFill="1"/>
    <xf numFmtId="0" fontId="14" fillId="0" borderId="0" xfId="0" applyFont="1" applyFill="1" applyBorder="1" applyAlignment="1">
      <alignment horizontal="right"/>
    </xf>
    <xf numFmtId="2" fontId="13" fillId="3" borderId="2" xfId="0" applyNumberFormat="1" applyFont="1" applyFill="1" applyBorder="1" applyAlignment="1">
      <alignment horizontal="center"/>
    </xf>
    <xf numFmtId="0" fontId="9" fillId="0" borderId="0" xfId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2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9" fillId="0" borderId="0" xfId="1"/>
    <xf numFmtId="0" fontId="11" fillId="0" borderId="0" xfId="0" applyFont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15" fillId="0" borderId="0" xfId="2"/>
    <xf numFmtId="0" fontId="16" fillId="0" borderId="2" xfId="2" applyFont="1" applyBorder="1" applyAlignment="1">
      <alignment horizontal="center" vertical="center"/>
    </xf>
    <xf numFmtId="0" fontId="17" fillId="0" borderId="2" xfId="2" applyFont="1" applyBorder="1" applyAlignment="1">
      <alignment vertical="center" wrapText="1"/>
    </xf>
    <xf numFmtId="0" fontId="15" fillId="0" borderId="2" xfId="2" applyBorder="1"/>
    <xf numFmtId="0" fontId="17" fillId="0" borderId="2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2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5" fillId="0" borderId="0" xfId="2" applyAlignment="1">
      <alignment horizontal="right"/>
    </xf>
    <xf numFmtId="0" fontId="15" fillId="0" borderId="0" xfId="2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8" fillId="0" borderId="0" xfId="1" applyFont="1"/>
    <xf numFmtId="0" fontId="9" fillId="2" borderId="0" xfId="1" applyFill="1" applyBorder="1" applyAlignment="1">
      <alignment horizontal="center"/>
    </xf>
    <xf numFmtId="2" fontId="9" fillId="2" borderId="2" xfId="1" applyNumberFormat="1" applyFill="1" applyBorder="1" applyAlignment="1">
      <alignment horizontal="center"/>
    </xf>
    <xf numFmtId="0" fontId="9" fillId="0" borderId="0" xfId="1" applyBorder="1"/>
    <xf numFmtId="0" fontId="15" fillId="0" borderId="1" xfId="2" applyBorder="1"/>
    <xf numFmtId="2" fontId="9" fillId="0" borderId="1" xfId="1" applyNumberFormat="1" applyBorder="1" applyAlignment="1">
      <alignment horizontal="center" vertical="center"/>
    </xf>
    <xf numFmtId="15" fontId="10" fillId="0" borderId="15" xfId="1" applyNumberFormat="1" applyFont="1" applyBorder="1" applyAlignment="1">
      <alignment horizontal="center" vertical="center"/>
    </xf>
    <xf numFmtId="0" fontId="8" fillId="2" borderId="2" xfId="1" applyFont="1" applyFill="1" applyBorder="1"/>
    <xf numFmtId="0" fontId="9" fillId="0" borderId="3" xfId="1" applyBorder="1"/>
    <xf numFmtId="0" fontId="17" fillId="0" borderId="0" xfId="2" applyFont="1" applyBorder="1" applyAlignment="1">
      <alignment vertical="center" wrapText="1"/>
    </xf>
    <xf numFmtId="2" fontId="9" fillId="2" borderId="0" xfId="1" applyNumberFormat="1" applyFill="1" applyBorder="1"/>
    <xf numFmtId="0" fontId="8" fillId="0" borderId="2" xfId="1" applyFont="1" applyBorder="1"/>
    <xf numFmtId="2" fontId="9" fillId="0" borderId="2" xfId="1" applyNumberFormat="1" applyBorder="1" applyAlignment="1">
      <alignment horizontal="center"/>
    </xf>
    <xf numFmtId="2" fontId="9" fillId="2" borderId="0" xfId="1" applyNumberFormat="1" applyFill="1" applyBorder="1" applyAlignment="1">
      <alignment horizontal="center"/>
    </xf>
    <xf numFmtId="2" fontId="15" fillId="0" borderId="2" xfId="2" applyNumberFormat="1" applyBorder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0" fillId="0" borderId="0" xfId="0" applyFill="1"/>
    <xf numFmtId="0" fontId="12" fillId="0" borderId="3" xfId="1" applyFont="1" applyBorder="1" applyAlignment="1">
      <alignment horizontal="center"/>
    </xf>
    <xf numFmtId="0" fontId="10" fillId="0" borderId="3" xfId="1" applyFont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9" fillId="0" borderId="2" xfId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23" fillId="0" borderId="0" xfId="0" applyFont="1"/>
    <xf numFmtId="164" fontId="9" fillId="0" borderId="0" xfId="1" applyNumberFormat="1"/>
    <xf numFmtId="2" fontId="15" fillId="0" borderId="6" xfId="2" applyNumberFormat="1" applyBorder="1" applyAlignment="1">
      <alignment horizontal="center"/>
    </xf>
    <xf numFmtId="2" fontId="20" fillId="0" borderId="2" xfId="2" applyNumberFormat="1" applyFont="1" applyBorder="1" applyAlignment="1">
      <alignment horizontal="center"/>
    </xf>
    <xf numFmtId="2" fontId="20" fillId="0" borderId="2" xfId="2" applyNumberFormat="1" applyFont="1" applyBorder="1" applyAlignment="1">
      <alignment horizontal="center" wrapText="1"/>
    </xf>
    <xf numFmtId="2" fontId="15" fillId="0" borderId="5" xfId="2" applyNumberFormat="1" applyBorder="1" applyAlignment="1">
      <alignment horizontal="center"/>
    </xf>
    <xf numFmtId="2" fontId="15" fillId="0" borderId="2" xfId="2" applyNumberFormat="1" applyFill="1" applyBorder="1" applyAlignment="1">
      <alignment horizontal="center"/>
    </xf>
    <xf numFmtId="2" fontId="15" fillId="0" borderId="2" xfId="2" applyNumberFormat="1" applyFill="1" applyBorder="1" applyAlignment="1">
      <alignment horizontal="center" vertical="center"/>
    </xf>
    <xf numFmtId="0" fontId="24" fillId="0" borderId="0" xfId="0" applyFont="1"/>
    <xf numFmtId="0" fontId="13" fillId="3" borderId="2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2" fontId="15" fillId="2" borderId="2" xfId="2" applyNumberFormat="1" applyFill="1" applyBorder="1" applyAlignment="1">
      <alignment horizontal="center"/>
    </xf>
    <xf numFmtId="2" fontId="15" fillId="0" borderId="2" xfId="2" applyNumberFormat="1" applyBorder="1"/>
    <xf numFmtId="2" fontId="20" fillId="0" borderId="2" xfId="2" applyNumberFormat="1" applyFont="1" applyBorder="1" applyAlignment="1">
      <alignment horizontal="right"/>
    </xf>
    <xf numFmtId="2" fontId="15" fillId="0" borderId="2" xfId="2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17" fontId="0" fillId="0" borderId="2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5" fillId="5" borderId="17" xfId="0" applyFont="1" applyFill="1" applyBorder="1" applyAlignment="1">
      <alignment horizontal="center" vertical="top" wrapText="1" readingOrder="1"/>
    </xf>
    <xf numFmtId="0" fontId="26" fillId="6" borderId="18" xfId="0" applyFont="1" applyFill="1" applyBorder="1" applyAlignment="1">
      <alignment horizontal="center" vertical="top" wrapText="1" readingOrder="1"/>
    </xf>
    <xf numFmtId="0" fontId="27" fillId="6" borderId="18" xfId="0" applyFont="1" applyFill="1" applyBorder="1" applyAlignment="1">
      <alignment horizontal="center" vertical="top" wrapText="1" readingOrder="1"/>
    </xf>
    <xf numFmtId="0" fontId="26" fillId="7" borderId="19" xfId="0" applyFont="1" applyFill="1" applyBorder="1" applyAlignment="1">
      <alignment horizontal="center" vertical="top" wrapText="1" readingOrder="1"/>
    </xf>
    <xf numFmtId="0" fontId="27" fillId="7" borderId="19" xfId="0" applyFont="1" applyFill="1" applyBorder="1" applyAlignment="1">
      <alignment horizontal="center" vertical="top" wrapText="1" readingOrder="1"/>
    </xf>
    <xf numFmtId="0" fontId="26" fillId="6" borderId="19" xfId="0" applyFont="1" applyFill="1" applyBorder="1" applyAlignment="1">
      <alignment horizontal="center" vertical="top" wrapText="1" readingOrder="1"/>
    </xf>
    <xf numFmtId="0" fontId="27" fillId="6" borderId="19" xfId="0" applyFont="1" applyFill="1" applyBorder="1" applyAlignment="1">
      <alignment horizontal="center" vertical="top" wrapText="1" readingOrder="1"/>
    </xf>
    <xf numFmtId="2" fontId="7" fillId="0" borderId="2" xfId="2" applyNumberFormat="1" applyFont="1" applyFill="1" applyBorder="1" applyAlignment="1">
      <alignment horizontal="center"/>
    </xf>
    <xf numFmtId="2" fontId="7" fillId="0" borderId="5" xfId="2" applyNumberFormat="1" applyFont="1" applyBorder="1" applyAlignment="1">
      <alignment horizontal="center"/>
    </xf>
    <xf numFmtId="2" fontId="7" fillId="0" borderId="6" xfId="2" applyNumberFormat="1" applyFont="1" applyBorder="1" applyAlignment="1">
      <alignment horizontal="center"/>
    </xf>
    <xf numFmtId="2" fontId="7" fillId="0" borderId="2" xfId="2" applyNumberFormat="1" applyFont="1" applyBorder="1" applyAlignment="1">
      <alignment horizontal="center"/>
    </xf>
    <xf numFmtId="2" fontId="7" fillId="0" borderId="2" xfId="2" applyNumberFormat="1" applyFont="1" applyBorder="1"/>
    <xf numFmtId="0" fontId="6" fillId="0" borderId="2" xfId="2" applyFont="1" applyBorder="1" applyAlignment="1">
      <alignment horizontal="center"/>
    </xf>
    <xf numFmtId="0" fontId="25" fillId="5" borderId="20" xfId="0" applyFont="1" applyFill="1" applyBorder="1" applyAlignment="1">
      <alignment horizontal="center" vertical="top" wrapText="1" readingOrder="1"/>
    </xf>
    <xf numFmtId="0" fontId="26" fillId="6" borderId="21" xfId="0" applyFont="1" applyFill="1" applyBorder="1" applyAlignment="1">
      <alignment horizontal="center" vertical="top" wrapText="1" readingOrder="1"/>
    </xf>
    <xf numFmtId="0" fontId="26" fillId="7" borderId="22" xfId="0" applyFont="1" applyFill="1" applyBorder="1" applyAlignment="1">
      <alignment horizontal="center" vertical="top" wrapText="1" readingOrder="1"/>
    </xf>
    <xf numFmtId="0" fontId="26" fillId="6" borderId="22" xfId="0" applyFont="1" applyFill="1" applyBorder="1" applyAlignment="1">
      <alignment horizontal="center" vertical="top" wrapText="1" readingOrder="1"/>
    </xf>
    <xf numFmtId="0" fontId="15" fillId="0" borderId="2" xfId="2" applyBorder="1" applyAlignment="1">
      <alignment horizontal="right"/>
    </xf>
    <xf numFmtId="0" fontId="25" fillId="5" borderId="2" xfId="0" applyFont="1" applyFill="1" applyBorder="1" applyAlignment="1">
      <alignment horizontal="center" vertical="top" wrapText="1" readingOrder="1"/>
    </xf>
    <xf numFmtId="0" fontId="26" fillId="6" borderId="2" xfId="0" applyFont="1" applyFill="1" applyBorder="1" applyAlignment="1">
      <alignment horizontal="center" vertical="top" wrapText="1" readingOrder="1"/>
    </xf>
    <xf numFmtId="0" fontId="27" fillId="6" borderId="2" xfId="0" applyFont="1" applyFill="1" applyBorder="1" applyAlignment="1">
      <alignment horizontal="center" vertical="top" wrapText="1" readingOrder="1"/>
    </xf>
    <xf numFmtId="0" fontId="27" fillId="7" borderId="2" xfId="0" applyFont="1" applyFill="1" applyBorder="1" applyAlignment="1">
      <alignment horizontal="center" vertical="top" wrapText="1" readingOrder="1"/>
    </xf>
    <xf numFmtId="0" fontId="26" fillId="7" borderId="2" xfId="0" applyFont="1" applyFill="1" applyBorder="1" applyAlignment="1">
      <alignment horizontal="center" vertical="top" wrapText="1" readingOrder="1"/>
    </xf>
    <xf numFmtId="0" fontId="6" fillId="0" borderId="2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Fill="1" applyBorder="1"/>
    <xf numFmtId="165" fontId="0" fillId="0" borderId="2" xfId="3" applyNumberFormat="1" applyFon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165" fontId="0" fillId="0" borderId="2" xfId="3" applyNumberFormat="1" applyFont="1" applyBorder="1" applyAlignment="1">
      <alignment horizontal="center" vertical="center"/>
    </xf>
    <xf numFmtId="2" fontId="6" fillId="0" borderId="2" xfId="2" applyNumberFormat="1" applyFont="1" applyBorder="1" applyAlignment="1">
      <alignment horizontal="center" vertical="center"/>
    </xf>
    <xf numFmtId="0" fontId="15" fillId="0" borderId="2" xfId="2" applyBorder="1" applyAlignment="1">
      <alignment horizontal="center"/>
    </xf>
    <xf numFmtId="2" fontId="9" fillId="4" borderId="2" xfId="1" applyNumberFormat="1" applyFill="1" applyBorder="1" applyAlignment="1">
      <alignment horizontal="center" vertical="center"/>
    </xf>
    <xf numFmtId="2" fontId="20" fillId="4" borderId="2" xfId="2" applyNumberFormat="1" applyFont="1" applyFill="1" applyBorder="1" applyAlignment="1">
      <alignment horizontal="center" wrapText="1"/>
    </xf>
    <xf numFmtId="165" fontId="0" fillId="4" borderId="2" xfId="3" applyNumberFormat="1" applyFont="1" applyFill="1" applyBorder="1" applyAlignment="1">
      <alignment horizontal="center"/>
    </xf>
    <xf numFmtId="0" fontId="0" fillId="4" borderId="2" xfId="0" applyFill="1" applyBorder="1"/>
    <xf numFmtId="2" fontId="15" fillId="4" borderId="2" xfId="2" applyNumberFormat="1" applyFill="1" applyBorder="1" applyAlignment="1">
      <alignment horizontal="center"/>
    </xf>
    <xf numFmtId="165" fontId="0" fillId="4" borderId="2" xfId="3" applyNumberFormat="1" applyFont="1" applyFill="1" applyBorder="1" applyAlignment="1">
      <alignment horizontal="center" vertical="center"/>
    </xf>
    <xf numFmtId="2" fontId="6" fillId="4" borderId="2" xfId="2" applyNumberFormat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5" fillId="0" borderId="2" xfId="2" applyFon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5" fillId="0" borderId="0" xfId="2" applyBorder="1"/>
    <xf numFmtId="0" fontId="15" fillId="0" borderId="1" xfId="2" applyBorder="1" applyAlignment="1">
      <alignment horizontal="right"/>
    </xf>
    <xf numFmtId="2" fontId="9" fillId="2" borderId="1" xfId="1" applyNumberFormat="1" applyFill="1" applyBorder="1" applyAlignment="1">
      <alignment horizontal="center"/>
    </xf>
    <xf numFmtId="2" fontId="5" fillId="0" borderId="2" xfId="2" applyNumberFormat="1" applyFont="1" applyFill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2" fontId="8" fillId="0" borderId="2" xfId="1" applyNumberFormat="1" applyFont="1" applyBorder="1" applyAlignment="1">
      <alignment horizontal="center" vertical="center"/>
    </xf>
    <xf numFmtId="2" fontId="29" fillId="4" borderId="2" xfId="0" applyNumberFormat="1" applyFont="1" applyFill="1" applyBorder="1" applyAlignment="1">
      <alignment horizontal="center"/>
    </xf>
    <xf numFmtId="0" fontId="15" fillId="0" borderId="2" xfId="2" applyBorder="1" applyAlignment="1">
      <alignment horizontal="center" vertical="center"/>
    </xf>
    <xf numFmtId="0" fontId="9" fillId="0" borderId="0" xfId="1"/>
    <xf numFmtId="0" fontId="11" fillId="0" borderId="0" xfId="0" applyFont="1"/>
    <xf numFmtId="0" fontId="11" fillId="0" borderId="0" xfId="1" applyFont="1"/>
    <xf numFmtId="0" fontId="15" fillId="0" borderId="2" xfId="2" applyBorder="1" applyAlignment="1">
      <alignment horizontal="center" vertical="center"/>
    </xf>
    <xf numFmtId="0" fontId="3" fillId="0" borderId="2" xfId="2" applyFont="1" applyBorder="1" applyAlignment="1">
      <alignment horizontal="center"/>
    </xf>
    <xf numFmtId="2" fontId="30" fillId="2" borderId="2" xfId="1" applyNumberFormat="1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/>
    </xf>
    <xf numFmtId="2" fontId="9" fillId="2" borderId="2" xfId="1" applyNumberFormat="1" applyFill="1" applyBorder="1" applyAlignment="1">
      <alignment horizontal="center" vertical="center"/>
    </xf>
    <xf numFmtId="0" fontId="15" fillId="0" borderId="2" xfId="2" applyBorder="1" applyAlignment="1">
      <alignment horizontal="center"/>
    </xf>
    <xf numFmtId="0" fontId="15" fillId="0" borderId="2" xfId="2" applyBorder="1" applyAlignment="1">
      <alignment horizontal="center"/>
    </xf>
    <xf numFmtId="0" fontId="15" fillId="0" borderId="2" xfId="2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9" fillId="0" borderId="0" xfId="1"/>
    <xf numFmtId="0" fontId="12" fillId="0" borderId="23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2" fillId="0" borderId="0" xfId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" fillId="2" borderId="2" xfId="2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31" fillId="4" borderId="2" xfId="0" applyNumberFormat="1" applyFont="1" applyFill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15" fillId="0" borderId="7" xfId="2" applyBorder="1" applyAlignment="1">
      <alignment horizontal="center"/>
    </xf>
    <xf numFmtId="0" fontId="15" fillId="0" borderId="5" xfId="2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15" fillId="0" borderId="6" xfId="2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0" borderId="2" xfId="2" applyFont="1" applyFill="1" applyBorder="1" applyAlignment="1">
      <alignment horizontal="center"/>
    </xf>
    <xf numFmtId="0" fontId="15" fillId="0" borderId="0" xfId="2" applyBorder="1" applyAlignment="1">
      <alignment horizontal="center"/>
    </xf>
    <xf numFmtId="0" fontId="12" fillId="0" borderId="24" xfId="1" applyFont="1" applyBorder="1" applyAlignment="1">
      <alignment horizontal="center" vertical="center"/>
    </xf>
    <xf numFmtId="2" fontId="15" fillId="0" borderId="1" xfId="2" applyNumberFormat="1" applyBorder="1" applyAlignment="1">
      <alignment horizontal="center"/>
    </xf>
    <xf numFmtId="2" fontId="9" fillId="4" borderId="1" xfId="1" applyNumberFormat="1" applyFill="1" applyBorder="1" applyAlignment="1">
      <alignment horizontal="center" vertical="center"/>
    </xf>
    <xf numFmtId="2" fontId="30" fillId="2" borderId="1" xfId="1" applyNumberFormat="1" applyFont="1" applyFill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15" fontId="10" fillId="0" borderId="14" xfId="1" applyNumberFormat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15" fontId="9" fillId="0" borderId="16" xfId="1" applyNumberFormat="1" applyBorder="1"/>
    <xf numFmtId="2" fontId="15" fillId="0" borderId="25" xfId="2" applyNumberFormat="1" applyBorder="1" applyAlignment="1">
      <alignment horizontal="center"/>
    </xf>
    <xf numFmtId="2" fontId="20" fillId="0" borderId="1" xfId="2" applyNumberFormat="1" applyFont="1" applyBorder="1" applyAlignment="1">
      <alignment horizontal="center"/>
    </xf>
    <xf numFmtId="165" fontId="0" fillId="0" borderId="1" xfId="3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10" fillId="0" borderId="26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  <xf numFmtId="0" fontId="9" fillId="0" borderId="15" xfId="1" applyBorder="1"/>
    <xf numFmtId="0" fontId="9" fillId="0" borderId="16" xfId="1" applyBorder="1"/>
    <xf numFmtId="0" fontId="10" fillId="0" borderId="24" xfId="1" applyFont="1" applyBorder="1" applyAlignment="1">
      <alignment horizontal="center" vertical="center"/>
    </xf>
    <xf numFmtId="2" fontId="15" fillId="0" borderId="9" xfId="2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2" fontId="15" fillId="0" borderId="1" xfId="2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Comma [0]" xfId="3" builtinId="6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nilai TUC Bahasa Indonesia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'B. Indonesia'!$D$55</c:f>
              <c:strCache>
                <c:ptCount val="1"/>
                <c:pt idx="0">
                  <c:v>8.80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'B. Indonesia'!$D$55:$E$55</c:f>
              <c:numCache>
                <c:formatCode>0.00</c:formatCode>
                <c:ptCount val="2"/>
                <c:pt idx="0">
                  <c:v>8.8000000000000007</c:v>
                </c:pt>
                <c:pt idx="1">
                  <c:v>8.4</c:v>
                </c:pt>
              </c:numCache>
            </c:numRef>
          </c:val>
        </c:ser>
        <c:ser>
          <c:idx val="1"/>
          <c:order val="1"/>
          <c:tx>
            <c:strRef>
              <c:f>'B. Indonesia'!$C$54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'B. Indonesia'!$D$54:$E$54</c:f>
              <c:numCache>
                <c:formatCode>0.00</c:formatCode>
                <c:ptCount val="2"/>
                <c:pt idx="0">
                  <c:v>2.8</c:v>
                </c:pt>
                <c:pt idx="1">
                  <c:v>3.2</c:v>
                </c:pt>
              </c:numCache>
            </c:numRef>
          </c:val>
        </c:ser>
        <c:ser>
          <c:idx val="2"/>
          <c:order val="2"/>
          <c:tx>
            <c:strRef>
              <c:f>'B. Indonesia'!$C$56</c:f>
              <c:strCache>
                <c:ptCount val="1"/>
                <c:pt idx="0">
                  <c:v>Rata-Rata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'B. Indonesia'!$D$56:$E$56</c:f>
              <c:numCache>
                <c:formatCode>0.00</c:formatCode>
                <c:ptCount val="2"/>
                <c:pt idx="0">
                  <c:v>6.2086956521739136</c:v>
                </c:pt>
                <c:pt idx="1">
                  <c:v>6.6130434782608694</c:v>
                </c:pt>
              </c:numCache>
            </c:numRef>
          </c:val>
        </c:ser>
        <c:dLbls>
          <c:showVal val="1"/>
        </c:dLbls>
        <c:marker val="1"/>
        <c:axId val="80100736"/>
        <c:axId val="80123008"/>
      </c:lineChart>
      <c:catAx>
        <c:axId val="801007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123008"/>
        <c:crosses val="autoZero"/>
        <c:auto val="1"/>
        <c:lblAlgn val="ctr"/>
        <c:lblOffset val="100"/>
      </c:catAx>
      <c:valAx>
        <c:axId val="80123008"/>
        <c:scaling>
          <c:orientation val="minMax"/>
          <c:min val="0"/>
        </c:scaling>
        <c:axPos val="l"/>
        <c:majorGridlines/>
        <c:numFmt formatCode="0.0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100736"/>
        <c:crosses val="autoZero"/>
        <c:crossBetween val="between"/>
        <c:majorUnit val="2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Rifdha!$A$13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1.1244980488630705E-2"/>
                  <c:y val="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5.6224902443153445E-2"/>
                  <c:y val="-5.743589001434105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Rifdha!$B$13:$E$13</c:f>
              <c:numCache>
                <c:formatCode>0.00</c:formatCode>
                <c:ptCount val="4"/>
                <c:pt idx="0">
                  <c:v>19.850000000000001</c:v>
                </c:pt>
                <c:pt idx="1">
                  <c:v>19.600000000000001</c:v>
                </c:pt>
                <c:pt idx="2">
                  <c:v>20.95</c:v>
                </c:pt>
                <c:pt idx="3">
                  <c:v>21.1</c:v>
                </c:pt>
              </c:numCache>
            </c:numRef>
          </c:val>
        </c:ser>
        <c:ser>
          <c:idx val="2"/>
          <c:order val="2"/>
          <c:tx>
            <c:strRef>
              <c:f>Nanda!$B$16</c:f>
              <c:strCache>
                <c:ptCount val="1"/>
                <c:pt idx="0">
                  <c:v>10.10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6.5220886834058092E-2"/>
                  <c:y val="-6.8923068017209002E-2"/>
                </c:manualLayout>
              </c:layout>
              <c:showVal val="1"/>
            </c:dLbl>
            <c:dLbl>
              <c:idx val="1"/>
              <c:layout>
                <c:manualLayout>
                  <c:x val="-6.7469882931783607E-3"/>
                  <c:y val="1.148717800286826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1223680"/>
        <c:axId val="81225216"/>
      </c:lineChart>
      <c:catAx>
        <c:axId val="812236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225216"/>
        <c:crosses val="autoZero"/>
        <c:auto val="1"/>
        <c:lblAlgn val="ctr"/>
        <c:lblOffset val="100"/>
      </c:catAx>
      <c:valAx>
        <c:axId val="8122521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22368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Auli!$A$13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1.1244980488630705E-2"/>
                  <c:y val="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5.6224902443153445E-2"/>
                  <c:y val="-5.74358900143410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Auli!$B$13:$E$13</c:f>
              <c:numCache>
                <c:formatCode>0.00</c:formatCode>
                <c:ptCount val="4"/>
                <c:pt idx="0">
                  <c:v>26.95</c:v>
                </c:pt>
                <c:pt idx="1">
                  <c:v>26.3</c:v>
                </c:pt>
                <c:pt idx="2">
                  <c:v>23.95</c:v>
                </c:pt>
                <c:pt idx="3">
                  <c:v>27.35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6.5220886834058092E-2"/>
                  <c:y val="-6.8923068017209002E-2"/>
                </c:manualLayout>
              </c:layout>
              <c:showVal val="1"/>
            </c:dLbl>
            <c:dLbl>
              <c:idx val="1"/>
              <c:layout>
                <c:manualLayout>
                  <c:x val="-6.7469882931783633E-3"/>
                  <c:y val="1.148717800286827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1332096"/>
        <c:axId val="81333632"/>
      </c:lineChart>
      <c:catAx>
        <c:axId val="8133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333632"/>
        <c:crosses val="autoZero"/>
        <c:auto val="1"/>
        <c:lblAlgn val="ctr"/>
        <c:lblOffset val="100"/>
      </c:catAx>
      <c:valAx>
        <c:axId val="8133363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33209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 b="1"/>
            </a:pPr>
            <a:r>
              <a:rPr lang="en-US" b="1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085E-2"/>
                  <c:y val="-5.743589001434105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Jode!$A$13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2.473895707498755E-2"/>
                  <c:y val="0.16656362879048608"/>
                </c:manualLayout>
              </c:layout>
              <c:showVal val="1"/>
            </c:dLbl>
            <c:dLbl>
              <c:idx val="1"/>
              <c:layout>
                <c:manualLayout>
                  <c:x val="-7.4216871224962733E-2"/>
                  <c:y val="3.44615340086045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Jode!$B$13:$E$13</c:f>
              <c:numCache>
                <c:formatCode>0.00</c:formatCode>
                <c:ptCount val="4"/>
                <c:pt idx="0">
                  <c:v>26.1</c:v>
                </c:pt>
                <c:pt idx="1">
                  <c:v>24.4</c:v>
                </c:pt>
                <c:pt idx="2">
                  <c:v>23.8</c:v>
                </c:pt>
                <c:pt idx="3">
                  <c:v>24.25</c:v>
                </c:pt>
              </c:numCache>
            </c:numRef>
          </c:val>
        </c:ser>
        <c:ser>
          <c:idx val="2"/>
          <c:order val="2"/>
          <c:tx>
            <c:strRef>
              <c:f>Jode!$A$16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Jode!$B$16:$E$16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Jode!$A$17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6.5220886834058092E-2"/>
                  <c:y val="-6.8923068017209002E-2"/>
                </c:manualLayout>
              </c:layout>
              <c:showVal val="1"/>
            </c:dLbl>
            <c:dLbl>
              <c:idx val="1"/>
              <c:layout>
                <c:manualLayout>
                  <c:x val="-6.7469882931783659E-3"/>
                  <c:y val="1.148717800286828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Jode!$B$17:$E$17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3865600"/>
        <c:axId val="83867136"/>
      </c:lineChart>
      <c:catAx>
        <c:axId val="83865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3867136"/>
        <c:crosses val="autoZero"/>
        <c:auto val="1"/>
        <c:lblAlgn val="ctr"/>
        <c:lblOffset val="100"/>
      </c:catAx>
      <c:valAx>
        <c:axId val="8386713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386560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'Rakha ananta'!$A$15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126E-2"/>
                  <c:y val="-5.74358900143410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'Rakha ananta'!$B$15:$E$15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'Rakha ananta'!$B$13:$D$13</c:f>
              <c:strCache>
                <c:ptCount val="1"/>
                <c:pt idx="0">
                  <c:v>28.80 26.20 29.65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4.5948259760369967E-2"/>
                </c:manualLayout>
              </c:layout>
              <c:showVal val="1"/>
            </c:dLbl>
            <c:dLbl>
              <c:idx val="1"/>
              <c:layout>
                <c:manualLayout>
                  <c:x val="-7.4216871224962733E-2"/>
                  <c:y val="3.44615340086045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'Rakha ananta'!$B$13:$E$13</c:f>
              <c:numCache>
                <c:formatCode>0.00</c:formatCode>
                <c:ptCount val="4"/>
                <c:pt idx="0">
                  <c:v>28.8</c:v>
                </c:pt>
                <c:pt idx="1">
                  <c:v>26.2</c:v>
                </c:pt>
                <c:pt idx="2">
                  <c:v>29.65</c:v>
                </c:pt>
                <c:pt idx="3">
                  <c:v>28.7</c:v>
                </c:pt>
              </c:numCache>
            </c:numRef>
          </c:val>
        </c:ser>
        <c:ser>
          <c:idx val="2"/>
          <c:order val="2"/>
          <c:tx>
            <c:strRef>
              <c:f>'Rakha ananta'!$B$16</c:f>
              <c:strCache>
                <c:ptCount val="1"/>
                <c:pt idx="0">
                  <c:v>10.10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'Rakha ananta'!$B$16:$E$16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'Rakha ananta'!$A$17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6.7469882931784214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694E-3"/>
                  <c:y val="1.148717800286829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'Rakha ananta'!$B$17:$E$17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6534016"/>
        <c:axId val="86535552"/>
      </c:lineChart>
      <c:catAx>
        <c:axId val="865340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535552"/>
        <c:crosses val="autoZero"/>
        <c:auto val="1"/>
        <c:lblAlgn val="ctr"/>
        <c:lblOffset val="100"/>
      </c:catAx>
      <c:valAx>
        <c:axId val="8653555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53401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Reksa!$A$15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168E-2"/>
                  <c:y val="-5.743589001434111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Reksa!$B$15:$E$15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Reksa!$A$13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4.5948259760369932E-2"/>
                </c:manualLayout>
              </c:layout>
              <c:showVal val="1"/>
            </c:dLbl>
            <c:dLbl>
              <c:idx val="1"/>
              <c:layout>
                <c:manualLayout>
                  <c:x val="-7.4216871224962733E-2"/>
                  <c:y val="3.44615340086045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Reksa!$B$13:$E$13</c:f>
              <c:numCache>
                <c:formatCode>0.00</c:formatCode>
                <c:ptCount val="4"/>
                <c:pt idx="0">
                  <c:v>19.45</c:v>
                </c:pt>
                <c:pt idx="1">
                  <c:v>16.3</c:v>
                </c:pt>
                <c:pt idx="2">
                  <c:v>12.75</c:v>
                </c:pt>
                <c:pt idx="3">
                  <c:v>6.6</c:v>
                </c:pt>
              </c:numCache>
            </c:numRef>
          </c:val>
        </c:ser>
        <c:ser>
          <c:idx val="2"/>
          <c:order val="2"/>
          <c:tx>
            <c:strRef>
              <c:f>Reksa!$A$16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Reksa!$B$16:$E$16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Reksa!$A$17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6.7469882931784214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728E-3"/>
                  <c:y val="1.148717800286830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Reksa!$B$17:$E$17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5311872"/>
        <c:axId val="85313408"/>
      </c:lineChart>
      <c:catAx>
        <c:axId val="853118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5313408"/>
        <c:crosses val="autoZero"/>
        <c:auto val="1"/>
        <c:lblAlgn val="ctr"/>
        <c:lblOffset val="100"/>
      </c:catAx>
      <c:valAx>
        <c:axId val="8531340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531187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Ayu!$B$15</c:f>
              <c:strCache>
                <c:ptCount val="1"/>
                <c:pt idx="0">
                  <c:v>31.75</c:v>
                </c:pt>
              </c:strCache>
            </c:strRef>
          </c:tx>
          <c:dLbls>
            <c:dLbl>
              <c:idx val="0"/>
              <c:layout>
                <c:manualLayout>
                  <c:x val="-4.4979921954523203E-2"/>
                  <c:y val="-5.743589001434114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Ayu!$B$15:$E$15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Ayu!$A$13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2.248996097726076E-3"/>
                  <c:y val="-1.148717800286826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Ayu!$B$13:$E$13</c:f>
              <c:numCache>
                <c:formatCode>0.00</c:formatCode>
                <c:ptCount val="4"/>
                <c:pt idx="0">
                  <c:v>22.55</c:v>
                </c:pt>
                <c:pt idx="1">
                  <c:v>22.25</c:v>
                </c:pt>
                <c:pt idx="2">
                  <c:v>23.55</c:v>
                </c:pt>
                <c:pt idx="3">
                  <c:v>25</c:v>
                </c:pt>
              </c:numCache>
            </c:numRef>
          </c:val>
        </c:ser>
        <c:ser>
          <c:idx val="2"/>
          <c:order val="2"/>
          <c:tx>
            <c:strRef>
              <c:f>Ayu!$A$16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Ayu!$B$16:$E$16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Ayu!$A$17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772E-3"/>
                  <c:y val="1.148717800286831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Ayu!$B$17:$E$17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6653184"/>
        <c:axId val="86675456"/>
      </c:lineChart>
      <c:catAx>
        <c:axId val="866531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675456"/>
        <c:crosses val="autoZero"/>
        <c:auto val="1"/>
        <c:lblAlgn val="ctr"/>
        <c:lblOffset val="100"/>
      </c:catAx>
      <c:valAx>
        <c:axId val="8667545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65318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Galih!$A$15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244E-2"/>
                  <c:y val="-5.743589001434117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Galih!$B$15:$E$15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Galih!$A$13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2.2489960977260786E-3"/>
                  <c:y val="-1.148717800286827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Galih!$B$13:$E$13</c:f>
              <c:numCache>
                <c:formatCode>0.00</c:formatCode>
                <c:ptCount val="4"/>
                <c:pt idx="0">
                  <c:v>23.95</c:v>
                </c:pt>
                <c:pt idx="1">
                  <c:v>24.45</c:v>
                </c:pt>
                <c:pt idx="2">
                  <c:v>28.6</c:v>
                </c:pt>
                <c:pt idx="3">
                  <c:v>28.95</c:v>
                </c:pt>
              </c:numCache>
            </c:numRef>
          </c:val>
        </c:ser>
        <c:ser>
          <c:idx val="2"/>
          <c:order val="2"/>
          <c:tx>
            <c:strRef>
              <c:f>Galih!$A$16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Galih!$B$16:$E$16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Galih!$A$17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806E-3"/>
                  <c:y val="1.148717800286832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Galih!$B$17:$E$17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1133952"/>
        <c:axId val="81135488"/>
      </c:lineChart>
      <c:catAx>
        <c:axId val="811339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135488"/>
        <c:crosses val="autoZero"/>
        <c:auto val="1"/>
        <c:lblAlgn val="ctr"/>
        <c:lblOffset val="100"/>
      </c:catAx>
      <c:valAx>
        <c:axId val="8113548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13395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Aldo!$A$15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293E-2"/>
                  <c:y val="-5.743589001434120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Aldo!$B$15:$E$15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Aldo!$A$13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3.44619862597070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Aldo!$B$13:$E$13</c:f>
              <c:numCache>
                <c:formatCode>0.00</c:formatCode>
                <c:ptCount val="4"/>
                <c:pt idx="0">
                  <c:v>20.8</c:v>
                </c:pt>
                <c:pt idx="1">
                  <c:v>20.5</c:v>
                </c:pt>
                <c:pt idx="2">
                  <c:v>22.8</c:v>
                </c:pt>
                <c:pt idx="3">
                  <c:v>20.7</c:v>
                </c:pt>
              </c:numCache>
            </c:numRef>
          </c:val>
        </c:ser>
        <c:ser>
          <c:idx val="2"/>
          <c:order val="2"/>
          <c:tx>
            <c:strRef>
              <c:f>Aldo!$A$16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Aldo!$B$16:$E$16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Aldo!$A$17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833E-3"/>
                  <c:y val="1.148717800286833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Aldo!$B$17:$E$17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6776064"/>
        <c:axId val="86794240"/>
      </c:lineChart>
      <c:catAx>
        <c:axId val="867760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794240"/>
        <c:crosses val="autoZero"/>
        <c:auto val="1"/>
        <c:lblAlgn val="ctr"/>
        <c:lblOffset val="100"/>
      </c:catAx>
      <c:valAx>
        <c:axId val="8679424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677606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Hasan!$A$15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328E-2"/>
                  <c:y val="-5.743589001434124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Hasan!$B$15:$E$15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Hasan!$A$13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3.44619862597070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Hasan!$B$13:$E$13</c:f>
              <c:numCache>
                <c:formatCode>0.00</c:formatCode>
                <c:ptCount val="4"/>
                <c:pt idx="0">
                  <c:v>24.25</c:v>
                </c:pt>
                <c:pt idx="1">
                  <c:v>25.2</c:v>
                </c:pt>
                <c:pt idx="2">
                  <c:v>25.25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Hasan!$A$16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Hasan!$B$16:$E$16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Hasan!$A$17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859E-3"/>
                  <c:y val="1.148717800286834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Hasan!$B$17:$E$17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7576960"/>
        <c:axId val="87578496"/>
      </c:lineChart>
      <c:catAx>
        <c:axId val="875769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578496"/>
        <c:crosses val="autoZero"/>
        <c:auto val="1"/>
        <c:lblAlgn val="ctr"/>
        <c:lblOffset val="100"/>
      </c:catAx>
      <c:valAx>
        <c:axId val="8757849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57696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Asher!$A$15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376E-2"/>
                  <c:y val="-5.743589001434130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Asher!$B$15:$E$15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Asher!$A$13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1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Asher!$B$13:$E$13</c:f>
              <c:numCache>
                <c:formatCode>0.00</c:formatCode>
                <c:ptCount val="4"/>
                <c:pt idx="0">
                  <c:v>26.75</c:v>
                </c:pt>
                <c:pt idx="1">
                  <c:v>28.1</c:v>
                </c:pt>
                <c:pt idx="2">
                  <c:v>29.3</c:v>
                </c:pt>
                <c:pt idx="3">
                  <c:v>29.95</c:v>
                </c:pt>
              </c:numCache>
            </c:numRef>
          </c:val>
        </c:ser>
        <c:ser>
          <c:idx val="2"/>
          <c:order val="2"/>
          <c:tx>
            <c:strRef>
              <c:f>Asher!$A$16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Asher!$B$16:$E$16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Asher!$A$17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893E-3"/>
                  <c:y val="1.14871780028683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Asher!$B$17:$E$17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7750528"/>
        <c:axId val="87752064"/>
      </c:lineChart>
      <c:catAx>
        <c:axId val="877505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752064"/>
        <c:crosses val="autoZero"/>
        <c:auto val="1"/>
        <c:lblAlgn val="ctr"/>
        <c:lblOffset val="100"/>
      </c:catAx>
      <c:valAx>
        <c:axId val="8775206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75052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TUC Bahasa Inggris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English!$C$54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English!$D$54:$E$54</c:f>
              <c:numCache>
                <c:formatCode>0.00</c:formatCode>
                <c:ptCount val="2"/>
                <c:pt idx="0">
                  <c:v>0</c:v>
                </c:pt>
                <c:pt idx="1">
                  <c:v>3.2</c:v>
                </c:pt>
              </c:numCache>
            </c:numRef>
          </c:val>
        </c:ser>
        <c:ser>
          <c:idx val="1"/>
          <c:order val="1"/>
          <c:tx>
            <c:strRef>
              <c:f>English!$C$55</c:f>
              <c:strCache>
                <c:ptCount val="1"/>
                <c:pt idx="0">
                  <c:v>Tertinggi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English!$D$55:$E$55</c:f>
              <c:numCache>
                <c:formatCode>0.00</c:formatCode>
                <c:ptCount val="2"/>
                <c:pt idx="0">
                  <c:v>9.6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English!$C$56</c:f>
              <c:strCache>
                <c:ptCount val="1"/>
                <c:pt idx="0">
                  <c:v>Rata-Rata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English!$D$56:$E$56</c:f>
              <c:numCache>
                <c:formatCode>0.00</c:formatCode>
                <c:ptCount val="2"/>
                <c:pt idx="0">
                  <c:v>6.6826086956521724</c:v>
                </c:pt>
                <c:pt idx="1">
                  <c:v>7.343478260869567</c:v>
                </c:pt>
              </c:numCache>
            </c:numRef>
          </c:val>
        </c:ser>
        <c:dLbls>
          <c:showVal val="1"/>
        </c:dLbls>
        <c:marker val="1"/>
        <c:axId val="80240640"/>
        <c:axId val="80242176"/>
      </c:lineChart>
      <c:catAx>
        <c:axId val="80240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242176"/>
        <c:crosses val="autoZero"/>
        <c:auto val="1"/>
        <c:lblAlgn val="ctr"/>
        <c:lblOffset val="100"/>
      </c:catAx>
      <c:valAx>
        <c:axId val="80242176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240640"/>
        <c:crosses val="autoZero"/>
        <c:crossBetween val="between"/>
        <c:majorUnit val="2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Wicak!$A$15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418E-2"/>
                  <c:y val="-5.743589001434133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Wicak!$B$15:$E$15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Wicak!$A$13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2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Wicak!$B$13:$E$13</c:f>
              <c:numCache>
                <c:formatCode>0.00</c:formatCode>
                <c:ptCount val="4"/>
                <c:pt idx="0">
                  <c:v>27.7</c:v>
                </c:pt>
                <c:pt idx="1">
                  <c:v>28.5</c:v>
                </c:pt>
                <c:pt idx="2">
                  <c:v>18.600000000000001</c:v>
                </c:pt>
                <c:pt idx="3">
                  <c:v>27.7</c:v>
                </c:pt>
              </c:numCache>
            </c:numRef>
          </c:val>
        </c:ser>
        <c:ser>
          <c:idx val="2"/>
          <c:order val="2"/>
          <c:tx>
            <c:strRef>
              <c:f>Wicak!$A$16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Wicak!$B$16:$E$16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Wicak!$A$17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5.8473898540879664E-2"/>
                  <c:y val="9.7641013024379497E-2"/>
                </c:manualLayout>
              </c:layout>
              <c:showVal val="1"/>
            </c:dLbl>
            <c:dLbl>
              <c:idx val="1"/>
              <c:layout>
                <c:manualLayout>
                  <c:x val="-6.7469882931783911E-3"/>
                  <c:y val="1.148717800286836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Wicak!$B$17:$E$17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7781376"/>
        <c:axId val="87782912"/>
      </c:lineChart>
      <c:catAx>
        <c:axId val="87781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782912"/>
        <c:crosses val="autoZero"/>
        <c:auto val="1"/>
        <c:lblAlgn val="ctr"/>
        <c:lblOffset val="100"/>
      </c:catAx>
      <c:valAx>
        <c:axId val="8778291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78137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452E-2"/>
                  <c:y val="-5.743589001434137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Husein!$A$13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4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Husein!$B$13:$E$13</c:f>
              <c:numCache>
                <c:formatCode>0.00</c:formatCode>
                <c:ptCount val="4"/>
                <c:pt idx="0">
                  <c:v>14.2</c:v>
                </c:pt>
                <c:pt idx="1">
                  <c:v>14.15</c:v>
                </c:pt>
                <c:pt idx="2">
                  <c:v>4.75</c:v>
                </c:pt>
                <c:pt idx="3">
                  <c:v>14.1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145E-17"/>
                  <c:y val="5.743589001434103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928E-3"/>
                  <c:y val="1.148717800286837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4365568"/>
        <c:axId val="94367104"/>
      </c:lineChart>
      <c:catAx>
        <c:axId val="943655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367104"/>
        <c:crosses val="autoZero"/>
        <c:auto val="1"/>
        <c:lblAlgn val="ctr"/>
        <c:lblOffset val="100"/>
      </c:catAx>
      <c:valAx>
        <c:axId val="9436710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36556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Irfan!$A$15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487E-2"/>
                  <c:y val="-5.74358900143414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Irfan!$B$15:$E$15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Irfan!$A$13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220884000677175E-2"/>
                  <c:y val="-1.1487630253970661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5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Irfan!$B$13:$E$13</c:f>
              <c:numCache>
                <c:formatCode>0.00</c:formatCode>
                <c:ptCount val="4"/>
                <c:pt idx="0">
                  <c:v>31.75</c:v>
                </c:pt>
                <c:pt idx="1">
                  <c:v>28.4</c:v>
                </c:pt>
                <c:pt idx="2">
                  <c:v>30.55</c:v>
                </c:pt>
                <c:pt idx="3">
                  <c:v>30.5</c:v>
                </c:pt>
              </c:numCache>
            </c:numRef>
          </c:val>
        </c:ser>
        <c:ser>
          <c:idx val="2"/>
          <c:order val="2"/>
          <c:tx>
            <c:strRef>
              <c:f>Irfan!$A$16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231E-17"/>
                  <c:y val="5.743589001434106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Irfan!$B$16:$E$16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Irfan!$A$17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945E-3"/>
                  <c:y val="1.148717800286838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Irfan!$B$17:$E$17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1289216"/>
        <c:axId val="81290752"/>
      </c:lineChart>
      <c:catAx>
        <c:axId val="812892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290752"/>
        <c:crosses val="autoZero"/>
        <c:auto val="1"/>
        <c:lblAlgn val="ctr"/>
        <c:lblOffset val="100"/>
      </c:catAx>
      <c:valAx>
        <c:axId val="8129075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128921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Rafly!$A$15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529E-2"/>
                  <c:y val="-5.743589001434144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Rafly!$B$15:$E$15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Rafly!$A$13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0865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7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Rafly!$B$13:$E$13</c:f>
              <c:numCache>
                <c:formatCode>0.00</c:formatCode>
                <c:ptCount val="4"/>
                <c:pt idx="0">
                  <c:v>16.100000000000001</c:v>
                </c:pt>
                <c:pt idx="1">
                  <c:v>12.15</c:v>
                </c:pt>
                <c:pt idx="2">
                  <c:v>14.75</c:v>
                </c:pt>
                <c:pt idx="3">
                  <c:v>12.65</c:v>
                </c:pt>
              </c:numCache>
            </c:numRef>
          </c:val>
        </c:ser>
        <c:ser>
          <c:idx val="2"/>
          <c:order val="2"/>
          <c:tx>
            <c:strRef>
              <c:f>Rafly!$A$16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281E-17"/>
                  <c:y val="5.743589001434110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Rafly!$B$16:$E$16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Rafly!$A$17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971E-3"/>
                  <c:y val="1.148717800286840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Rafly!$B$17:$E$17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7484288"/>
        <c:axId val="87485824"/>
      </c:lineChart>
      <c:catAx>
        <c:axId val="874842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485824"/>
        <c:crosses val="autoZero"/>
        <c:auto val="1"/>
        <c:lblAlgn val="ctr"/>
        <c:lblOffset val="100"/>
      </c:catAx>
      <c:valAx>
        <c:axId val="8748582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748428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Haidar!$A$15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563E-2"/>
                  <c:y val="-5.743589001434147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Haidar!$B$15:$E$15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Haidar!$A$13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0935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8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Haidar!$B$13:$E$13</c:f>
              <c:numCache>
                <c:formatCode>0.00</c:formatCode>
                <c:ptCount val="4"/>
                <c:pt idx="0">
                  <c:v>25.35</c:v>
                </c:pt>
                <c:pt idx="1">
                  <c:v>26</c:v>
                </c:pt>
                <c:pt idx="2">
                  <c:v>28.35</c:v>
                </c:pt>
                <c:pt idx="3">
                  <c:v>27.5</c:v>
                </c:pt>
              </c:numCache>
            </c:numRef>
          </c:val>
        </c:ser>
        <c:ser>
          <c:idx val="2"/>
          <c:order val="2"/>
          <c:tx>
            <c:strRef>
              <c:f>Haidar!$A$16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355E-17"/>
                  <c:y val="5.743589001434112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Haidar!$B$16:$E$16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Haidar!$A$17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3989E-3"/>
                  <c:y val="1.148717800286840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Haidar!$B$17:$E$17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4748672"/>
        <c:axId val="94750208"/>
      </c:lineChart>
      <c:catAx>
        <c:axId val="947486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750208"/>
        <c:crosses val="autoZero"/>
        <c:auto val="1"/>
        <c:lblAlgn val="ctr"/>
        <c:lblOffset val="100"/>
      </c:catAx>
      <c:valAx>
        <c:axId val="9475020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74867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Ilyasa!$A$15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598E-2"/>
                  <c:y val="-5.74358900143415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Ilyasa!$B$15:$E$15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Ilyasa!$A$13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046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09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Ilyasa!$B$13:$E$13</c:f>
              <c:numCache>
                <c:formatCode>0.00</c:formatCode>
                <c:ptCount val="4"/>
                <c:pt idx="0">
                  <c:v>14.75</c:v>
                </c:pt>
                <c:pt idx="1">
                  <c:v>15.850000000000001</c:v>
                </c:pt>
                <c:pt idx="2">
                  <c:v>18.649999999999999</c:v>
                </c:pt>
                <c:pt idx="3">
                  <c:v>9.85</c:v>
                </c:pt>
              </c:numCache>
            </c:numRef>
          </c:val>
        </c:ser>
        <c:ser>
          <c:idx val="2"/>
          <c:order val="2"/>
          <c:tx>
            <c:strRef>
              <c:f>Ilyasa!$A$16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429E-17"/>
                  <c:y val="5.743589001434115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Ilyasa!$B$16:$E$16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Ilyasa!$A$17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4006E-3"/>
                  <c:y val="1.148717800286841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Ilyasa!$B$17:$E$17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4771072"/>
        <c:axId val="94772608"/>
      </c:lineChart>
      <c:catAx>
        <c:axId val="94771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772608"/>
        <c:crosses val="autoZero"/>
        <c:auto val="1"/>
        <c:lblAlgn val="ctr"/>
        <c:lblOffset val="100"/>
      </c:catAx>
      <c:valAx>
        <c:axId val="9477260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77107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'Raka 3'!$A$15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633E-2"/>
                  <c:y val="-5.743589001434153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'Raka 3'!$B$15:$E$15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'Raka 3'!$A$13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115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2.297390375463411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'Raka 3'!$B$13:$E$13</c:f>
              <c:numCache>
                <c:formatCode>0.00</c:formatCode>
                <c:ptCount val="4"/>
                <c:pt idx="0">
                  <c:v>18.95</c:v>
                </c:pt>
                <c:pt idx="1">
                  <c:v>18.05</c:v>
                </c:pt>
                <c:pt idx="2">
                  <c:v>15.05</c:v>
                </c:pt>
                <c:pt idx="3">
                  <c:v>16.75</c:v>
                </c:pt>
              </c:numCache>
            </c:numRef>
          </c:val>
        </c:ser>
        <c:ser>
          <c:idx val="2"/>
          <c:order val="2"/>
          <c:tx>
            <c:strRef>
              <c:f>'Raka 3'!$A$16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515E-17"/>
                  <c:y val="5.743589001434119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'Raka 3'!$B$16:$E$16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'Raka 3'!$A$17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1.7230767004302264E-2"/>
                </c:manualLayout>
              </c:layout>
              <c:showVal val="1"/>
            </c:dLbl>
            <c:dLbl>
              <c:idx val="1"/>
              <c:layout>
                <c:manualLayout>
                  <c:x val="-6.7469882931784023E-3"/>
                  <c:y val="1.148717800286842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'Raka 3'!$B$17:$E$17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4887936"/>
        <c:axId val="94889472"/>
      </c:lineChart>
      <c:catAx>
        <c:axId val="94887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889472"/>
        <c:crosses val="autoZero"/>
        <c:auto val="1"/>
        <c:lblAlgn val="ctr"/>
        <c:lblOffset val="100"/>
      </c:catAx>
      <c:valAx>
        <c:axId val="9488947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88793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Thareq!$A$15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674E-2"/>
                  <c:y val="-5.743589001434154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Thareq!$B$15:$E$15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Thareq!$A$13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212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Thareq!$B$13:$E$13</c:f>
              <c:numCache>
                <c:formatCode>0.00</c:formatCode>
                <c:ptCount val="4"/>
                <c:pt idx="0">
                  <c:v>23.55</c:v>
                </c:pt>
                <c:pt idx="1">
                  <c:v>22</c:v>
                </c:pt>
                <c:pt idx="2">
                  <c:v>22.05</c:v>
                </c:pt>
                <c:pt idx="3">
                  <c:v>24.65</c:v>
                </c:pt>
              </c:numCache>
            </c:numRef>
          </c:val>
        </c:ser>
        <c:ser>
          <c:idx val="2"/>
          <c:order val="2"/>
          <c:tx>
            <c:strRef>
              <c:f>Thareq!$A$16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589E-17"/>
                  <c:y val="5.743589001434122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Thareq!$B$16:$E$16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Thareq!$A$17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4.0205123010038632E-2"/>
                </c:manualLayout>
              </c:layout>
              <c:showVal val="1"/>
            </c:dLbl>
            <c:dLbl>
              <c:idx val="1"/>
              <c:layout>
                <c:manualLayout>
                  <c:x val="-6.7469882931784023E-3"/>
                  <c:y val="1.148717800286844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4550272"/>
        <c:axId val="94928896"/>
      </c:lineChart>
      <c:catAx>
        <c:axId val="945502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928896"/>
        <c:crosses val="autoZero"/>
        <c:auto val="1"/>
        <c:lblAlgn val="ctr"/>
        <c:lblOffset val="100"/>
      </c:catAx>
      <c:valAx>
        <c:axId val="9492889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55027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Andro!$A$15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723E-2"/>
                  <c:y val="-5.74358900143415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Andro!$B$15:$E$15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Andro!$A$13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296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Andro!$B$13:$E$13</c:f>
              <c:numCache>
                <c:formatCode>0.00</c:formatCode>
                <c:ptCount val="4"/>
                <c:pt idx="0">
                  <c:v>24.45</c:v>
                </c:pt>
                <c:pt idx="1">
                  <c:v>23.9</c:v>
                </c:pt>
                <c:pt idx="2">
                  <c:v>13.35</c:v>
                </c:pt>
                <c:pt idx="3">
                  <c:v>24.15</c:v>
                </c:pt>
              </c:numCache>
            </c:numRef>
          </c:val>
        </c:ser>
        <c:ser>
          <c:idx val="2"/>
          <c:order val="2"/>
          <c:tx>
            <c:strRef>
              <c:f>Andro!$A$16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675E-17"/>
                  <c:y val="5.743589001434127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Andro!$B$16:$E$16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Andro!$A$17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4.0205123010038632E-2"/>
                </c:manualLayout>
              </c:layout>
              <c:showVal val="1"/>
            </c:dLbl>
            <c:dLbl>
              <c:idx val="1"/>
              <c:layout>
                <c:manualLayout>
                  <c:x val="-6.7469882931784023E-3"/>
                  <c:y val="1.148717800286844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Andro!$B$17:$E$17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5097216"/>
        <c:axId val="95098752"/>
      </c:lineChart>
      <c:catAx>
        <c:axId val="950972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098752"/>
        <c:crosses val="autoZero"/>
        <c:auto val="1"/>
        <c:lblAlgn val="ctr"/>
        <c:lblOffset val="100"/>
      </c:catAx>
      <c:valAx>
        <c:axId val="9509875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09721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Zidane!$A$13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Zidane!$B$13:$C$13</c:f>
              <c:numCache>
                <c:formatCode>0.00</c:formatCode>
                <c:ptCount val="2"/>
                <c:pt idx="0">
                  <c:v>12.8</c:v>
                </c:pt>
                <c:pt idx="1">
                  <c:v>15.45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[2]Zidane!$A$15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827E-2"/>
                  <c:y val="-5.743589001434168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[2]Zidane!$B$15:$E$15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[2]Zidane!$A$13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49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[2]Zidane!$B$13:$E$13</c:f>
              <c:numCache>
                <c:formatCode>General</c:formatCode>
                <c:ptCount val="4"/>
                <c:pt idx="0">
                  <c:v>12.8</c:v>
                </c:pt>
                <c:pt idx="1">
                  <c:v>15.45</c:v>
                </c:pt>
                <c:pt idx="2">
                  <c:v>11</c:v>
                </c:pt>
                <c:pt idx="3">
                  <c:v>5.8000000000000007</c:v>
                </c:pt>
              </c:numCache>
            </c:numRef>
          </c:val>
        </c:ser>
        <c:ser>
          <c:idx val="2"/>
          <c:order val="2"/>
          <c:tx>
            <c:strRef>
              <c:f>[2]Zidane!$A$16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86E-17"/>
                  <c:y val="5.743589001434137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[2]Zidane!$B$16:$E$16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[2]Zidane!$A$17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4.0205123010038632E-2"/>
                </c:manualLayout>
              </c:layout>
              <c:showVal val="1"/>
            </c:dLbl>
            <c:dLbl>
              <c:idx val="1"/>
              <c:layout>
                <c:manualLayout>
                  <c:x val="-6.7469882931784023E-3"/>
                  <c:y val="1.148717800286847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[2]Nanda!$B$17:$E$17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206784"/>
        <c:axId val="95229056"/>
      </c:lineChart>
      <c:catAx>
        <c:axId val="95206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229056"/>
        <c:crosses val="autoZero"/>
        <c:auto val="1"/>
        <c:lblAlgn val="ctr"/>
        <c:lblOffset val="100"/>
      </c:catAx>
      <c:valAx>
        <c:axId val="9522905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20678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Nilai TUC IPA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IPA!$C$54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IPA!$D$54:$E$54</c:f>
              <c:numCache>
                <c:formatCode>0.00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IPA!$C$55</c:f>
              <c:strCache>
                <c:ptCount val="1"/>
                <c:pt idx="0">
                  <c:v>Tertinggi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IPA!$D$55:$E$55</c:f>
              <c:numCache>
                <c:formatCode>0.00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val>
        </c:ser>
        <c:ser>
          <c:idx val="2"/>
          <c:order val="2"/>
          <c:tx>
            <c:strRef>
              <c:f>IPA!$C$56</c:f>
              <c:strCache>
                <c:ptCount val="1"/>
                <c:pt idx="0">
                  <c:v>Rata-Rata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IPA!$D$56:$E$56</c:f>
              <c:numCache>
                <c:formatCode>0.00</c:formatCode>
                <c:ptCount val="2"/>
                <c:pt idx="0">
                  <c:v>5.0108695652173916</c:v>
                </c:pt>
                <c:pt idx="1">
                  <c:v>4.2065217391304346</c:v>
                </c:pt>
              </c:numCache>
            </c:numRef>
          </c:val>
        </c:ser>
        <c:dLbls>
          <c:showVal val="1"/>
        </c:dLbls>
        <c:marker val="1"/>
        <c:axId val="79810944"/>
        <c:axId val="79812480"/>
      </c:lineChart>
      <c:catAx>
        <c:axId val="798109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9812480"/>
        <c:crosses val="autoZero"/>
        <c:auto val="1"/>
        <c:lblAlgn val="ctr"/>
        <c:lblOffset val="100"/>
      </c:catAx>
      <c:valAx>
        <c:axId val="79812480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79810944"/>
        <c:crosses val="autoZero"/>
        <c:crossBetween val="between"/>
        <c:majorUnit val="2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Bila!$A$13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Bila!$B$13:$C$13</c:f>
              <c:numCache>
                <c:formatCode>0.00</c:formatCode>
                <c:ptCount val="2"/>
                <c:pt idx="0">
                  <c:v>20.100000000000001</c:v>
                </c:pt>
                <c:pt idx="1">
                  <c:v>21.9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[2]Bila!$A$15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869E-2"/>
                  <c:y val="-5.743589001434171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[2]Bila!$B$15:$E$15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[2]Bila!$A$13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573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[2]Bila!$B$13:$E$13</c:f>
              <c:numCache>
                <c:formatCode>General</c:formatCode>
                <c:ptCount val="4"/>
                <c:pt idx="0">
                  <c:v>20.100000000000001</c:v>
                </c:pt>
                <c:pt idx="1">
                  <c:v>21.4</c:v>
                </c:pt>
                <c:pt idx="2">
                  <c:v>20.95</c:v>
                </c:pt>
                <c:pt idx="3">
                  <c:v>12.6</c:v>
                </c:pt>
              </c:numCache>
            </c:numRef>
          </c:val>
        </c:ser>
        <c:ser>
          <c:idx val="2"/>
          <c:order val="2"/>
          <c:tx>
            <c:strRef>
              <c:f>[2]Bila!$A$16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3922E-17"/>
                  <c:y val="5.74358900143414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[2]Bila!$B$16:$E$16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[2]Bila!$A$17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272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[2]Bila!$B$17:$E$17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295744"/>
        <c:axId val="95318016"/>
      </c:lineChart>
      <c:catAx>
        <c:axId val="952957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318016"/>
        <c:crosses val="autoZero"/>
        <c:auto val="1"/>
        <c:lblAlgn val="ctr"/>
        <c:lblOffset val="100"/>
      </c:catAx>
      <c:valAx>
        <c:axId val="9531801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29574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Talia!$A$13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Talia!$B$13:$C$13</c:f>
              <c:numCache>
                <c:formatCode>0.00</c:formatCode>
                <c:ptCount val="2"/>
                <c:pt idx="0">
                  <c:v>15.5</c:v>
                </c:pt>
                <c:pt idx="1">
                  <c:v>15.45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[2]Talia!$A$15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91E-2"/>
                  <c:y val="-5.743589001434174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[2]Talia!$B$15:$E$15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[2]Talia!$A$13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656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[2]Talia!$B$13:$E$13</c:f>
              <c:numCache>
                <c:formatCode>General</c:formatCode>
                <c:ptCount val="4"/>
                <c:pt idx="0">
                  <c:v>15.5</c:v>
                </c:pt>
                <c:pt idx="1">
                  <c:v>16.45</c:v>
                </c:pt>
                <c:pt idx="2">
                  <c:v>18.850000000000001</c:v>
                </c:pt>
                <c:pt idx="3">
                  <c:v>10.600000000000001</c:v>
                </c:pt>
              </c:numCache>
            </c:numRef>
          </c:val>
        </c:ser>
        <c:ser>
          <c:idx val="2"/>
          <c:order val="2"/>
          <c:tx>
            <c:strRef>
              <c:f>[2]Talia!$A$16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02E-17"/>
                  <c:y val="5.743589001434144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[2]Talia!$B$16:$E$16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[2]Talia!$A$17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283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[2]Nanda!$B$17:$E$17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466624"/>
        <c:axId val="95468160"/>
      </c:lineChart>
      <c:catAx>
        <c:axId val="95466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468160"/>
        <c:crosses val="autoZero"/>
        <c:auto val="1"/>
        <c:lblAlgn val="ctr"/>
        <c:lblOffset val="100"/>
      </c:catAx>
      <c:valAx>
        <c:axId val="9546816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46662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Sekar!$A$13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Sekar!$B$13:$C$13</c:f>
              <c:numCache>
                <c:formatCode>0.00</c:formatCode>
                <c:ptCount val="2"/>
                <c:pt idx="0">
                  <c:v>19.05</c:v>
                </c:pt>
                <c:pt idx="1">
                  <c:v>18.75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[2]Sekar!$A$15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931E-2"/>
                  <c:y val="-5.743589001434178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[2]Sekar!$B$15:$E$15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[2]Sekar!$A$13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74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[2]Sekar!$B$13:$E$13</c:f>
              <c:numCache>
                <c:formatCode>General</c:formatCode>
                <c:ptCount val="4"/>
                <c:pt idx="0">
                  <c:v>19.05</c:v>
                </c:pt>
                <c:pt idx="1">
                  <c:v>18.75</c:v>
                </c:pt>
                <c:pt idx="2">
                  <c:v>17.600000000000001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[2]Sekar!$A$16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07E-17"/>
                  <c:y val="5.743589001434147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[2]Sekar!$B$16:$E$16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[2]Sekar!$A$17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291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[2]Sekar!$B$17:$E$17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612288"/>
        <c:axId val="95646848"/>
      </c:lineChart>
      <c:catAx>
        <c:axId val="956122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646848"/>
        <c:crosses val="autoZero"/>
        <c:auto val="1"/>
        <c:lblAlgn val="ctr"/>
        <c:lblOffset val="100"/>
      </c:catAx>
      <c:valAx>
        <c:axId val="9564684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61228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Aufari!$A$13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Aufari!$B$13:$C$13</c:f>
              <c:numCache>
                <c:formatCode>0.00</c:formatCode>
                <c:ptCount val="2"/>
                <c:pt idx="0">
                  <c:v>16.7</c:v>
                </c:pt>
                <c:pt idx="1">
                  <c:v>13.05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[2]Aufari!$A$15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3973E-2"/>
                  <c:y val="-5.743589001434182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[2]Aufari!$B$15:$E$15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[2]Aufari!$A$13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781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[2]Aufari!$B$13:$E$13</c:f>
              <c:numCache>
                <c:formatCode>General</c:formatCode>
                <c:ptCount val="4"/>
                <c:pt idx="0">
                  <c:v>16.7</c:v>
                </c:pt>
                <c:pt idx="1">
                  <c:v>13.05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[2]Aufari!$A$16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143E-17"/>
                  <c:y val="5.74358900143415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[2]Aufari!$B$16:$E$16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[2]Aufari!$A$17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02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[2]Aufari!$B$17:$E$17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4501120"/>
        <c:axId val="95043584"/>
      </c:lineChart>
      <c:catAx>
        <c:axId val="94501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043584"/>
        <c:crosses val="autoZero"/>
        <c:auto val="1"/>
        <c:lblAlgn val="ctr"/>
        <c:lblOffset val="100"/>
      </c:catAx>
      <c:valAx>
        <c:axId val="9504358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450112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Anggit!$A$13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Anggit!$B$13:$C$13</c:f>
              <c:numCache>
                <c:formatCode>0.00</c:formatCode>
                <c:ptCount val="2"/>
                <c:pt idx="0">
                  <c:v>21.7</c:v>
                </c:pt>
                <c:pt idx="1">
                  <c:v>22.3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008E-2"/>
                  <c:y val="-5.743589001434184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[2]Anggit!$B$15:$E$15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[2]Anggit!$A$13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865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1.1244980488630801E-2"/>
                  <c:y val="-1.148763025397066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[2]Anggit!$B$13:$E$13</c:f>
              <c:numCache>
                <c:formatCode>General</c:formatCode>
                <c:ptCount val="4"/>
                <c:pt idx="0">
                  <c:v>21.7</c:v>
                </c:pt>
                <c:pt idx="1">
                  <c:v>22.3</c:v>
                </c:pt>
                <c:pt idx="2">
                  <c:v>20.25</c:v>
                </c:pt>
                <c:pt idx="3">
                  <c:v>11.399999999999999</c:v>
                </c:pt>
              </c:numCache>
            </c:numRef>
          </c:val>
        </c:ser>
        <c:ser>
          <c:idx val="2"/>
          <c:order val="2"/>
          <c:tx>
            <c:strRef>
              <c:f>[2]Anggit!$A$16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23E-17"/>
                  <c:y val="5.743589001434153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[2]Anggit!$B$16:$E$16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[2]Anggit!$A$17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12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[2]Anggit!$B$17:$E$17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888512"/>
        <c:axId val="95890048"/>
      </c:lineChart>
      <c:catAx>
        <c:axId val="958885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890048"/>
        <c:crosses val="autoZero"/>
        <c:auto val="1"/>
        <c:lblAlgn val="ctr"/>
        <c:lblOffset val="100"/>
      </c:catAx>
      <c:valAx>
        <c:axId val="9589004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88851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Azka!$A$13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Azka!$B$13:$C$13</c:f>
              <c:numCache>
                <c:formatCode>0.00</c:formatCode>
                <c:ptCount val="2"/>
                <c:pt idx="0">
                  <c:v>28.25</c:v>
                </c:pt>
                <c:pt idx="1">
                  <c:v>30.7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[2]Azka!$A$15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035E-2"/>
                  <c:y val="-5.743589001434187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[2]Azka!$B$15:$E$15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[2]Azka!$A$13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1934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-2.248996097726149E-2"/>
                  <c:y val="-5.743634226544338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[2]Azka!$B$13:$E$13</c:f>
              <c:numCache>
                <c:formatCode>General</c:formatCode>
                <c:ptCount val="4"/>
                <c:pt idx="0">
                  <c:v>28.25</c:v>
                </c:pt>
                <c:pt idx="1">
                  <c:v>30.7</c:v>
                </c:pt>
                <c:pt idx="2">
                  <c:v>29.55</c:v>
                </c:pt>
                <c:pt idx="3">
                  <c:v>15.2</c:v>
                </c:pt>
              </c:numCache>
            </c:numRef>
          </c:val>
        </c:ser>
        <c:ser>
          <c:idx val="2"/>
          <c:order val="2"/>
          <c:tx>
            <c:strRef>
              <c:f>[2]Azka!$A$16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279E-17"/>
                  <c:y val="5.743589001434154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[2]Azka!$B$16:$E$16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[2]Azka!$A$17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23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[2]Azka!$B$17:$E$17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5969280"/>
        <c:axId val="95970816"/>
      </c:lineChart>
      <c:catAx>
        <c:axId val="959692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970816"/>
        <c:crosses val="autoZero"/>
        <c:auto val="1"/>
        <c:lblAlgn val="ctr"/>
        <c:lblOffset val="100"/>
      </c:catAx>
      <c:valAx>
        <c:axId val="9597081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96928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Denisa!$A$13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Denisa!$B$13:$C$13</c:f>
              <c:numCache>
                <c:formatCode>0.00</c:formatCode>
                <c:ptCount val="2"/>
                <c:pt idx="0">
                  <c:v>16.350000000000001</c:v>
                </c:pt>
                <c:pt idx="1">
                  <c:v>13.8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[2]Denisa!$A$15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07E-2"/>
                  <c:y val="-5.74358900143419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[2]Denisa!$B$15:$E$15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[2]Denisa!$A$13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2017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-2.2489960977261504E-2"/>
                  <c:y val="-5.743634226544338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[2]Denisa!$B$13:$E$13</c:f>
              <c:numCache>
                <c:formatCode>General</c:formatCode>
                <c:ptCount val="4"/>
                <c:pt idx="0">
                  <c:v>16.350000000000001</c:v>
                </c:pt>
                <c:pt idx="1">
                  <c:v>13.8</c:v>
                </c:pt>
                <c:pt idx="2">
                  <c:v>15.35</c:v>
                </c:pt>
                <c:pt idx="3">
                  <c:v>6.4</c:v>
                </c:pt>
              </c:numCache>
            </c:numRef>
          </c:val>
        </c:ser>
        <c:ser>
          <c:idx val="2"/>
          <c:order val="2"/>
          <c:tx>
            <c:strRef>
              <c:f>[2]Denisa!$A$16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353E-17"/>
                  <c:y val="5.74358900143415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[2]Denisa!$B$16:$E$16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[2]Denisa!$A$17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33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-1.723076700430226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[2]Denisa!$B$17:$E$17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2480768"/>
        <c:axId val="96076160"/>
      </c:lineChart>
      <c:catAx>
        <c:axId val="24807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076160"/>
        <c:crosses val="autoZero"/>
        <c:auto val="1"/>
        <c:lblAlgn val="ctr"/>
        <c:lblOffset val="100"/>
      </c:catAx>
      <c:valAx>
        <c:axId val="9607616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8076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4"/>
          <c:order val="4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val>
            <c:numRef>
              <c:f>Nanda!$B$15:$C$15</c:f>
              <c:numCache>
                <c:formatCode>0.00</c:formatCode>
                <c:ptCount val="2"/>
                <c:pt idx="0">
                  <c:v>31.75</c:v>
                </c:pt>
                <c:pt idx="1">
                  <c:v>30.7</c:v>
                </c:pt>
              </c:numCache>
            </c:numRef>
          </c:val>
        </c:ser>
        <c:ser>
          <c:idx val="5"/>
          <c:order val="5"/>
          <c:tx>
            <c:strRef>
              <c:f>Fiyan!$A$13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val>
            <c:numRef>
              <c:f>Fiyan!$B$13:$C$13</c:f>
              <c:numCache>
                <c:formatCode>0.00</c:formatCode>
                <c:ptCount val="2"/>
                <c:pt idx="0">
                  <c:v>29.200000000000003</c:v>
                </c:pt>
                <c:pt idx="1">
                  <c:v>25.85</c:v>
                </c:pt>
              </c:numCache>
            </c:numRef>
          </c:val>
        </c:ser>
        <c:ser>
          <c:idx val="6"/>
          <c:order val="6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val>
            <c:numRef>
              <c:f>Nanda!$B$16:$C$16</c:f>
              <c:numCache>
                <c:formatCode>0.00</c:formatCode>
                <c:ptCount val="2"/>
                <c:pt idx="0">
                  <c:v>10.1</c:v>
                </c:pt>
                <c:pt idx="1">
                  <c:v>12.15</c:v>
                </c:pt>
              </c:numCache>
            </c:numRef>
          </c:val>
        </c:ser>
        <c:ser>
          <c:idx val="7"/>
          <c:order val="7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val>
            <c:numRef>
              <c:f>Nanda!$B$17:$C$17</c:f>
              <c:numCache>
                <c:formatCode>0.00</c:formatCode>
                <c:ptCount val="2"/>
                <c:pt idx="0">
                  <c:v>21.945652173913047</c:v>
                </c:pt>
                <c:pt idx="1">
                  <c:v>21.999999999999996</c:v>
                </c:pt>
              </c:numCache>
            </c:numRef>
          </c:val>
        </c:ser>
        <c:ser>
          <c:idx val="0"/>
          <c:order val="0"/>
          <c:tx>
            <c:strRef>
              <c:f>[2]Fiyan!$A$15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091E-2"/>
                  <c:y val="-5.743589001434192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[2]Nanda!$B$15:$E$15</c:f>
              <c:numCache>
                <c:formatCode>General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23.75</c:v>
                </c:pt>
              </c:numCache>
            </c:numRef>
          </c:val>
        </c:ser>
        <c:ser>
          <c:idx val="1"/>
          <c:order val="1"/>
          <c:tx>
            <c:strRef>
              <c:f>[2]Fiyan!$A$13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2128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-2.248996097726156E-2"/>
                  <c:y val="-2.871839725827294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[2]Fiyan!$B$13:$E$13</c:f>
              <c:numCache>
                <c:formatCode>General</c:formatCode>
                <c:ptCount val="4"/>
                <c:pt idx="0">
                  <c:v>29.200000000000003</c:v>
                </c:pt>
                <c:pt idx="1">
                  <c:v>25.85</c:v>
                </c:pt>
                <c:pt idx="2">
                  <c:v>28.450000000000003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[2]Fiyan!$A$16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427E-17"/>
                  <c:y val="5.743589001434162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[2]Fiyan!$B$16:$E$16</c:f>
              <c:numCache>
                <c:formatCode>General</c:formatCode>
                <c:ptCount val="4"/>
                <c:pt idx="0">
                  <c:v>10.1</c:v>
                </c:pt>
                <c:pt idx="1">
                  <c:v>12.65</c:v>
                </c:pt>
                <c:pt idx="2">
                  <c:v>4.75</c:v>
                </c:pt>
                <c:pt idx="3">
                  <c:v>7.4</c:v>
                </c:pt>
              </c:numCache>
            </c:numRef>
          </c:val>
        </c:ser>
        <c:ser>
          <c:idx val="3"/>
          <c:order val="3"/>
          <c:tx>
            <c:strRef>
              <c:f>[2]Fiyan!$A$17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45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-1.723076700430226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[2]Fiyan!$B$17:$E$17</c:f>
              <c:numCache>
                <c:formatCode>General</c:formatCode>
                <c:ptCount val="4"/>
                <c:pt idx="0">
                  <c:v>21.945652173913047</c:v>
                </c:pt>
                <c:pt idx="1">
                  <c:v>22.043478260869563</c:v>
                </c:pt>
                <c:pt idx="2">
                  <c:v>21.589130434782611</c:v>
                </c:pt>
                <c:pt idx="3">
                  <c:v>15.439130434782605</c:v>
                </c:pt>
              </c:numCache>
            </c:numRef>
          </c:val>
        </c:ser>
        <c:dLbls>
          <c:showVal val="1"/>
        </c:dLbls>
        <c:marker val="1"/>
        <c:axId val="96401664"/>
        <c:axId val="96428032"/>
      </c:lineChart>
      <c:catAx>
        <c:axId val="96401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428032"/>
        <c:crosses val="autoZero"/>
        <c:auto val="1"/>
        <c:lblAlgn val="ctr"/>
        <c:lblOffset val="100"/>
      </c:catAx>
      <c:valAx>
        <c:axId val="9642803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40166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084E-2"/>
                  <c:y val="-5.74358900143419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Aunal!$A$13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2073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-8.9959843909047082E-3"/>
                  <c:y val="5.743136750331633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Aunal!$B$13:$E$13</c:f>
              <c:numCache>
                <c:formatCode>0.00</c:formatCode>
                <c:ptCount val="4"/>
                <c:pt idx="0">
                  <c:v>18.45</c:v>
                </c:pt>
                <c:pt idx="1">
                  <c:v>18.05</c:v>
                </c:pt>
                <c:pt idx="2">
                  <c:v>18</c:v>
                </c:pt>
                <c:pt idx="3">
                  <c:v>17.45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39E-17"/>
                  <c:y val="5.743589001434160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38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-1.723076700430226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6736000"/>
        <c:axId val="96737536"/>
      </c:lineChart>
      <c:catAx>
        <c:axId val="96736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737536"/>
        <c:crosses val="autoZero"/>
        <c:auto val="1"/>
        <c:lblAlgn val="ctr"/>
        <c:lblOffset val="100"/>
      </c:catAx>
      <c:valAx>
        <c:axId val="9673753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73600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105E-2"/>
                  <c:y val="-5.743589001434194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Rara!$A$13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9.8955828299952184E-2"/>
                  <c:y val="3.4461081757502045E-2"/>
                </c:manualLayout>
              </c:layout>
              <c:showVal val="1"/>
            </c:dLbl>
            <c:dLbl>
              <c:idx val="1"/>
              <c:layout>
                <c:manualLayout>
                  <c:x val="-8.9959843909047186E-3"/>
                  <c:y val="5.7431367503316347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Rara!$B$13:$E$13</c:f>
              <c:numCache>
                <c:formatCode>0.00</c:formatCode>
                <c:ptCount val="4"/>
                <c:pt idx="0">
                  <c:v>22.95</c:v>
                </c:pt>
                <c:pt idx="1">
                  <c:v>21.8</c:v>
                </c:pt>
                <c:pt idx="2">
                  <c:v>22.95</c:v>
                </c:pt>
                <c:pt idx="3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464E-17"/>
                  <c:y val="5.743589001434163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49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-1.723076700430226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6906240"/>
        <c:axId val="96920320"/>
      </c:lineChart>
      <c:catAx>
        <c:axId val="969062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920320"/>
        <c:crosses val="autoZero"/>
        <c:auto val="1"/>
        <c:lblAlgn val="ctr"/>
        <c:lblOffset val="100"/>
      </c:catAx>
      <c:valAx>
        <c:axId val="9692032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90624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Grafik nilai TUC Matematika</a:t>
            </a:r>
            <a:r>
              <a:rPr lang="en-US" baseline="0"/>
              <a:t>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Math!$C$56</c:f>
              <c:strCache>
                <c:ptCount val="1"/>
                <c:pt idx="0">
                  <c:v>Rata-Rata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Math!$D$56:$E$56</c:f>
              <c:numCache>
                <c:formatCode>0.00</c:formatCode>
                <c:ptCount val="2"/>
                <c:pt idx="0">
                  <c:v>4.0434782608695654</c:v>
                </c:pt>
                <c:pt idx="1">
                  <c:v>3.8369565217391304</c:v>
                </c:pt>
              </c:numCache>
            </c:numRef>
          </c:val>
        </c:ser>
        <c:ser>
          <c:idx val="1"/>
          <c:order val="1"/>
          <c:tx>
            <c:strRef>
              <c:f>Math!$C$54</c:f>
              <c:strCache>
                <c:ptCount val="1"/>
                <c:pt idx="0">
                  <c:v>Terendah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Math!$D$54:$E$54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Math!$C$55</c:f>
              <c:strCache>
                <c:ptCount val="1"/>
                <c:pt idx="0">
                  <c:v>Tertinggi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Math!$D$55:$E$55</c:f>
              <c:numCache>
                <c:formatCode>0.00</c:formatCode>
                <c:ptCount val="2"/>
                <c:pt idx="0">
                  <c:v>7.75</c:v>
                </c:pt>
                <c:pt idx="1">
                  <c:v>8</c:v>
                </c:pt>
              </c:numCache>
            </c:numRef>
          </c:val>
        </c:ser>
        <c:dLbls>
          <c:showVal val="1"/>
        </c:dLbls>
        <c:marker val="1"/>
        <c:axId val="80704256"/>
        <c:axId val="80705792"/>
      </c:lineChart>
      <c:catAx>
        <c:axId val="807042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705792"/>
        <c:crosses val="autoZero"/>
        <c:auto val="1"/>
        <c:lblAlgn val="ctr"/>
        <c:lblOffset val="100"/>
      </c:catAx>
      <c:valAx>
        <c:axId val="80705792"/>
        <c:scaling>
          <c:orientation val="minMax"/>
          <c:max val="10"/>
        </c:scaling>
        <c:axPos val="l"/>
        <c:majorGridlines/>
        <c:numFmt formatCode="0.0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704256"/>
        <c:crosses val="autoZero"/>
        <c:crossBetween val="between"/>
        <c:majorUnit val="2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132E-2"/>
                  <c:y val="-5.743589001434197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Jagro!$A$13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273E-3"/>
                  <c:y val="5.7431367503316382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Jagro!$B$13:$E$13</c:f>
              <c:numCache>
                <c:formatCode>0.00</c:formatCode>
                <c:ptCount val="4"/>
                <c:pt idx="0">
                  <c:v>26.95</c:v>
                </c:pt>
                <c:pt idx="1">
                  <c:v>25.65</c:v>
                </c:pt>
                <c:pt idx="2">
                  <c:v>26.799999999999997</c:v>
                </c:pt>
                <c:pt idx="3">
                  <c:v>28.9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55E-17"/>
                  <c:y val="5.743589001434168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3212855615867207E-2"/>
                  <c:y val="-1.1487178002868361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-1.723076700430226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6854784"/>
        <c:axId val="96856320"/>
      </c:lineChart>
      <c:catAx>
        <c:axId val="968547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856320"/>
        <c:crosses val="autoZero"/>
        <c:auto val="1"/>
        <c:lblAlgn val="ctr"/>
        <c:lblOffset val="100"/>
      </c:catAx>
      <c:valAx>
        <c:axId val="9685632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85478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146E-2"/>
                  <c:y val="-5.743589001434200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Kalista!$A$13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342E-3"/>
                  <c:y val="5.74313675033164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Kalista!$B$13:$E$13</c:f>
              <c:numCache>
                <c:formatCode>0.00</c:formatCode>
                <c:ptCount val="4"/>
                <c:pt idx="0">
                  <c:v>23.3</c:v>
                </c:pt>
                <c:pt idx="1">
                  <c:v>25.65</c:v>
                </c:pt>
                <c:pt idx="2">
                  <c:v>27.95</c:v>
                </c:pt>
                <c:pt idx="3">
                  <c:v>27.8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624E-17"/>
                  <c:y val="5.743589001434171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6.8923068017209058E-2"/>
                </c:manualLayout>
              </c:layout>
              <c:showVal val="1"/>
            </c:dLbl>
            <c:dLbl>
              <c:idx val="1"/>
              <c:layout>
                <c:manualLayout>
                  <c:x val="-1.1244980488630625E-2"/>
                  <c:y val="4.02051230100386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049216"/>
        <c:axId val="97055104"/>
      </c:lineChart>
      <c:catAx>
        <c:axId val="970492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055104"/>
        <c:crosses val="autoZero"/>
        <c:auto val="1"/>
        <c:lblAlgn val="ctr"/>
        <c:lblOffset val="100"/>
      </c:catAx>
      <c:valAx>
        <c:axId val="9705510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04921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181E-2"/>
                  <c:y val="-5.743589001434201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Farhan!$A$13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411E-3"/>
                  <c:y val="5.7431367503316417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Farhan!$B$13:$E$13</c:f>
              <c:numCache>
                <c:formatCode>0.00</c:formatCode>
                <c:ptCount val="4"/>
                <c:pt idx="0">
                  <c:v>18.8</c:v>
                </c:pt>
                <c:pt idx="1">
                  <c:v>21.4</c:v>
                </c:pt>
                <c:pt idx="2">
                  <c:v>10.25</c:v>
                </c:pt>
                <c:pt idx="3">
                  <c:v>12.7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686E-17"/>
                  <c:y val="5.743589001434174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24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8.9959843909045312E-3"/>
                  <c:y val="-3.44615340086045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231616"/>
        <c:axId val="97233152"/>
      </c:lineChart>
      <c:catAx>
        <c:axId val="972316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233152"/>
        <c:crosses val="autoZero"/>
        <c:auto val="1"/>
        <c:lblAlgn val="ctr"/>
        <c:lblOffset val="100"/>
      </c:catAx>
      <c:valAx>
        <c:axId val="9723315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23161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209E-2"/>
                  <c:y val="-5.743589001434203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Hilmi!$A$13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498E-3"/>
                  <c:y val="5.7431367503316434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Hilmi!$B$13:$E$13</c:f>
              <c:numCache>
                <c:formatCode>0.00</c:formatCode>
                <c:ptCount val="4"/>
                <c:pt idx="0">
                  <c:v>26.05</c:v>
                </c:pt>
                <c:pt idx="1">
                  <c:v>16.2</c:v>
                </c:pt>
                <c:pt idx="2">
                  <c:v>27.1</c:v>
                </c:pt>
                <c:pt idx="3">
                  <c:v>26.15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747E-17"/>
                  <c:y val="5.743589001434178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24E-2"/>
                  <c:y val="2.2974356005736381E-2"/>
                </c:manualLayout>
              </c:layout>
              <c:showVal val="1"/>
            </c:dLbl>
            <c:dLbl>
              <c:idx val="1"/>
              <c:layout>
                <c:manualLayout>
                  <c:x val="-8.9959843909045364E-3"/>
                  <c:y val="-3.44615340086045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176576"/>
        <c:axId val="97186560"/>
      </c:lineChart>
      <c:catAx>
        <c:axId val="971765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186560"/>
        <c:crosses val="autoZero"/>
        <c:auto val="1"/>
        <c:lblAlgn val="ctr"/>
        <c:lblOffset val="100"/>
      </c:catAx>
      <c:valAx>
        <c:axId val="9718656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17657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243E-2"/>
                  <c:y val="-5.743589001434206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Naufal!$A$13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568E-3"/>
                  <c:y val="5.7431367503316434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Naufal!$B$13:$E$13</c:f>
              <c:numCache>
                <c:formatCode>0.00</c:formatCode>
                <c:ptCount val="4"/>
                <c:pt idx="0">
                  <c:v>24.55</c:v>
                </c:pt>
                <c:pt idx="1">
                  <c:v>25.45</c:v>
                </c:pt>
                <c:pt idx="2">
                  <c:v>25.65</c:v>
                </c:pt>
                <c:pt idx="3">
                  <c:v>27.65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784E-17"/>
                  <c:y val="5.7435890014341823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93E-2"/>
                  <c:y val="2.2974356005736381E-2"/>
                </c:manualLayout>
              </c:layout>
              <c:showVal val="1"/>
            </c:dLbl>
            <c:dLbl>
              <c:idx val="1"/>
              <c:layout>
                <c:manualLayout>
                  <c:x val="-8.9959843909045312E-3"/>
                  <c:y val="2.871794500717052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5802496"/>
        <c:axId val="95804032"/>
      </c:lineChart>
      <c:catAx>
        <c:axId val="958024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804032"/>
        <c:crosses val="autoZero"/>
        <c:auto val="1"/>
        <c:lblAlgn val="ctr"/>
        <c:lblOffset val="100"/>
      </c:catAx>
      <c:valAx>
        <c:axId val="9580403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5802496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278E-2"/>
                  <c:y val="-5.7435890014342093E-2"/>
                </c:manualLayout>
              </c:layout>
              <c:showVal val="1"/>
            </c:dLbl>
            <c:dLbl>
              <c:idx val="1"/>
              <c:layout>
                <c:manualLayout>
                  <c:x val="8.2462237639153108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Nugi!$A$13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082E-3"/>
                  <c:y val="4.594825976037000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Nugi!$B$13:$E$13</c:f>
              <c:numCache>
                <c:formatCode>0.00</c:formatCode>
                <c:ptCount val="4"/>
                <c:pt idx="0">
                  <c:v>24.5</c:v>
                </c:pt>
                <c:pt idx="1">
                  <c:v>30.65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846E-17"/>
                  <c:y val="5.743589001434184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99E-2"/>
                  <c:y val="2.2974356005736381E-2"/>
                </c:manualLayout>
              </c:layout>
              <c:showVal val="1"/>
            </c:dLbl>
            <c:dLbl>
              <c:idx val="1"/>
              <c:layout>
                <c:manualLayout>
                  <c:x val="-8.9959843909045364E-3"/>
                  <c:y val="2.871794500717054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6656000"/>
        <c:axId val="97468800"/>
      </c:lineChart>
      <c:catAx>
        <c:axId val="96656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468800"/>
        <c:crosses val="autoZero"/>
        <c:auto val="1"/>
        <c:lblAlgn val="ctr"/>
        <c:lblOffset val="100"/>
      </c:catAx>
      <c:valAx>
        <c:axId val="9746880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665600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313E-2"/>
                  <c:y val="-5.7435890014342107E-2"/>
                </c:manualLayout>
              </c:layout>
              <c:showVal val="1"/>
            </c:dLbl>
            <c:dLbl>
              <c:idx val="1"/>
              <c:layout>
                <c:manualLayout>
                  <c:x val="8.2462237639153182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Salfiq!$A$13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186E-3"/>
                  <c:y val="4.594825976036996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Salfiq!$B$13:$E$13</c:f>
              <c:numCache>
                <c:formatCode>0.00</c:formatCode>
                <c:ptCount val="4"/>
                <c:pt idx="0">
                  <c:v>10.1</c:v>
                </c:pt>
                <c:pt idx="1">
                  <c:v>16.75</c:v>
                </c:pt>
                <c:pt idx="2">
                  <c:v>10.050000000000001</c:v>
                </c:pt>
                <c:pt idx="3">
                  <c:v>15.7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908E-17"/>
                  <c:y val="5.7435890014341878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1074E-2"/>
                  <c:y val="2.2974356005736381E-2"/>
                </c:manualLayout>
              </c:layout>
              <c:showVal val="1"/>
            </c:dLbl>
            <c:dLbl>
              <c:idx val="1"/>
              <c:layout>
                <c:manualLayout>
                  <c:x val="-8.9959843909045416E-3"/>
                  <c:y val="2.871794500717055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551872"/>
        <c:axId val="97553408"/>
      </c:lineChart>
      <c:catAx>
        <c:axId val="975518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553408"/>
        <c:crosses val="autoZero"/>
        <c:auto val="1"/>
        <c:lblAlgn val="ctr"/>
        <c:lblOffset val="100"/>
      </c:catAx>
      <c:valAx>
        <c:axId val="9755340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55187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341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268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Hafidz!$A$13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-4.5225110247512504E-7"/>
                </c:manualLayout>
              </c:layout>
              <c:showVal val="1"/>
            </c:dLbl>
            <c:dLbl>
              <c:idx val="1"/>
              <c:layout>
                <c:manualLayout>
                  <c:x val="-8.9959843909047273E-3"/>
                  <c:y val="4.5948259760369932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Hafidz!$B$13:$E$13</c:f>
              <c:numCache>
                <c:formatCode>0.00</c:formatCode>
                <c:ptCount val="4"/>
                <c:pt idx="0">
                  <c:v>28.05</c:v>
                </c:pt>
                <c:pt idx="1">
                  <c:v>27.85</c:v>
                </c:pt>
                <c:pt idx="2">
                  <c:v>31.65</c:v>
                </c:pt>
                <c:pt idx="3">
                  <c:v>32.1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4969E-17"/>
                  <c:y val="5.743589001434190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1171E-2"/>
                  <c:y val="2.2974356005736381E-2"/>
                </c:manualLayout>
              </c:layout>
              <c:showVal val="1"/>
            </c:dLbl>
            <c:dLbl>
              <c:idx val="1"/>
              <c:layout>
                <c:manualLayout>
                  <c:x val="-8.9959843909045486E-3"/>
                  <c:y val="2.871794500717057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738112"/>
        <c:axId val="97764480"/>
      </c:lineChart>
      <c:catAx>
        <c:axId val="97738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764480"/>
        <c:crosses val="autoZero"/>
        <c:auto val="1"/>
        <c:lblAlgn val="ctr"/>
        <c:lblOffset val="100"/>
      </c:catAx>
      <c:valAx>
        <c:axId val="9776448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738112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375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318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Mulky!$A$13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5.7434985512135932E-2"/>
                </c:manualLayout>
              </c:layout>
              <c:showVal val="1"/>
            </c:dLbl>
            <c:dLbl>
              <c:idx val="1"/>
              <c:layout>
                <c:manualLayout>
                  <c:x val="4.4979921954523992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Mulky!$B$13:$E$13</c:f>
              <c:numCache>
                <c:formatCode>0.00</c:formatCode>
                <c:ptCount val="4"/>
                <c:pt idx="0">
                  <c:v>21.2</c:v>
                </c:pt>
                <c:pt idx="1">
                  <c:v>22.5</c:v>
                </c:pt>
                <c:pt idx="2">
                  <c:v>20.9</c:v>
                </c:pt>
                <c:pt idx="3">
                  <c:v>18.149999999999999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031E-17"/>
                  <c:y val="5.743589001434192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24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4.4979921954522275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712000"/>
        <c:axId val="97713536"/>
      </c:lineChart>
      <c:catAx>
        <c:axId val="97712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713536"/>
        <c:crosses val="autoZero"/>
        <c:auto val="1"/>
        <c:lblAlgn val="ctr"/>
        <c:lblOffset val="100"/>
      </c:catAx>
      <c:valAx>
        <c:axId val="97713536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71200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417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392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Qonitan!$A$13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5.7434985512135932E-2"/>
                </c:manualLayout>
              </c:layout>
              <c:showVal val="1"/>
            </c:dLbl>
            <c:dLbl>
              <c:idx val="1"/>
              <c:layout>
                <c:manualLayout>
                  <c:x val="4.4979921954524027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Qonitan!$B$13:$E$13</c:f>
              <c:numCache>
                <c:formatCode>0.00</c:formatCode>
                <c:ptCount val="4"/>
                <c:pt idx="0">
                  <c:v>25.7</c:v>
                </c:pt>
                <c:pt idx="1">
                  <c:v>26.2</c:v>
                </c:pt>
                <c:pt idx="2">
                  <c:v>25.200000000000003</c:v>
                </c:pt>
                <c:pt idx="3">
                  <c:v>28.4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08E-17"/>
                  <c:y val="5.743589001434195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93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4.4979921954522318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829248"/>
        <c:axId val="97830784"/>
      </c:lineChart>
      <c:catAx>
        <c:axId val="97829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830784"/>
        <c:crosses val="autoZero"/>
        <c:auto val="1"/>
        <c:lblAlgn val="ctr"/>
        <c:lblOffset val="100"/>
      </c:catAx>
      <c:valAx>
        <c:axId val="9783078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82924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Nilai TUC Tertinggi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'Rata-rata kelas'!$A$16</c:f>
              <c:strCache>
                <c:ptCount val="1"/>
                <c:pt idx="0">
                  <c:v>B. Indonesia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kelas'!$B$16:$C$16</c:f>
              <c:numCache>
                <c:formatCode>0.00</c:formatCode>
                <c:ptCount val="2"/>
                <c:pt idx="0">
                  <c:v>8.8000000000000007</c:v>
                </c:pt>
                <c:pt idx="1">
                  <c:v>8.4</c:v>
                </c:pt>
              </c:numCache>
            </c:numRef>
          </c:val>
        </c:ser>
        <c:ser>
          <c:idx val="0"/>
          <c:order val="1"/>
          <c:tx>
            <c:strRef>
              <c:f>'Rata-rata kelas'!$A$17</c:f>
              <c:strCache>
                <c:ptCount val="1"/>
                <c:pt idx="0">
                  <c:v>English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kelas'!$B$17:$C$17</c:f>
              <c:numCache>
                <c:formatCode>0.00</c:formatCode>
                <c:ptCount val="2"/>
                <c:pt idx="0">
                  <c:v>9.6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'Rata-rata kelas'!$A$18</c:f>
              <c:strCache>
                <c:ptCount val="1"/>
                <c:pt idx="0">
                  <c:v>IPA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kelas'!$B$18:$C$18</c:f>
              <c:numCache>
                <c:formatCode>0.00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val>
        </c:ser>
        <c:ser>
          <c:idx val="3"/>
          <c:order val="3"/>
          <c:tx>
            <c:strRef>
              <c:f>'Rata-rata kelas'!$A$19</c:f>
              <c:strCache>
                <c:ptCount val="1"/>
                <c:pt idx="0">
                  <c:v>Matematika</c:v>
                </c:pt>
              </c:strCache>
            </c:strRef>
          </c:tx>
          <c:dLbls>
            <c:dLbl>
              <c:idx val="0"/>
              <c:layout>
                <c:manualLayout>
                  <c:x val="-2.7045300878972452E-2"/>
                  <c:y val="-7.142857142857142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kelas'!$B$19:$C$19</c:f>
              <c:numCache>
                <c:formatCode>0.00</c:formatCode>
                <c:ptCount val="2"/>
                <c:pt idx="0">
                  <c:v>7.75</c:v>
                </c:pt>
                <c:pt idx="1">
                  <c:v>8</c:v>
                </c:pt>
              </c:numCache>
            </c:numRef>
          </c:val>
        </c:ser>
        <c:dLbls>
          <c:showVal val="1"/>
        </c:dLbls>
        <c:marker val="1"/>
        <c:axId val="80505088"/>
        <c:axId val="80515072"/>
      </c:lineChart>
      <c:catAx>
        <c:axId val="80505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515072"/>
        <c:crosses val="autoZero"/>
        <c:auto val="1"/>
        <c:lblAlgn val="ctr"/>
        <c:lblOffset val="100"/>
      </c:catAx>
      <c:valAx>
        <c:axId val="80515072"/>
        <c:scaling>
          <c:orientation val="minMax"/>
          <c:max val="10"/>
          <c:min val="6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505088"/>
        <c:crosses val="autoZero"/>
        <c:crossBetween val="between"/>
        <c:majorUnit val="2"/>
        <c:minorUnit val="0.4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438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478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Raihan!$A$13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5.7434985512135932E-2"/>
                </c:manualLayout>
              </c:layout>
              <c:showVal val="1"/>
            </c:dLbl>
            <c:dLbl>
              <c:idx val="1"/>
              <c:layout>
                <c:manualLayout>
                  <c:x val="4.4979921954524061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Raihan!$B$13:$E$13</c:f>
              <c:numCache>
                <c:formatCode>0.00</c:formatCode>
                <c:ptCount val="4"/>
                <c:pt idx="0">
                  <c:v>16.25</c:v>
                </c:pt>
                <c:pt idx="1">
                  <c:v>23.549999999999997</c:v>
                </c:pt>
                <c:pt idx="2">
                  <c:v>14.850000000000001</c:v>
                </c:pt>
                <c:pt idx="3">
                  <c:v>22.4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154E-17"/>
                  <c:y val="5.743589001434198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99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4.4979921954522353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8089600"/>
        <c:axId val="97395072"/>
      </c:lineChart>
      <c:catAx>
        <c:axId val="98089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395072"/>
        <c:crosses val="autoZero"/>
        <c:auto val="1"/>
        <c:lblAlgn val="ctr"/>
        <c:lblOffset val="100"/>
      </c:catAx>
      <c:valAx>
        <c:axId val="9739507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089600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466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552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'Rakha fauz'!$A$13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5.7434985512135932E-2"/>
                </c:manualLayout>
              </c:layout>
              <c:showVal val="1"/>
            </c:dLbl>
            <c:dLbl>
              <c:idx val="1"/>
              <c:layout>
                <c:manualLayout>
                  <c:x val="4.4979921954524096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'Rakha fauz'!$B$13:$E$13</c:f>
              <c:numCache>
                <c:formatCode>0.00</c:formatCode>
                <c:ptCount val="4"/>
                <c:pt idx="0">
                  <c:v>18.8</c:v>
                </c:pt>
                <c:pt idx="1">
                  <c:v>22</c:v>
                </c:pt>
                <c:pt idx="2">
                  <c:v>17.5</c:v>
                </c:pt>
                <c:pt idx="3">
                  <c:v>20.9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228E-17"/>
                  <c:y val="5.74358900143420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1074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4.4979921954522387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8124928"/>
        <c:axId val="98126464"/>
      </c:lineChart>
      <c:catAx>
        <c:axId val="98124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126464"/>
        <c:crosses val="autoZero"/>
        <c:auto val="1"/>
        <c:lblAlgn val="ctr"/>
        <c:lblOffset val="100"/>
      </c:catAx>
      <c:valAx>
        <c:axId val="9812646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12492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5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638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Dimas!$A$13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8.7710847811319478E-2"/>
                  <c:y val="5.7434985512135932E-2"/>
                </c:manualLayout>
              </c:layout>
              <c:showVal val="1"/>
            </c:dLbl>
            <c:dLbl>
              <c:idx val="1"/>
              <c:layout>
                <c:manualLayout>
                  <c:x val="4.4979921954524122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Dimas!$B$13:$E$13</c:f>
              <c:numCache>
                <c:formatCode>0.00</c:formatCode>
                <c:ptCount val="4"/>
                <c:pt idx="0">
                  <c:v>13.5</c:v>
                </c:pt>
                <c:pt idx="1">
                  <c:v>12.75</c:v>
                </c:pt>
                <c:pt idx="2">
                  <c:v>12.5</c:v>
                </c:pt>
                <c:pt idx="3">
                  <c:v>13.35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253E-17"/>
                  <c:y val="5.7435890014342031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1171E-2"/>
                  <c:y val="-4.5948712011472687E-2"/>
                </c:manualLayout>
              </c:layout>
              <c:showVal val="1"/>
            </c:dLbl>
            <c:dLbl>
              <c:idx val="1"/>
              <c:layout>
                <c:manualLayout>
                  <c:x val="-4.4979921954522431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8233728"/>
        <c:axId val="98247808"/>
      </c:lineChart>
      <c:catAx>
        <c:axId val="982337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247808"/>
        <c:crosses val="autoZero"/>
        <c:auto val="1"/>
        <c:lblAlgn val="ctr"/>
        <c:lblOffset val="100"/>
      </c:catAx>
      <c:valAx>
        <c:axId val="98247808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23372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521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712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Sulltan!$A$13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0.10570281659312861"/>
                  <c:y val="-1.7231671506507163E-2"/>
                </c:manualLayout>
              </c:layout>
              <c:showVal val="1"/>
            </c:dLbl>
            <c:dLbl>
              <c:idx val="1"/>
              <c:layout>
                <c:manualLayout>
                  <c:x val="4.4979921954524139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Sulltan!$B$13:$E$13</c:f>
              <c:numCache>
                <c:formatCode>0.00</c:formatCode>
                <c:ptCount val="4"/>
                <c:pt idx="0">
                  <c:v>23.55</c:v>
                </c:pt>
                <c:pt idx="1">
                  <c:v>24.95</c:v>
                </c:pt>
                <c:pt idx="2">
                  <c:v>26</c:v>
                </c:pt>
                <c:pt idx="3">
                  <c:v>27.75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29E-17"/>
                  <c:y val="5.743589001434204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24E-2"/>
                  <c:y val="6.8923068017209058E-2"/>
                </c:manualLayout>
              </c:layout>
              <c:showVal val="1"/>
            </c:dLbl>
            <c:dLbl>
              <c:idx val="1"/>
              <c:layout>
                <c:manualLayout>
                  <c:x val="-4.4979921954522474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8318208"/>
        <c:axId val="98319744"/>
      </c:lineChart>
      <c:catAx>
        <c:axId val="983182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319744"/>
        <c:crosses val="autoZero"/>
        <c:auto val="1"/>
        <c:lblAlgn val="ctr"/>
        <c:lblOffset val="100"/>
      </c:catAx>
      <c:valAx>
        <c:axId val="98319744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8318208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dLbl>
              <c:idx val="0"/>
              <c:layout>
                <c:manualLayout>
                  <c:x val="-4.4979921954524535E-2"/>
                  <c:y val="-5.7435890014342114E-2"/>
                </c:manualLayout>
              </c:layout>
              <c:showVal val="1"/>
            </c:dLbl>
            <c:dLbl>
              <c:idx val="1"/>
              <c:layout>
                <c:manualLayout>
                  <c:x val="8.2462237639153786E-17"/>
                  <c:y val="-4.594871201147268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Ara!$A$13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dLbl>
              <c:idx val="0"/>
              <c:layout>
                <c:manualLayout>
                  <c:x val="-0.10570281659312861"/>
                  <c:y val="-1.7231671506507163E-2"/>
                </c:manualLayout>
              </c:layout>
              <c:showVal val="1"/>
            </c:dLbl>
            <c:dLbl>
              <c:idx val="1"/>
              <c:layout>
                <c:manualLayout>
                  <c:x val="4.4979921954524165E-3"/>
                  <c:y val="-1.7231219255404794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Ara!$B$13:$E$13</c:f>
              <c:numCache>
                <c:formatCode>0.00</c:formatCode>
                <c:ptCount val="4"/>
                <c:pt idx="0">
                  <c:v>26.35</c:v>
                </c:pt>
                <c:pt idx="1">
                  <c:v>23.85</c:v>
                </c:pt>
                <c:pt idx="2">
                  <c:v>26.4</c:v>
                </c:pt>
                <c:pt idx="3">
                  <c:v>18.8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dLbl>
              <c:idx val="1"/>
              <c:layout>
                <c:manualLayout>
                  <c:x val="8.2462237639155351E-17"/>
                  <c:y val="5.7435890014342079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dLbl>
              <c:idx val="0"/>
              <c:layout>
                <c:manualLayout>
                  <c:x val="-9.8955828299950893E-2"/>
                  <c:y val="6.8923068017209058E-2"/>
                </c:manualLayout>
              </c:layout>
              <c:showVal val="1"/>
            </c:dLbl>
            <c:dLbl>
              <c:idx val="1"/>
              <c:layout>
                <c:manualLayout>
                  <c:x val="-4.4979921954522509E-3"/>
                  <c:y val="8.0410246020077236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97377664"/>
        <c:axId val="97989760"/>
      </c:lineChart>
      <c:catAx>
        <c:axId val="97377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989760"/>
        <c:crosses val="autoZero"/>
        <c:auto val="1"/>
        <c:lblAlgn val="ctr"/>
        <c:lblOffset val="100"/>
      </c:catAx>
      <c:valAx>
        <c:axId val="97989760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97377664"/>
        <c:crosses val="autoZero"/>
        <c:crossBetween val="between"/>
        <c:majorUnit val="10"/>
        <c:minorUnit val="5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Nilai TUC Terendah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'Rata-rata kelas'!$A$16</c:f>
              <c:strCache>
                <c:ptCount val="1"/>
                <c:pt idx="0">
                  <c:v>B. Indonesia</c:v>
                </c:pt>
              </c:strCache>
            </c:strRef>
          </c:tx>
          <c:dLbls>
            <c:dLbl>
              <c:idx val="0"/>
              <c:layout>
                <c:manualLayout>
                  <c:x val="-0.10277214334009491"/>
                  <c:y val="-5.2380952380952375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kelas'!$B$25:$C$25</c:f>
              <c:numCache>
                <c:formatCode>0.00</c:formatCode>
                <c:ptCount val="2"/>
                <c:pt idx="0">
                  <c:v>2.8</c:v>
                </c:pt>
                <c:pt idx="1">
                  <c:v>3.2</c:v>
                </c:pt>
              </c:numCache>
            </c:numRef>
          </c:val>
        </c:ser>
        <c:ser>
          <c:idx val="0"/>
          <c:order val="1"/>
          <c:tx>
            <c:strRef>
              <c:f>'Rata-rata kelas'!$A$17</c:f>
              <c:strCache>
                <c:ptCount val="1"/>
                <c:pt idx="0">
                  <c:v>English </c:v>
                </c:pt>
              </c:strCache>
            </c:strRef>
          </c:tx>
          <c:dLbls>
            <c:dLbl>
              <c:idx val="0"/>
              <c:layout>
                <c:manualLayout>
                  <c:x val="-9.7363083164300188E-2"/>
                  <c:y val="-6.6666666666666707E-2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kelas'!$B$26:$C$26</c:f>
              <c:numCache>
                <c:formatCode>0.00</c:formatCode>
                <c:ptCount val="2"/>
                <c:pt idx="0">
                  <c:v>0</c:v>
                </c:pt>
                <c:pt idx="1">
                  <c:v>3.2</c:v>
                </c:pt>
              </c:numCache>
            </c:numRef>
          </c:val>
        </c:ser>
        <c:ser>
          <c:idx val="2"/>
          <c:order val="2"/>
          <c:tx>
            <c:strRef>
              <c:f>'Rata-rata kelas'!$A$18</c:f>
              <c:strCache>
                <c:ptCount val="1"/>
                <c:pt idx="0">
                  <c:v>IPA</c:v>
                </c:pt>
              </c:strCache>
            </c:strRef>
          </c:tx>
          <c:dLbls>
            <c:dLbl>
              <c:idx val="0"/>
              <c:layout>
                <c:manualLayout>
                  <c:x val="-9.7363083164300188E-2"/>
                  <c:y val="9.5238095238095247E-3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val>
            <c:numRef>
              <c:f>'Rata-rata kelas'!$B$27:$C$27</c:f>
              <c:numCache>
                <c:formatCode>0.00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'Rata-rata kelas'!$A$19</c:f>
              <c:strCache>
                <c:ptCount val="1"/>
                <c:pt idx="0">
                  <c:v>Matematika</c:v>
                </c:pt>
              </c:strCache>
            </c:strRef>
          </c:tx>
          <c:dLbls>
            <c:dLbl>
              <c:idx val="0"/>
              <c:layout>
                <c:manualLayout>
                  <c:x val="-2.434077079107505E-2"/>
                  <c:y val="7.6190476190476197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0.12380952380952365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t"/>
            <c:showVal val="1"/>
          </c:dLbls>
          <c:val>
            <c:numRef>
              <c:f>'Rata-rata kelas'!$B$28:$C$28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</c:dLbls>
        <c:marker val="1"/>
        <c:axId val="80933248"/>
        <c:axId val="80934784"/>
      </c:lineChart>
      <c:catAx>
        <c:axId val="80933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934784"/>
        <c:crosses val="autoZero"/>
        <c:auto val="1"/>
        <c:lblAlgn val="ctr"/>
        <c:lblOffset val="100"/>
      </c:catAx>
      <c:valAx>
        <c:axId val="80934784"/>
        <c:scaling>
          <c:orientation val="minMax"/>
          <c:max val="5"/>
          <c:min val="0"/>
        </c:scaling>
        <c:axPos val="l"/>
        <c:majorGridlines/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80933248"/>
        <c:crosses val="autoZero"/>
        <c:crossBetween val="between"/>
        <c:majorUnit val="1"/>
        <c:minorUnit val="0.4"/>
      </c:valAx>
    </c:plotArea>
    <c:legend>
      <c:legendPos val="r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6"/>
  <c:chart>
    <c:title>
      <c:tx>
        <c:rich>
          <a:bodyPr/>
          <a:lstStyle/>
          <a:p>
            <a:pPr>
              <a:defRPr lang="en-US"/>
            </a:pPr>
            <a:r>
              <a:rPr lang="en-US"/>
              <a:t>Rentang nilai UN ke-1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delete val="1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Percent val="1"/>
            <c:showLeaderLines val="1"/>
          </c:dLbls>
          <c:cat>
            <c:strRef>
              <c:f>All!$C$57:$C$60</c:f>
              <c:strCache>
                <c:ptCount val="4"/>
                <c:pt idx="0">
                  <c:v>0_10</c:v>
                </c:pt>
                <c:pt idx="1">
                  <c:v>11_20</c:v>
                </c:pt>
                <c:pt idx="2">
                  <c:v>21_30</c:v>
                </c:pt>
                <c:pt idx="3">
                  <c:v>31_40</c:v>
                </c:pt>
              </c:strCache>
            </c:strRef>
          </c:cat>
          <c:val>
            <c:numRef>
              <c:f>All!$D$57:$D$60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28</c:v>
                </c:pt>
                <c:pt idx="3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2723085223784989"/>
          <c:y val="0.40439043463824831"/>
          <c:w val="0.25611055533888238"/>
          <c:h val="0.33443670032591466"/>
        </c:manualLayout>
      </c:layout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26"/>
  <c:chart>
    <c:title>
      <c:tx>
        <c:rich>
          <a:bodyPr/>
          <a:lstStyle/>
          <a:p>
            <a:pPr>
              <a:defRPr lang="en-US"/>
            </a:pPr>
            <a:r>
              <a:rPr lang="en-US"/>
              <a:t>Rentang nilai UN ke-2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All!$C$61</c:f>
              <c:strCache>
                <c:ptCount val="1"/>
                <c:pt idx="0">
                  <c:v>jumlah siswa</c:v>
                </c:pt>
              </c:strCache>
            </c:strRef>
          </c:tx>
          <c:dLbls>
            <c:dLbl>
              <c:idx val="0"/>
              <c:delete val="1"/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Percent val="1"/>
          </c:dLbls>
          <c:cat>
            <c:strRef>
              <c:f>All!$C$57:$C$60</c:f>
              <c:strCache>
                <c:ptCount val="4"/>
                <c:pt idx="0">
                  <c:v>0_10</c:v>
                </c:pt>
                <c:pt idx="1">
                  <c:v>11_20</c:v>
                </c:pt>
                <c:pt idx="2">
                  <c:v>21_30</c:v>
                </c:pt>
                <c:pt idx="3">
                  <c:v>31_40</c:v>
                </c:pt>
              </c:strCache>
            </c:strRef>
          </c:cat>
          <c:val>
            <c:numRef>
              <c:f>All!$E$57:$E$60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29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2723085223784989"/>
          <c:y val="0.40439043463824831"/>
          <c:w val="0.25611055533888238"/>
          <c:h val="0.33443670032591466"/>
        </c:manualLayout>
      </c:layout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trend tuc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Nanda!$A$15</c:f>
              <c:strCache>
                <c:ptCount val="1"/>
                <c:pt idx="0">
                  <c:v>Tertinggi </c:v>
                </c:pt>
              </c:strCache>
            </c:strRef>
          </c:tx>
          <c:dLbls>
            <c:showVal val="1"/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Nanda!$B$15:$E$15</c:f>
              <c:numCache>
                <c:formatCode>0.00</c:formatCode>
                <c:ptCount val="4"/>
                <c:pt idx="0">
                  <c:v>31.75</c:v>
                </c:pt>
                <c:pt idx="1">
                  <c:v>30.7</c:v>
                </c:pt>
                <c:pt idx="2">
                  <c:v>31.9</c:v>
                </c:pt>
                <c:pt idx="3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Nanda!$A$13</c:f>
              <c:strCache>
                <c:ptCount val="1"/>
                <c:pt idx="0">
                  <c:v>Nilai Ujian Akhir</c:v>
                </c:pt>
              </c:strCache>
            </c:strRef>
          </c:tx>
          <c:dLbls>
            <c:showVal val="1"/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Nanda!$B$13:$E$13</c:f>
              <c:numCache>
                <c:formatCode>0.00</c:formatCode>
                <c:ptCount val="4"/>
                <c:pt idx="0">
                  <c:v>25.05</c:v>
                </c:pt>
                <c:pt idx="1">
                  <c:v>28.200000000000003</c:v>
                </c:pt>
                <c:pt idx="2">
                  <c:v>25.65</c:v>
                </c:pt>
                <c:pt idx="3">
                  <c:v>17.5</c:v>
                </c:pt>
              </c:numCache>
            </c:numRef>
          </c:val>
        </c:ser>
        <c:ser>
          <c:idx val="2"/>
          <c:order val="2"/>
          <c:tx>
            <c:strRef>
              <c:f>Nanda!$A$16</c:f>
              <c:strCache>
                <c:ptCount val="1"/>
                <c:pt idx="0">
                  <c:v>Terendah</c:v>
                </c:pt>
              </c:strCache>
            </c:strRef>
          </c:tx>
          <c:dLbls>
            <c:showVal val="1"/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Nanda!$B$16:$E$16</c:f>
              <c:numCache>
                <c:formatCode>0.00</c:formatCode>
                <c:ptCount val="4"/>
                <c:pt idx="0">
                  <c:v>10.1</c:v>
                </c:pt>
                <c:pt idx="1">
                  <c:v>12.15</c:v>
                </c:pt>
                <c:pt idx="2">
                  <c:v>4.75</c:v>
                </c:pt>
                <c:pt idx="3">
                  <c:v>6.6</c:v>
                </c:pt>
              </c:numCache>
            </c:numRef>
          </c:val>
        </c:ser>
        <c:ser>
          <c:idx val="3"/>
          <c:order val="3"/>
          <c:tx>
            <c:strRef>
              <c:f>Nanda!$A$17</c:f>
              <c:strCache>
                <c:ptCount val="1"/>
                <c:pt idx="0">
                  <c:v>Rata-rata kelas</c:v>
                </c:pt>
              </c:strCache>
            </c:strRef>
          </c:tx>
          <c:dLbls>
            <c:showVal val="1"/>
          </c:dLbls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Ref>
              <c:f>Nanda!$B$17:$E$17</c:f>
              <c:numCache>
                <c:formatCode>0.00</c:formatCode>
                <c:ptCount val="4"/>
                <c:pt idx="0">
                  <c:v>21.945652173913047</c:v>
                </c:pt>
                <c:pt idx="1">
                  <c:v>21.999999999999996</c:v>
                </c:pt>
                <c:pt idx="2">
                  <c:v>21.681521739130435</c:v>
                </c:pt>
                <c:pt idx="3">
                  <c:v>22.017391304347825</c:v>
                </c:pt>
              </c:numCache>
            </c:numRef>
          </c:val>
        </c:ser>
        <c:dLbls>
          <c:showVal val="1"/>
        </c:dLbls>
        <c:marker val="1"/>
        <c:axId val="81093376"/>
        <c:axId val="81094912"/>
      </c:lineChart>
      <c:catAx>
        <c:axId val="81093376"/>
        <c:scaling>
          <c:orientation val="minMax"/>
        </c:scaling>
        <c:axPos val="b"/>
        <c:numFmt formatCode="General" sourceLinked="1"/>
        <c:majorTickMark val="none"/>
        <c:tickLblPos val="nextTo"/>
        <c:crossAx val="81094912"/>
        <c:crosses val="autoZero"/>
        <c:auto val="1"/>
        <c:lblAlgn val="ctr"/>
        <c:lblOffset val="100"/>
      </c:catAx>
      <c:valAx>
        <c:axId val="81094912"/>
        <c:scaling>
          <c:orientation val="minMax"/>
          <c:max val="40"/>
        </c:scaling>
        <c:axPos val="l"/>
        <c:majorGridlines/>
        <c:numFmt formatCode="0" sourceLinked="0"/>
        <c:majorTickMark val="none"/>
        <c:tickLblPos val="nextTo"/>
        <c:crossAx val="81093376"/>
        <c:crosses val="autoZero"/>
        <c:crossBetween val="between"/>
        <c:majorUnit val="10"/>
        <c:minorUnit val="5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3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4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9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0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2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4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6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8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9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0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2.xml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3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1357313</xdr:colOff>
      <xdr:row>62</xdr:row>
      <xdr:rowOff>154781</xdr:rowOff>
    </xdr:from>
    <xdr:to>
      <xdr:col>4</xdr:col>
      <xdr:colOff>523875</xdr:colOff>
      <xdr:row>77</xdr:row>
      <xdr:rowOff>35718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975179</xdr:colOff>
      <xdr:row>0</xdr:row>
      <xdr:rowOff>22679</xdr:rowOff>
    </xdr:from>
    <xdr:to>
      <xdr:col>1</xdr:col>
      <xdr:colOff>209025</xdr:colOff>
      <xdr:row>2</xdr:row>
      <xdr:rowOff>51255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5179" y="22679"/>
          <a:ext cx="458489" cy="5048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782411</xdr:colOff>
      <xdr:row>0</xdr:row>
      <xdr:rowOff>45357</xdr:rowOff>
    </xdr:from>
    <xdr:to>
      <xdr:col>1</xdr:col>
      <xdr:colOff>16257</xdr:colOff>
      <xdr:row>2</xdr:row>
      <xdr:rowOff>73933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411" y="45357"/>
          <a:ext cx="458489" cy="5048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997857</xdr:colOff>
      <xdr:row>0</xdr:row>
      <xdr:rowOff>45357</xdr:rowOff>
    </xdr:from>
    <xdr:to>
      <xdr:col>1</xdr:col>
      <xdr:colOff>231703</xdr:colOff>
      <xdr:row>2</xdr:row>
      <xdr:rowOff>73933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7857" y="45357"/>
          <a:ext cx="458489" cy="50482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1009197</xdr:colOff>
      <xdr:row>0</xdr:row>
      <xdr:rowOff>56696</xdr:rowOff>
    </xdr:from>
    <xdr:to>
      <xdr:col>1</xdr:col>
      <xdr:colOff>243043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9197" y="56696"/>
          <a:ext cx="458489" cy="5048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816429</xdr:colOff>
      <xdr:row>0</xdr:row>
      <xdr:rowOff>90714</xdr:rowOff>
    </xdr:from>
    <xdr:to>
      <xdr:col>1</xdr:col>
      <xdr:colOff>50275</xdr:colOff>
      <xdr:row>2</xdr:row>
      <xdr:rowOff>119290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6429" y="90714"/>
          <a:ext cx="458489" cy="5048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952499</xdr:colOff>
      <xdr:row>0</xdr:row>
      <xdr:rowOff>56696</xdr:rowOff>
    </xdr:from>
    <xdr:to>
      <xdr:col>1</xdr:col>
      <xdr:colOff>186345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499" y="56696"/>
          <a:ext cx="458489" cy="50482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1122589</xdr:colOff>
      <xdr:row>0</xdr:row>
      <xdr:rowOff>34018</xdr:rowOff>
    </xdr:from>
    <xdr:to>
      <xdr:col>1</xdr:col>
      <xdr:colOff>356435</xdr:colOff>
      <xdr:row>2</xdr:row>
      <xdr:rowOff>62594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589" y="34018"/>
          <a:ext cx="458489" cy="50482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1201964</xdr:colOff>
      <xdr:row>0</xdr:row>
      <xdr:rowOff>0</xdr:rowOff>
    </xdr:from>
    <xdr:to>
      <xdr:col>1</xdr:col>
      <xdr:colOff>435810</xdr:colOff>
      <xdr:row>2</xdr:row>
      <xdr:rowOff>28576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1964" y="0"/>
          <a:ext cx="458489" cy="50482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1043215</xdr:colOff>
      <xdr:row>0</xdr:row>
      <xdr:rowOff>0</xdr:rowOff>
    </xdr:from>
    <xdr:to>
      <xdr:col>1</xdr:col>
      <xdr:colOff>277061</xdr:colOff>
      <xdr:row>2</xdr:row>
      <xdr:rowOff>28576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3215" y="0"/>
          <a:ext cx="458489" cy="50482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1088571</xdr:colOff>
      <xdr:row>0</xdr:row>
      <xdr:rowOff>22678</xdr:rowOff>
    </xdr:from>
    <xdr:to>
      <xdr:col>1</xdr:col>
      <xdr:colOff>322417</xdr:colOff>
      <xdr:row>2</xdr:row>
      <xdr:rowOff>51254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8571" y="22678"/>
          <a:ext cx="458489" cy="5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59</xdr:row>
      <xdr:rowOff>23813</xdr:rowOff>
    </xdr:from>
    <xdr:to>
      <xdr:col>6</xdr:col>
      <xdr:colOff>309562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1065894</xdr:colOff>
      <xdr:row>0</xdr:row>
      <xdr:rowOff>45357</xdr:rowOff>
    </xdr:from>
    <xdr:to>
      <xdr:col>1</xdr:col>
      <xdr:colOff>299740</xdr:colOff>
      <xdr:row>2</xdr:row>
      <xdr:rowOff>73933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5894" y="45357"/>
          <a:ext cx="458489" cy="50482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1065893</xdr:colOff>
      <xdr:row>0</xdr:row>
      <xdr:rowOff>56696</xdr:rowOff>
    </xdr:from>
    <xdr:to>
      <xdr:col>1</xdr:col>
      <xdr:colOff>299739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5893" y="56696"/>
          <a:ext cx="458489" cy="50482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1</xdr:col>
      <xdr:colOff>22679</xdr:colOff>
      <xdr:row>0</xdr:row>
      <xdr:rowOff>22679</xdr:rowOff>
    </xdr:from>
    <xdr:to>
      <xdr:col>1</xdr:col>
      <xdr:colOff>481168</xdr:colOff>
      <xdr:row>2</xdr:row>
      <xdr:rowOff>51255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7322" y="22679"/>
          <a:ext cx="458489" cy="50482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1</xdr:col>
      <xdr:colOff>0</xdr:colOff>
      <xdr:row>0</xdr:row>
      <xdr:rowOff>45357</xdr:rowOff>
    </xdr:from>
    <xdr:to>
      <xdr:col>1</xdr:col>
      <xdr:colOff>458489</xdr:colOff>
      <xdr:row>2</xdr:row>
      <xdr:rowOff>73933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4643" y="45357"/>
          <a:ext cx="458489" cy="50482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1043215</xdr:colOff>
      <xdr:row>0</xdr:row>
      <xdr:rowOff>79375</xdr:rowOff>
    </xdr:from>
    <xdr:to>
      <xdr:col>1</xdr:col>
      <xdr:colOff>277061</xdr:colOff>
      <xdr:row>2</xdr:row>
      <xdr:rowOff>107951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3215" y="79375"/>
          <a:ext cx="458489" cy="50482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1020536</xdr:colOff>
      <xdr:row>0</xdr:row>
      <xdr:rowOff>56696</xdr:rowOff>
    </xdr:from>
    <xdr:to>
      <xdr:col>1</xdr:col>
      <xdr:colOff>254382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0536" y="56696"/>
          <a:ext cx="458489" cy="50482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1</xdr:col>
      <xdr:colOff>79375</xdr:colOff>
      <xdr:row>0</xdr:row>
      <xdr:rowOff>56697</xdr:rowOff>
    </xdr:from>
    <xdr:to>
      <xdr:col>1</xdr:col>
      <xdr:colOff>537864</xdr:colOff>
      <xdr:row>2</xdr:row>
      <xdr:rowOff>85273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04018" y="56697"/>
          <a:ext cx="458489" cy="50482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58489" cy="50482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273844</xdr:colOff>
      <xdr:row>57</xdr:row>
      <xdr:rowOff>47626</xdr:rowOff>
    </xdr:from>
    <xdr:to>
      <xdr:col>11</xdr:col>
      <xdr:colOff>309562</xdr:colOff>
      <xdr:row>71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57</xdr:row>
      <xdr:rowOff>154782</xdr:rowOff>
    </xdr:from>
    <xdr:to>
      <xdr:col>7</xdr:col>
      <xdr:colOff>11906</xdr:colOff>
      <xdr:row>72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55225" y="4093482"/>
          <a:ext cx="1431472" cy="479137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38100</xdr:rowOff>
    </xdr:from>
    <xdr:to>
      <xdr:col>19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371475</xdr:colOff>
      <xdr:row>5</xdr:row>
      <xdr:rowOff>133350</xdr:rowOff>
    </xdr:from>
    <xdr:ext cx="440442" cy="264560"/>
    <xdr:sp macro="" textlink="">
      <xdr:nvSpPr>
        <xdr:cNvPr id="3" name="TextBox 2"/>
        <xdr:cNvSpPr txBox="1"/>
      </xdr:nvSpPr>
      <xdr:spPr>
        <a:xfrm>
          <a:off x="7219950" y="1171575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oneCellAnchor>
    <xdr:from>
      <xdr:col>16</xdr:col>
      <xdr:colOff>371475</xdr:colOff>
      <xdr:row>18</xdr:row>
      <xdr:rowOff>66675</xdr:rowOff>
    </xdr:from>
    <xdr:ext cx="628570" cy="264560"/>
    <xdr:sp macro="" textlink="">
      <xdr:nvSpPr>
        <xdr:cNvPr id="4" name="TextBox 3"/>
        <xdr:cNvSpPr txBox="1"/>
      </xdr:nvSpPr>
      <xdr:spPr>
        <a:xfrm>
          <a:off x="10267950" y="3371850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twoCellAnchor>
    <xdr:from>
      <xdr:col>11</xdr:col>
      <xdr:colOff>314325</xdr:colOff>
      <xdr:row>21</xdr:row>
      <xdr:rowOff>104775</xdr:rowOff>
    </xdr:from>
    <xdr:to>
      <xdr:col>19</xdr:col>
      <xdr:colOff>133350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909935</xdr:colOff>
      <xdr:row>0</xdr:row>
      <xdr:rowOff>56696</xdr:rowOff>
    </xdr:from>
    <xdr:to>
      <xdr:col>1</xdr:col>
      <xdr:colOff>143781</xdr:colOff>
      <xdr:row>2</xdr:row>
      <xdr:rowOff>85272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9935" y="56696"/>
          <a:ext cx="462571" cy="504826"/>
        </a:xfrm>
        <a:prstGeom prst="rect">
          <a:avLst/>
        </a:prstGeom>
      </xdr:spPr>
    </xdr:pic>
    <xdr:clientData/>
  </xdr:twoCellAnchor>
  <xdr:twoCellAnchor editAs="oneCell">
    <xdr:from>
      <xdr:col>9</xdr:col>
      <xdr:colOff>476296</xdr:colOff>
      <xdr:row>24</xdr:row>
      <xdr:rowOff>0</xdr:rowOff>
    </xdr:from>
    <xdr:to>
      <xdr:col>12</xdr:col>
      <xdr:colOff>195536</xdr:colOff>
      <xdr:row>27</xdr:row>
      <xdr:rowOff>2887</xdr:rowOff>
    </xdr:to>
    <xdr:pic>
      <xdr:nvPicPr>
        <xdr:cNvPr id="6" name="Picture 5" descr="ttd_okwan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48421" y="4152900"/>
          <a:ext cx="1424215" cy="4886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143983</xdr:colOff>
      <xdr:row>63</xdr:row>
      <xdr:rowOff>11075</xdr:rowOff>
    </xdr:from>
    <xdr:to>
      <xdr:col>12</xdr:col>
      <xdr:colOff>454100</xdr:colOff>
      <xdr:row>79</xdr:row>
      <xdr:rowOff>99679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121831</xdr:colOff>
      <xdr:row>63</xdr:row>
      <xdr:rowOff>22151</xdr:rowOff>
    </xdr:from>
    <xdr:to>
      <xdr:col>20</xdr:col>
      <xdr:colOff>431948</xdr:colOff>
      <xdr:row>79</xdr:row>
      <xdr:rowOff>110755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6" name="TextBox 5"/>
        <xdr:cNvSpPr txBox="1"/>
      </xdr:nvSpPr>
      <xdr:spPr>
        <a:xfrm>
          <a:off x="3844018" y="5340804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7" name="TextBox 6"/>
        <xdr:cNvSpPr txBox="1"/>
      </xdr:nvSpPr>
      <xdr:spPr>
        <a:xfrm>
          <a:off x="170090" y="3594554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1031875</xdr:colOff>
      <xdr:row>0</xdr:row>
      <xdr:rowOff>45357</xdr:rowOff>
    </xdr:from>
    <xdr:to>
      <xdr:col>1</xdr:col>
      <xdr:colOff>265721</xdr:colOff>
      <xdr:row>2</xdr:row>
      <xdr:rowOff>73933</xdr:rowOff>
    </xdr:to>
    <xdr:pic>
      <xdr:nvPicPr>
        <xdr:cNvPr id="8" name="Picture 7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875" y="45357"/>
          <a:ext cx="458489" cy="5048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1167946</xdr:colOff>
      <xdr:row>0</xdr:row>
      <xdr:rowOff>22678</xdr:rowOff>
    </xdr:from>
    <xdr:to>
      <xdr:col>1</xdr:col>
      <xdr:colOff>401792</xdr:colOff>
      <xdr:row>2</xdr:row>
      <xdr:rowOff>51254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7946" y="22678"/>
          <a:ext cx="458489" cy="5048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124733</xdr:colOff>
      <xdr:row>20</xdr:row>
      <xdr:rowOff>22679</xdr:rowOff>
    </xdr:from>
    <xdr:to>
      <xdr:col>9</xdr:col>
      <xdr:colOff>192768</xdr:colOff>
      <xdr:row>34</xdr:row>
      <xdr:rowOff>11340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453572</xdr:colOff>
      <xdr:row>31</xdr:row>
      <xdr:rowOff>136072</xdr:rowOff>
    </xdr:from>
    <xdr:ext cx="628570" cy="264560"/>
    <xdr:sp macro="" textlink="">
      <xdr:nvSpPr>
        <xdr:cNvPr id="3" name="TextBox 2"/>
        <xdr:cNvSpPr txBox="1"/>
      </xdr:nvSpPr>
      <xdr:spPr>
        <a:xfrm>
          <a:off x="3853997" y="5422447"/>
          <a:ext cx="628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TUC ke-</a:t>
          </a:r>
        </a:p>
      </xdr:txBody>
    </xdr:sp>
    <xdr:clientData/>
  </xdr:oneCellAnchor>
  <xdr:oneCellAnchor>
    <xdr:from>
      <xdr:col>0</xdr:col>
      <xdr:colOff>170090</xdr:colOff>
      <xdr:row>20</xdr:row>
      <xdr:rowOff>136072</xdr:rowOff>
    </xdr:from>
    <xdr:ext cx="440442" cy="264560"/>
    <xdr:sp macro="" textlink="">
      <xdr:nvSpPr>
        <xdr:cNvPr id="4" name="TextBox 3"/>
        <xdr:cNvSpPr txBox="1"/>
      </xdr:nvSpPr>
      <xdr:spPr>
        <a:xfrm>
          <a:off x="170090" y="3641272"/>
          <a:ext cx="4404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Nilai</a:t>
          </a:r>
        </a:p>
      </xdr:txBody>
    </xdr:sp>
    <xdr:clientData/>
  </xdr:oneCellAnchor>
  <xdr:twoCellAnchor editAs="oneCell">
    <xdr:from>
      <xdr:col>0</xdr:col>
      <xdr:colOff>907143</xdr:colOff>
      <xdr:row>0</xdr:row>
      <xdr:rowOff>0</xdr:rowOff>
    </xdr:from>
    <xdr:to>
      <xdr:col>1</xdr:col>
      <xdr:colOff>140989</xdr:colOff>
      <xdr:row>2</xdr:row>
      <xdr:rowOff>28576</xdr:rowOff>
    </xdr:to>
    <xdr:pic>
      <xdr:nvPicPr>
        <xdr:cNvPr id="5" name="Picture 4" descr="logo sekolah alam bogor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7143" y="0"/>
          <a:ext cx="458489" cy="5048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thfiyah/Downloads/TUC%20SM3%20smstr%201%202014%20dr%20bu%20fi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UC%20SM3%20smstr%201%202014%20BAG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sa'i"/>
      <sheetName val="ibnu majjah"/>
      <sheetName val="B. Indonesia"/>
      <sheetName val="English"/>
      <sheetName val="IPA"/>
      <sheetName val="Math"/>
      <sheetName val="Rata-rata kelas"/>
      <sheetName val="All"/>
      <sheetName val="Nanda"/>
      <sheetName val="Rifdha"/>
      <sheetName val="Auli"/>
      <sheetName val="Jode"/>
      <sheetName val="Rakha ananta"/>
      <sheetName val="Reksa"/>
      <sheetName val="Ayu"/>
      <sheetName val="Galih"/>
      <sheetName val="Aldo"/>
      <sheetName val="Hasan"/>
      <sheetName val="Asher"/>
      <sheetName val="Wicak"/>
      <sheetName val="Husein"/>
      <sheetName val="Irfan"/>
      <sheetName val="Rafly"/>
      <sheetName val="Haidar"/>
      <sheetName val="Ilyasa"/>
      <sheetName val="Raka 3"/>
      <sheetName val="Thareq"/>
      <sheetName val="Andro"/>
      <sheetName val="Zidane"/>
      <sheetName val="Bila"/>
      <sheetName val="Talia"/>
      <sheetName val="Sekar"/>
      <sheetName val="Aufari"/>
      <sheetName val="Anggit"/>
      <sheetName val="Azka"/>
      <sheetName val="Denisa"/>
      <sheetName val="Fiyan"/>
      <sheetName val="Aunal"/>
      <sheetName val="Rara"/>
      <sheetName val="Jagro"/>
      <sheetName val="Kalista"/>
      <sheetName val="Farhan"/>
      <sheetName val="Hilmi"/>
      <sheetName val="Naufal"/>
      <sheetName val="Nugi"/>
      <sheetName val="Salfiq"/>
      <sheetName val="Hafidz"/>
      <sheetName val="Mulky"/>
      <sheetName val="Qonitan"/>
      <sheetName val="Raihan"/>
      <sheetName val="Rakha fauz"/>
      <sheetName val="Dimas"/>
      <sheetName val="Sulltan"/>
      <sheetName val="Ara"/>
    </sheetNames>
    <sheetDataSet>
      <sheetData sheetId="0">
        <row r="8">
          <cell r="D8">
            <v>5</v>
          </cell>
          <cell r="F8">
            <v>6.6</v>
          </cell>
          <cell r="H8">
            <v>7.8</v>
          </cell>
          <cell r="J8"/>
          <cell r="L8">
            <v>0</v>
          </cell>
          <cell r="N8"/>
          <cell r="P8">
            <v>3.5</v>
          </cell>
          <cell r="R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asa'i"/>
      <sheetName val="ibnu majjah"/>
      <sheetName val="B. Indonesia"/>
      <sheetName val="English"/>
      <sheetName val="IPA"/>
      <sheetName val="Math"/>
      <sheetName val="Rata-rata kelas"/>
      <sheetName val="All"/>
      <sheetName val="Nanda"/>
      <sheetName val="Rifdha"/>
      <sheetName val="Auli"/>
      <sheetName val="Jode"/>
      <sheetName val="Rakha ananta"/>
      <sheetName val="Reksa"/>
      <sheetName val="Ayu"/>
      <sheetName val="Galih"/>
      <sheetName val="Aldo"/>
      <sheetName val="Hasan"/>
      <sheetName val="Asher"/>
      <sheetName val="Wicak"/>
      <sheetName val="Husein"/>
      <sheetName val="Irfan"/>
      <sheetName val="Rafly"/>
      <sheetName val="Haidar"/>
      <sheetName val="Ilyasa"/>
      <sheetName val="Raka 3"/>
      <sheetName val="Thareq"/>
      <sheetName val="Andro"/>
      <sheetName val="Zidane"/>
      <sheetName val="Bila"/>
      <sheetName val="Talia"/>
      <sheetName val="Sekar"/>
      <sheetName val="Aufari"/>
      <sheetName val="Anggit"/>
      <sheetName val="Azka"/>
      <sheetName val="Denisa"/>
      <sheetName val="Fiyan"/>
      <sheetName val="Aunal"/>
      <sheetName val="Rara"/>
      <sheetName val="Jagro"/>
      <sheetName val="Kalista"/>
      <sheetName val="Farhan"/>
      <sheetName val="Hilmi"/>
      <sheetName val="Naufal"/>
      <sheetName val="Nugi"/>
      <sheetName val="Salfiq"/>
      <sheetName val="Hafidz"/>
      <sheetName val="Mulky"/>
      <sheetName val="Qonitan"/>
      <sheetName val="Raihan"/>
      <sheetName val="Rakha fauz"/>
      <sheetName val="Dimas"/>
      <sheetName val="Sulltan"/>
      <sheetName val="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7"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3">
          <cell r="A13" t="str">
            <v>Nilai Ujian Akhir</v>
          </cell>
          <cell r="B13">
            <v>12.8</v>
          </cell>
          <cell r="C13">
            <v>15.45</v>
          </cell>
          <cell r="D13">
            <v>11</v>
          </cell>
          <cell r="E13">
            <v>5.8000000000000007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</row>
      </sheetData>
      <sheetData sheetId="29">
        <row r="13">
          <cell r="A13" t="str">
            <v>Nilai Ujian Akhir</v>
          </cell>
          <cell r="B13">
            <v>20.100000000000001</v>
          </cell>
          <cell r="C13">
            <v>21.4</v>
          </cell>
          <cell r="D13">
            <v>20.95</v>
          </cell>
          <cell r="E13">
            <v>12.6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0">
        <row r="13">
          <cell r="A13" t="str">
            <v>Nilai Ujian Akhir</v>
          </cell>
          <cell r="B13">
            <v>15.5</v>
          </cell>
          <cell r="C13">
            <v>16.45</v>
          </cell>
          <cell r="D13">
            <v>18.850000000000001</v>
          </cell>
          <cell r="E13">
            <v>10.600000000000001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</row>
      </sheetData>
      <sheetData sheetId="31">
        <row r="13">
          <cell r="A13" t="str">
            <v>Nilai Ujian Akhir</v>
          </cell>
          <cell r="B13">
            <v>19.05</v>
          </cell>
          <cell r="C13">
            <v>18.75</v>
          </cell>
          <cell r="D13">
            <v>17.600000000000001</v>
          </cell>
          <cell r="E13">
            <v>9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2">
        <row r="13">
          <cell r="A13" t="str">
            <v>Nilai Ujian Akhir</v>
          </cell>
          <cell r="B13">
            <v>16.7</v>
          </cell>
          <cell r="C13">
            <v>13.05</v>
          </cell>
          <cell r="D13">
            <v>15</v>
          </cell>
          <cell r="E13">
            <v>4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3">
        <row r="13">
          <cell r="A13" t="str">
            <v>Nilai Ujian Akhir</v>
          </cell>
          <cell r="B13">
            <v>21.7</v>
          </cell>
          <cell r="C13">
            <v>22.3</v>
          </cell>
          <cell r="D13">
            <v>20.25</v>
          </cell>
          <cell r="E13">
            <v>11.399999999999999</v>
          </cell>
        </row>
        <row r="15"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4">
        <row r="13">
          <cell r="A13" t="str">
            <v>Nilai Ujian Akhir</v>
          </cell>
          <cell r="B13">
            <v>28.25</v>
          </cell>
          <cell r="C13">
            <v>30.7</v>
          </cell>
          <cell r="D13">
            <v>29.55</v>
          </cell>
          <cell r="E13">
            <v>15.2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5">
        <row r="13">
          <cell r="A13" t="str">
            <v>Nilai Ujian Akhir</v>
          </cell>
          <cell r="B13">
            <v>16.350000000000001</v>
          </cell>
          <cell r="C13">
            <v>13.8</v>
          </cell>
          <cell r="D13">
            <v>15.35</v>
          </cell>
          <cell r="E13">
            <v>6.4</v>
          </cell>
        </row>
        <row r="15">
          <cell r="A15" t="str">
            <v xml:space="preserve">Tertinggi </v>
          </cell>
          <cell r="B15">
            <v>31.75</v>
          </cell>
          <cell r="C15">
            <v>30.7</v>
          </cell>
          <cell r="D15">
            <v>31.9</v>
          </cell>
          <cell r="E15">
            <v>23.75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6">
        <row r="13">
          <cell r="A13" t="str">
            <v>Nilai Ujian Akhir</v>
          </cell>
          <cell r="B13">
            <v>29.200000000000003</v>
          </cell>
          <cell r="C13">
            <v>25.85</v>
          </cell>
          <cell r="D13">
            <v>28.450000000000003</v>
          </cell>
          <cell r="E13">
            <v>17</v>
          </cell>
        </row>
        <row r="15">
          <cell r="A15" t="str">
            <v xml:space="preserve">Tertinggi </v>
          </cell>
        </row>
        <row r="16">
          <cell r="A16" t="str">
            <v>Terendah</v>
          </cell>
          <cell r="B16">
            <v>10.1</v>
          </cell>
          <cell r="C16">
            <v>12.65</v>
          </cell>
          <cell r="D16">
            <v>4.75</v>
          </cell>
          <cell r="E16">
            <v>7.4</v>
          </cell>
        </row>
        <row r="17">
          <cell r="A17" t="str">
            <v>Rata-rata kelas</v>
          </cell>
          <cell r="B17">
            <v>21.945652173913047</v>
          </cell>
          <cell r="C17">
            <v>22.043478260869563</v>
          </cell>
          <cell r="D17">
            <v>21.589130434782611</v>
          </cell>
          <cell r="E17">
            <v>15.439130434782605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opLeftCell="B1" workbookViewId="0">
      <pane xSplit="1" ySplit="2" topLeftCell="K7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140625" style="40"/>
    <col min="2" max="2" width="36.5703125" style="31" customWidth="1"/>
    <col min="3" max="263" width="9.140625" style="31"/>
    <col min="264" max="264" width="36.5703125" style="31" customWidth="1"/>
    <col min="265" max="519" width="9.140625" style="31"/>
    <col min="520" max="520" width="36.5703125" style="31" customWidth="1"/>
    <col min="521" max="775" width="9.140625" style="31"/>
    <col min="776" max="776" width="36.5703125" style="31" customWidth="1"/>
    <col min="777" max="1031" width="9.140625" style="31"/>
    <col min="1032" max="1032" width="36.5703125" style="31" customWidth="1"/>
    <col min="1033" max="1287" width="9.140625" style="31"/>
    <col min="1288" max="1288" width="36.5703125" style="31" customWidth="1"/>
    <col min="1289" max="1543" width="9.140625" style="31"/>
    <col min="1544" max="1544" width="36.5703125" style="31" customWidth="1"/>
    <col min="1545" max="1799" width="9.140625" style="31"/>
    <col min="1800" max="1800" width="36.5703125" style="31" customWidth="1"/>
    <col min="1801" max="2055" width="9.140625" style="31"/>
    <col min="2056" max="2056" width="36.5703125" style="31" customWidth="1"/>
    <col min="2057" max="2311" width="9.140625" style="31"/>
    <col min="2312" max="2312" width="36.5703125" style="31" customWidth="1"/>
    <col min="2313" max="2567" width="9.140625" style="31"/>
    <col min="2568" max="2568" width="36.5703125" style="31" customWidth="1"/>
    <col min="2569" max="2823" width="9.140625" style="31"/>
    <col min="2824" max="2824" width="36.5703125" style="31" customWidth="1"/>
    <col min="2825" max="3079" width="9.140625" style="31"/>
    <col min="3080" max="3080" width="36.5703125" style="31" customWidth="1"/>
    <col min="3081" max="3335" width="9.140625" style="31"/>
    <col min="3336" max="3336" width="36.5703125" style="31" customWidth="1"/>
    <col min="3337" max="3591" width="9.140625" style="31"/>
    <col min="3592" max="3592" width="36.5703125" style="31" customWidth="1"/>
    <col min="3593" max="3847" width="9.140625" style="31"/>
    <col min="3848" max="3848" width="36.5703125" style="31" customWidth="1"/>
    <col min="3849" max="4103" width="9.140625" style="31"/>
    <col min="4104" max="4104" width="36.5703125" style="31" customWidth="1"/>
    <col min="4105" max="4359" width="9.140625" style="31"/>
    <col min="4360" max="4360" width="36.5703125" style="31" customWidth="1"/>
    <col min="4361" max="4615" width="9.140625" style="31"/>
    <col min="4616" max="4616" width="36.5703125" style="31" customWidth="1"/>
    <col min="4617" max="4871" width="9.140625" style="31"/>
    <col min="4872" max="4872" width="36.5703125" style="31" customWidth="1"/>
    <col min="4873" max="5127" width="9.140625" style="31"/>
    <col min="5128" max="5128" width="36.5703125" style="31" customWidth="1"/>
    <col min="5129" max="5383" width="9.140625" style="31"/>
    <col min="5384" max="5384" width="36.5703125" style="31" customWidth="1"/>
    <col min="5385" max="5639" width="9.140625" style="31"/>
    <col min="5640" max="5640" width="36.5703125" style="31" customWidth="1"/>
    <col min="5641" max="5895" width="9.140625" style="31"/>
    <col min="5896" max="5896" width="36.5703125" style="31" customWidth="1"/>
    <col min="5897" max="6151" width="9.140625" style="31"/>
    <col min="6152" max="6152" width="36.5703125" style="31" customWidth="1"/>
    <col min="6153" max="6407" width="9.140625" style="31"/>
    <col min="6408" max="6408" width="36.5703125" style="31" customWidth="1"/>
    <col min="6409" max="6663" width="9.140625" style="31"/>
    <col min="6664" max="6664" width="36.5703125" style="31" customWidth="1"/>
    <col min="6665" max="6919" width="9.140625" style="31"/>
    <col min="6920" max="6920" width="36.5703125" style="31" customWidth="1"/>
    <col min="6921" max="7175" width="9.140625" style="31"/>
    <col min="7176" max="7176" width="36.5703125" style="31" customWidth="1"/>
    <col min="7177" max="7431" width="9.140625" style="31"/>
    <col min="7432" max="7432" width="36.5703125" style="31" customWidth="1"/>
    <col min="7433" max="7687" width="9.140625" style="31"/>
    <col min="7688" max="7688" width="36.5703125" style="31" customWidth="1"/>
    <col min="7689" max="7943" width="9.140625" style="31"/>
    <col min="7944" max="7944" width="36.5703125" style="31" customWidth="1"/>
    <col min="7945" max="8199" width="9.140625" style="31"/>
    <col min="8200" max="8200" width="36.5703125" style="31" customWidth="1"/>
    <col min="8201" max="8455" width="9.140625" style="31"/>
    <col min="8456" max="8456" width="36.5703125" style="31" customWidth="1"/>
    <col min="8457" max="8711" width="9.140625" style="31"/>
    <col min="8712" max="8712" width="36.5703125" style="31" customWidth="1"/>
    <col min="8713" max="8967" width="9.140625" style="31"/>
    <col min="8968" max="8968" width="36.5703125" style="31" customWidth="1"/>
    <col min="8969" max="9223" width="9.140625" style="31"/>
    <col min="9224" max="9224" width="36.5703125" style="31" customWidth="1"/>
    <col min="9225" max="9479" width="9.140625" style="31"/>
    <col min="9480" max="9480" width="36.5703125" style="31" customWidth="1"/>
    <col min="9481" max="9735" width="9.140625" style="31"/>
    <col min="9736" max="9736" width="36.5703125" style="31" customWidth="1"/>
    <col min="9737" max="9991" width="9.140625" style="31"/>
    <col min="9992" max="9992" width="36.5703125" style="31" customWidth="1"/>
    <col min="9993" max="10247" width="9.140625" style="31"/>
    <col min="10248" max="10248" width="36.5703125" style="31" customWidth="1"/>
    <col min="10249" max="10503" width="9.140625" style="31"/>
    <col min="10504" max="10504" width="36.5703125" style="31" customWidth="1"/>
    <col min="10505" max="10759" width="9.140625" style="31"/>
    <col min="10760" max="10760" width="36.5703125" style="31" customWidth="1"/>
    <col min="10761" max="11015" width="9.140625" style="31"/>
    <col min="11016" max="11016" width="36.5703125" style="31" customWidth="1"/>
    <col min="11017" max="11271" width="9.140625" style="31"/>
    <col min="11272" max="11272" width="36.5703125" style="31" customWidth="1"/>
    <col min="11273" max="11527" width="9.140625" style="31"/>
    <col min="11528" max="11528" width="36.5703125" style="31" customWidth="1"/>
    <col min="11529" max="11783" width="9.140625" style="31"/>
    <col min="11784" max="11784" width="36.5703125" style="31" customWidth="1"/>
    <col min="11785" max="12039" width="9.140625" style="31"/>
    <col min="12040" max="12040" width="36.5703125" style="31" customWidth="1"/>
    <col min="12041" max="12295" width="9.140625" style="31"/>
    <col min="12296" max="12296" width="36.5703125" style="31" customWidth="1"/>
    <col min="12297" max="12551" width="9.140625" style="31"/>
    <col min="12552" max="12552" width="36.5703125" style="31" customWidth="1"/>
    <col min="12553" max="12807" width="9.140625" style="31"/>
    <col min="12808" max="12808" width="36.5703125" style="31" customWidth="1"/>
    <col min="12809" max="13063" width="9.140625" style="31"/>
    <col min="13064" max="13064" width="36.5703125" style="31" customWidth="1"/>
    <col min="13065" max="13319" width="9.140625" style="31"/>
    <col min="13320" max="13320" width="36.5703125" style="31" customWidth="1"/>
    <col min="13321" max="13575" width="9.140625" style="31"/>
    <col min="13576" max="13576" width="36.5703125" style="31" customWidth="1"/>
    <col min="13577" max="13831" width="9.140625" style="31"/>
    <col min="13832" max="13832" width="36.5703125" style="31" customWidth="1"/>
    <col min="13833" max="14087" width="9.140625" style="31"/>
    <col min="14088" max="14088" width="36.5703125" style="31" customWidth="1"/>
    <col min="14089" max="14343" width="9.140625" style="31"/>
    <col min="14344" max="14344" width="36.5703125" style="31" customWidth="1"/>
    <col min="14345" max="14599" width="9.140625" style="31"/>
    <col min="14600" max="14600" width="36.5703125" style="31" customWidth="1"/>
    <col min="14601" max="14855" width="9.140625" style="31"/>
    <col min="14856" max="14856" width="36.5703125" style="31" customWidth="1"/>
    <col min="14857" max="15111" width="9.140625" style="31"/>
    <col min="15112" max="15112" width="36.5703125" style="31" customWidth="1"/>
    <col min="15113" max="15367" width="9.140625" style="31"/>
    <col min="15368" max="15368" width="36.5703125" style="31" customWidth="1"/>
    <col min="15369" max="15623" width="9.140625" style="31"/>
    <col min="15624" max="15624" width="36.5703125" style="31" customWidth="1"/>
    <col min="15625" max="15879" width="9.140625" style="31"/>
    <col min="15880" max="15880" width="36.5703125" style="31" customWidth="1"/>
    <col min="15881" max="16135" width="9.140625" style="31"/>
    <col min="16136" max="16136" width="36.5703125" style="31" customWidth="1"/>
    <col min="16137" max="16384" width="9.140625" style="31"/>
  </cols>
  <sheetData>
    <row r="1" spans="1:26">
      <c r="A1" s="150" t="s">
        <v>0</v>
      </c>
      <c r="B1" s="150" t="s">
        <v>23</v>
      </c>
      <c r="C1" s="181" t="s">
        <v>27</v>
      </c>
      <c r="D1" s="184"/>
      <c r="E1" s="184"/>
      <c r="F1" s="184"/>
      <c r="G1" s="184"/>
      <c r="H1" s="185"/>
      <c r="I1" s="186" t="s">
        <v>25</v>
      </c>
      <c r="J1" s="182"/>
      <c r="K1" s="182"/>
      <c r="L1" s="182"/>
      <c r="M1" s="182"/>
      <c r="N1" s="183"/>
      <c r="O1" s="149" t="s">
        <v>14</v>
      </c>
      <c r="P1" s="149"/>
      <c r="Q1" s="149"/>
      <c r="R1" s="149"/>
      <c r="S1" s="148"/>
      <c r="T1" s="148"/>
      <c r="U1" s="149" t="s">
        <v>24</v>
      </c>
      <c r="V1" s="149"/>
      <c r="W1" s="149"/>
      <c r="X1" s="149"/>
    </row>
    <row r="2" spans="1:26" s="40" customFormat="1">
      <c r="A2" s="151"/>
      <c r="B2" s="150"/>
      <c r="C2" s="118" t="s">
        <v>53</v>
      </c>
      <c r="D2" s="118" t="s">
        <v>29</v>
      </c>
      <c r="E2" s="98" t="s">
        <v>164</v>
      </c>
      <c r="F2" s="98" t="s">
        <v>165</v>
      </c>
      <c r="G2" s="144" t="s">
        <v>166</v>
      </c>
      <c r="H2" s="146" t="s">
        <v>167</v>
      </c>
      <c r="I2" s="118" t="s">
        <v>28</v>
      </c>
      <c r="J2" s="118" t="s">
        <v>29</v>
      </c>
      <c r="K2" s="98" t="s">
        <v>164</v>
      </c>
      <c r="L2" s="98" t="s">
        <v>165</v>
      </c>
      <c r="M2" s="178" t="s">
        <v>166</v>
      </c>
      <c r="N2" s="178" t="s">
        <v>167</v>
      </c>
      <c r="O2" s="118" t="s">
        <v>28</v>
      </c>
      <c r="P2" s="118" t="s">
        <v>29</v>
      </c>
      <c r="Q2" s="109" t="s">
        <v>164</v>
      </c>
      <c r="R2" s="126" t="s">
        <v>165</v>
      </c>
      <c r="S2" s="126" t="s">
        <v>166</v>
      </c>
      <c r="T2" s="126" t="s">
        <v>167</v>
      </c>
      <c r="U2" s="118" t="s">
        <v>28</v>
      </c>
      <c r="V2" s="118" t="s">
        <v>29</v>
      </c>
      <c r="W2" s="98" t="s">
        <v>164</v>
      </c>
      <c r="X2" s="127" t="s">
        <v>165</v>
      </c>
      <c r="Y2" s="187" t="s">
        <v>166</v>
      </c>
      <c r="Z2" s="187" t="s">
        <v>167</v>
      </c>
    </row>
    <row r="3" spans="1:26">
      <c r="A3" s="118">
        <v>1</v>
      </c>
      <c r="B3" s="34" t="s">
        <v>54</v>
      </c>
      <c r="C3" s="79">
        <v>7.8</v>
      </c>
      <c r="D3" s="79">
        <v>8.4</v>
      </c>
      <c r="E3" s="17">
        <v>8.4</v>
      </c>
      <c r="F3" s="17">
        <v>7</v>
      </c>
      <c r="G3" s="119">
        <v>0</v>
      </c>
      <c r="H3" s="145">
        <v>7.2</v>
      </c>
      <c r="I3" s="79">
        <v>9</v>
      </c>
      <c r="J3" s="80">
        <v>8.8000000000000007</v>
      </c>
      <c r="K3" s="116">
        <v>8</v>
      </c>
      <c r="L3" s="124"/>
      <c r="M3" s="179">
        <v>7.6</v>
      </c>
      <c r="N3" s="179">
        <v>8.8000000000000007</v>
      </c>
      <c r="O3" s="79">
        <v>5</v>
      </c>
      <c r="P3" s="79">
        <v>5.25</v>
      </c>
      <c r="Q3" s="110">
        <v>5</v>
      </c>
      <c r="R3" s="126">
        <v>5</v>
      </c>
      <c r="S3" s="1">
        <v>6.5</v>
      </c>
      <c r="T3" s="113">
        <v>0</v>
      </c>
      <c r="U3" s="57">
        <v>3.25</v>
      </c>
      <c r="V3" s="78">
        <v>5.75</v>
      </c>
      <c r="W3" s="111">
        <v>4.25</v>
      </c>
      <c r="X3" s="15">
        <v>5.5</v>
      </c>
      <c r="Y3" s="26">
        <v>6.25</v>
      </c>
      <c r="Z3" s="15">
        <v>4</v>
      </c>
    </row>
    <row r="4" spans="1:26">
      <c r="A4" s="118">
        <v>2</v>
      </c>
      <c r="B4" s="34" t="s">
        <v>55</v>
      </c>
      <c r="C4" s="79">
        <v>5</v>
      </c>
      <c r="D4" s="79">
        <v>6.2</v>
      </c>
      <c r="E4" s="17">
        <v>7.2</v>
      </c>
      <c r="F4" s="17">
        <v>6.6</v>
      </c>
      <c r="G4" s="17">
        <v>5</v>
      </c>
      <c r="H4" s="17">
        <v>6.8</v>
      </c>
      <c r="I4" s="79">
        <v>6.6</v>
      </c>
      <c r="J4" s="80">
        <v>6.4</v>
      </c>
      <c r="K4" s="116">
        <v>6</v>
      </c>
      <c r="L4" s="117">
        <v>5</v>
      </c>
      <c r="M4" s="179">
        <v>5.8</v>
      </c>
      <c r="N4" s="179">
        <v>7</v>
      </c>
      <c r="O4" s="79">
        <v>4.75</v>
      </c>
      <c r="P4" s="79">
        <v>3.25</v>
      </c>
      <c r="Q4" s="110">
        <v>4.25</v>
      </c>
      <c r="R4" s="126">
        <v>4.5</v>
      </c>
      <c r="S4" s="1">
        <v>5</v>
      </c>
      <c r="T4" s="113">
        <v>0</v>
      </c>
      <c r="U4" s="57">
        <v>3.5</v>
      </c>
      <c r="V4" s="57">
        <v>3.75</v>
      </c>
      <c r="W4" s="111">
        <v>3.5</v>
      </c>
      <c r="X4" s="15">
        <v>5</v>
      </c>
      <c r="Y4" s="26">
        <v>4.75</v>
      </c>
      <c r="Z4" s="188"/>
    </row>
    <row r="5" spans="1:26">
      <c r="A5" s="118">
        <v>3</v>
      </c>
      <c r="B5" s="34" t="s">
        <v>56</v>
      </c>
      <c r="C5" s="79">
        <v>7.6</v>
      </c>
      <c r="D5" s="79">
        <v>7.8</v>
      </c>
      <c r="E5" s="17">
        <v>7.6</v>
      </c>
      <c r="F5" s="17">
        <v>7.8</v>
      </c>
      <c r="G5" s="17">
        <v>7.6</v>
      </c>
      <c r="H5" s="17">
        <v>8.8000000000000007</v>
      </c>
      <c r="I5" s="79">
        <v>8.6</v>
      </c>
      <c r="J5" s="80">
        <v>9</v>
      </c>
      <c r="K5" s="116">
        <v>7.6</v>
      </c>
      <c r="L5" s="117">
        <v>7.8</v>
      </c>
      <c r="M5" s="179">
        <v>7</v>
      </c>
      <c r="N5" s="179">
        <v>8.8000000000000007</v>
      </c>
      <c r="O5" s="79">
        <v>6.25</v>
      </c>
      <c r="P5" s="79">
        <v>5.75</v>
      </c>
      <c r="Q5" s="110">
        <v>5.25</v>
      </c>
      <c r="R5" s="126">
        <v>4.5</v>
      </c>
      <c r="S5" s="1">
        <v>6</v>
      </c>
      <c r="T5" s="113">
        <v>5.75</v>
      </c>
      <c r="U5" s="57">
        <v>4.5</v>
      </c>
      <c r="V5" s="57">
        <v>3.75</v>
      </c>
      <c r="W5" s="111">
        <v>3.5</v>
      </c>
      <c r="X5" s="15">
        <v>7.25</v>
      </c>
      <c r="Y5" s="15">
        <v>6</v>
      </c>
      <c r="Z5" s="26">
        <v>6.25</v>
      </c>
    </row>
    <row r="6" spans="1:26">
      <c r="A6" s="118">
        <v>4</v>
      </c>
      <c r="B6" s="34" t="s">
        <v>57</v>
      </c>
      <c r="C6" s="79">
        <v>6</v>
      </c>
      <c r="D6" s="79">
        <v>6.4</v>
      </c>
      <c r="E6" s="17">
        <v>7.6</v>
      </c>
      <c r="F6" s="17">
        <v>7</v>
      </c>
      <c r="G6" s="17">
        <v>6.4</v>
      </c>
      <c r="H6" s="17">
        <v>8</v>
      </c>
      <c r="I6" s="79">
        <v>8.6</v>
      </c>
      <c r="J6" s="80">
        <v>8</v>
      </c>
      <c r="K6" s="116">
        <v>5.2</v>
      </c>
      <c r="L6" s="117">
        <v>5</v>
      </c>
      <c r="M6" s="179">
        <v>4.5999999999999996</v>
      </c>
      <c r="N6" s="179">
        <v>9.4</v>
      </c>
      <c r="O6" s="79">
        <v>6.25</v>
      </c>
      <c r="P6" s="79">
        <v>4.5</v>
      </c>
      <c r="Q6" s="110">
        <v>5.75</v>
      </c>
      <c r="R6" s="126">
        <v>6</v>
      </c>
      <c r="S6" s="1">
        <v>5</v>
      </c>
      <c r="T6" s="113">
        <v>7.25</v>
      </c>
      <c r="U6" s="57">
        <v>5.25</v>
      </c>
      <c r="V6" s="57">
        <v>5.5</v>
      </c>
      <c r="W6" s="111">
        <v>5.25</v>
      </c>
      <c r="X6" s="15">
        <v>6.25</v>
      </c>
      <c r="Y6" s="26">
        <v>7.75</v>
      </c>
      <c r="Z6" s="15">
        <v>5.5</v>
      </c>
    </row>
    <row r="7" spans="1:26">
      <c r="A7" s="118">
        <v>5</v>
      </c>
      <c r="B7" s="34" t="s">
        <v>58</v>
      </c>
      <c r="C7" s="79">
        <v>7.8</v>
      </c>
      <c r="D7" s="79">
        <v>7.2</v>
      </c>
      <c r="E7" s="17">
        <v>8</v>
      </c>
      <c r="F7" s="17">
        <v>7.6</v>
      </c>
      <c r="G7" s="17">
        <v>6.6</v>
      </c>
      <c r="H7" s="17">
        <v>8.6</v>
      </c>
      <c r="I7" s="79">
        <v>9</v>
      </c>
      <c r="J7" s="80">
        <v>9</v>
      </c>
      <c r="K7" s="116">
        <v>8.4</v>
      </c>
      <c r="L7" s="117">
        <v>7.6</v>
      </c>
      <c r="M7" s="179">
        <v>6.6</v>
      </c>
      <c r="N7" s="179">
        <v>9</v>
      </c>
      <c r="O7" s="79">
        <v>6.25</v>
      </c>
      <c r="P7" s="79">
        <v>4.75</v>
      </c>
      <c r="Q7" s="110">
        <v>6.25</v>
      </c>
      <c r="R7" s="126">
        <v>4.75</v>
      </c>
      <c r="S7" s="1">
        <v>7.75</v>
      </c>
      <c r="T7" s="113">
        <v>6.25</v>
      </c>
      <c r="U7" s="57">
        <v>5.75</v>
      </c>
      <c r="V7" s="57">
        <v>5.25</v>
      </c>
      <c r="W7" s="112">
        <v>7</v>
      </c>
      <c r="X7" s="64">
        <v>8.75</v>
      </c>
      <c r="Y7" s="26">
        <v>7.75</v>
      </c>
      <c r="Z7" s="15">
        <v>8</v>
      </c>
    </row>
    <row r="8" spans="1:26">
      <c r="A8" s="118">
        <v>6</v>
      </c>
      <c r="B8" s="34" t="s">
        <v>59</v>
      </c>
      <c r="C8" s="79">
        <v>2.8</v>
      </c>
      <c r="D8" s="79">
        <v>5</v>
      </c>
      <c r="E8" s="119"/>
      <c r="F8" s="17">
        <v>6.6</v>
      </c>
      <c r="G8" s="17">
        <v>4.8</v>
      </c>
      <c r="H8" s="17">
        <v>6.8</v>
      </c>
      <c r="I8" s="79">
        <v>8.4</v>
      </c>
      <c r="J8" s="80">
        <v>7.8</v>
      </c>
      <c r="K8" s="116">
        <v>7</v>
      </c>
      <c r="L8" s="125"/>
      <c r="M8" s="179">
        <v>7</v>
      </c>
      <c r="N8" s="179">
        <v>6.6</v>
      </c>
      <c r="O8" s="79">
        <v>4.5</v>
      </c>
      <c r="P8" s="79">
        <v>0</v>
      </c>
      <c r="Q8" s="110">
        <v>3.5</v>
      </c>
      <c r="R8" s="129"/>
      <c r="S8" s="1">
        <v>4</v>
      </c>
      <c r="T8" s="113">
        <v>0</v>
      </c>
      <c r="U8" s="57">
        <v>3.75</v>
      </c>
      <c r="V8" s="57">
        <v>3.5</v>
      </c>
      <c r="W8" s="111">
        <v>2.25</v>
      </c>
      <c r="X8" s="138"/>
      <c r="Y8" s="188"/>
      <c r="Z8" s="188"/>
    </row>
    <row r="9" spans="1:26">
      <c r="A9" s="118">
        <v>7</v>
      </c>
      <c r="B9" s="34" t="s">
        <v>60</v>
      </c>
      <c r="C9" s="79">
        <v>6.2</v>
      </c>
      <c r="D9" s="97">
        <v>8</v>
      </c>
      <c r="E9" s="17">
        <v>7.4</v>
      </c>
      <c r="F9" s="17">
        <v>8.1999999999999993</v>
      </c>
      <c r="G9" s="17">
        <v>7.6</v>
      </c>
      <c r="H9" s="17">
        <v>8.1999999999999993</v>
      </c>
      <c r="I9" s="97">
        <v>7.6</v>
      </c>
      <c r="J9" s="80">
        <v>8</v>
      </c>
      <c r="K9" s="116">
        <v>7.4</v>
      </c>
      <c r="L9" s="117">
        <v>6.8</v>
      </c>
      <c r="M9" s="179">
        <v>6.4</v>
      </c>
      <c r="N9" s="179">
        <v>7</v>
      </c>
      <c r="O9" s="79">
        <v>5.25</v>
      </c>
      <c r="P9" s="79">
        <v>3.5</v>
      </c>
      <c r="Q9" s="110">
        <v>5</v>
      </c>
      <c r="R9" s="126">
        <v>5.5</v>
      </c>
      <c r="S9" s="1">
        <v>6.75</v>
      </c>
      <c r="T9" s="113">
        <v>0</v>
      </c>
      <c r="U9" s="57">
        <v>3.5</v>
      </c>
      <c r="V9" s="57">
        <v>2.75</v>
      </c>
      <c r="W9" s="111">
        <v>3.75</v>
      </c>
      <c r="X9" s="15">
        <v>4.5</v>
      </c>
      <c r="Y9" s="26">
        <v>4.5</v>
      </c>
      <c r="Z9" s="26">
        <v>3.25</v>
      </c>
    </row>
    <row r="10" spans="1:26">
      <c r="A10" s="118">
        <v>8</v>
      </c>
      <c r="B10" s="34" t="s">
        <v>61</v>
      </c>
      <c r="C10" s="79">
        <v>7</v>
      </c>
      <c r="D10" s="97">
        <v>7.6</v>
      </c>
      <c r="E10" s="137">
        <v>8.1999999999999993</v>
      </c>
      <c r="F10" s="17">
        <v>7.8</v>
      </c>
      <c r="G10" s="17">
        <v>7.8</v>
      </c>
      <c r="H10" s="17">
        <v>9.1999999999999993</v>
      </c>
      <c r="I10" s="79">
        <v>9.1999999999999993</v>
      </c>
      <c r="J10" s="80">
        <v>8.6</v>
      </c>
      <c r="K10" s="116">
        <v>7.4</v>
      </c>
      <c r="L10" s="117">
        <v>8.4</v>
      </c>
      <c r="M10" s="179">
        <v>8.4</v>
      </c>
      <c r="N10" s="179">
        <v>9</v>
      </c>
      <c r="O10" s="79">
        <v>4.75</v>
      </c>
      <c r="P10" s="79">
        <v>5.25</v>
      </c>
      <c r="Q10" s="110">
        <v>8.25</v>
      </c>
      <c r="R10" s="126">
        <v>6</v>
      </c>
      <c r="S10" s="1">
        <v>5.75</v>
      </c>
      <c r="T10" s="113">
        <v>7.75</v>
      </c>
      <c r="U10" s="57">
        <v>3</v>
      </c>
      <c r="V10" s="57">
        <v>3</v>
      </c>
      <c r="W10" s="111">
        <v>4.75</v>
      </c>
      <c r="X10" s="15">
        <v>6.75</v>
      </c>
      <c r="Y10" s="26">
        <v>7.25</v>
      </c>
      <c r="Z10" s="26">
        <v>6.25</v>
      </c>
    </row>
    <row r="11" spans="1:26">
      <c r="A11" s="118">
        <v>9</v>
      </c>
      <c r="B11" s="34" t="s">
        <v>62</v>
      </c>
      <c r="C11" s="79">
        <v>5.2</v>
      </c>
      <c r="D11" s="97">
        <v>5</v>
      </c>
      <c r="E11" s="137">
        <v>5.4</v>
      </c>
      <c r="F11" s="17">
        <v>7</v>
      </c>
      <c r="G11" s="17">
        <v>7.8</v>
      </c>
      <c r="H11" s="17">
        <v>8.1999999999999993</v>
      </c>
      <c r="I11" s="79">
        <v>7.6</v>
      </c>
      <c r="J11" s="80">
        <v>9</v>
      </c>
      <c r="K11" s="116">
        <v>7.4</v>
      </c>
      <c r="L11" s="117">
        <v>7.2</v>
      </c>
      <c r="M11" s="179">
        <v>7.4</v>
      </c>
      <c r="N11" s="179">
        <v>9.4</v>
      </c>
      <c r="O11" s="79">
        <v>5</v>
      </c>
      <c r="P11" s="79">
        <v>2.75</v>
      </c>
      <c r="Q11" s="110">
        <v>6.25</v>
      </c>
      <c r="R11" s="126">
        <v>3.5</v>
      </c>
      <c r="S11" s="1">
        <v>3.5</v>
      </c>
      <c r="T11" s="113">
        <v>0</v>
      </c>
      <c r="U11" s="57">
        <v>3</v>
      </c>
      <c r="V11" s="57">
        <v>3.75</v>
      </c>
      <c r="W11" s="111">
        <v>3.75</v>
      </c>
      <c r="X11" s="15">
        <v>3</v>
      </c>
      <c r="Y11" s="15">
        <v>5</v>
      </c>
      <c r="Z11" s="15">
        <v>6</v>
      </c>
    </row>
    <row r="12" spans="1:26">
      <c r="A12" s="118">
        <v>10</v>
      </c>
      <c r="B12" s="34" t="s">
        <v>63</v>
      </c>
      <c r="C12" s="79">
        <v>7.4</v>
      </c>
      <c r="D12" s="79">
        <v>7.2</v>
      </c>
      <c r="E12" s="17">
        <v>8</v>
      </c>
      <c r="F12" s="17">
        <v>8</v>
      </c>
      <c r="G12" s="17">
        <v>7.4</v>
      </c>
      <c r="H12" s="17">
        <v>8.1999999999999993</v>
      </c>
      <c r="I12" s="79">
        <v>7.6</v>
      </c>
      <c r="J12" s="80">
        <v>8</v>
      </c>
      <c r="K12" s="116">
        <v>7</v>
      </c>
      <c r="L12" s="117">
        <v>8</v>
      </c>
      <c r="M12" s="179">
        <v>7.2</v>
      </c>
      <c r="N12" s="179">
        <v>8.1999999999999993</v>
      </c>
      <c r="O12" s="79">
        <v>4.75</v>
      </c>
      <c r="P12" s="79">
        <v>5</v>
      </c>
      <c r="Q12" s="110">
        <v>5.5</v>
      </c>
      <c r="R12" s="126">
        <v>6.75</v>
      </c>
      <c r="S12" s="1">
        <v>7.75</v>
      </c>
      <c r="T12" s="113">
        <v>8.25</v>
      </c>
      <c r="U12" s="57">
        <v>4.5</v>
      </c>
      <c r="V12" s="57">
        <v>5</v>
      </c>
      <c r="W12" s="111">
        <v>4.75</v>
      </c>
      <c r="X12" s="15">
        <v>7.25</v>
      </c>
      <c r="Y12" s="26">
        <v>8.5</v>
      </c>
      <c r="Z12" s="15">
        <v>8</v>
      </c>
    </row>
    <row r="13" spans="1:26">
      <c r="A13" s="118">
        <v>11</v>
      </c>
      <c r="B13" s="34" t="s">
        <v>64</v>
      </c>
      <c r="C13" s="79">
        <v>7.8</v>
      </c>
      <c r="D13" s="79">
        <v>7.2</v>
      </c>
      <c r="E13" s="17">
        <v>8.8000000000000007</v>
      </c>
      <c r="F13" s="17">
        <v>7.8</v>
      </c>
      <c r="G13" s="17">
        <v>7.2</v>
      </c>
      <c r="H13" s="17">
        <v>8.1999999999999993</v>
      </c>
      <c r="I13" s="79">
        <v>9.1999999999999993</v>
      </c>
      <c r="J13" s="80">
        <v>9.4</v>
      </c>
      <c r="K13" s="116">
        <v>9</v>
      </c>
      <c r="L13" s="117">
        <v>9.4</v>
      </c>
      <c r="M13" s="179">
        <v>8.6</v>
      </c>
      <c r="N13" s="179">
        <v>9.4</v>
      </c>
      <c r="O13" s="79">
        <v>5.5</v>
      </c>
      <c r="P13" s="79">
        <v>7.25</v>
      </c>
      <c r="Q13" s="110">
        <v>6.25</v>
      </c>
      <c r="R13" s="126">
        <v>6.5</v>
      </c>
      <c r="S13" s="1">
        <v>6.75</v>
      </c>
      <c r="T13" s="113">
        <v>5.25</v>
      </c>
      <c r="U13" s="81">
        <v>4.25</v>
      </c>
      <c r="V13" s="81">
        <v>4.25</v>
      </c>
      <c r="W13" s="111">
        <v>5.25</v>
      </c>
      <c r="X13" s="15">
        <v>6.25</v>
      </c>
      <c r="Y13" s="111">
        <v>6.75</v>
      </c>
      <c r="Z13" s="111">
        <v>6.25</v>
      </c>
    </row>
    <row r="14" spans="1:26">
      <c r="A14" s="118">
        <v>12</v>
      </c>
      <c r="B14" s="34" t="s">
        <v>65</v>
      </c>
      <c r="C14" s="79">
        <v>7.2</v>
      </c>
      <c r="D14" s="79">
        <v>8.1999999999999993</v>
      </c>
      <c r="E14" s="17">
        <v>7.6</v>
      </c>
      <c r="F14" s="17">
        <v>8.4</v>
      </c>
      <c r="G14" s="17">
        <v>8.6</v>
      </c>
      <c r="H14" s="17">
        <v>8.6</v>
      </c>
      <c r="I14" s="79">
        <v>9</v>
      </c>
      <c r="J14" s="80">
        <v>8.8000000000000007</v>
      </c>
      <c r="K14" s="116">
        <v>7.6</v>
      </c>
      <c r="L14" s="117">
        <v>7.8</v>
      </c>
      <c r="M14" s="179">
        <v>8.1999999999999993</v>
      </c>
      <c r="N14" s="179">
        <v>8.8000000000000007</v>
      </c>
      <c r="O14" s="79">
        <v>5.75</v>
      </c>
      <c r="P14" s="79">
        <v>5.75</v>
      </c>
      <c r="Q14" s="110">
        <v>5.5</v>
      </c>
      <c r="R14" s="126">
        <v>5.75</v>
      </c>
      <c r="S14" s="1">
        <v>7</v>
      </c>
      <c r="T14" s="113">
        <v>7.5</v>
      </c>
      <c r="U14" s="57">
        <v>5</v>
      </c>
      <c r="V14" s="57">
        <v>4.75</v>
      </c>
      <c r="W14" s="111">
        <v>5.5</v>
      </c>
      <c r="X14" s="15">
        <v>8</v>
      </c>
      <c r="Y14" s="26">
        <v>7.25</v>
      </c>
      <c r="Z14" s="15">
        <v>7.5</v>
      </c>
    </row>
    <row r="15" spans="1:26">
      <c r="A15" s="118">
        <v>13</v>
      </c>
      <c r="B15" s="34" t="s">
        <v>66</v>
      </c>
      <c r="C15" s="79">
        <v>4.5999999999999996</v>
      </c>
      <c r="D15" s="79">
        <v>4.4000000000000004</v>
      </c>
      <c r="E15" s="119"/>
      <c r="F15" s="17">
        <v>4.5999999999999996</v>
      </c>
      <c r="G15" s="17">
        <v>4.4000000000000004</v>
      </c>
      <c r="H15" s="17">
        <v>6.4</v>
      </c>
      <c r="I15" s="79">
        <v>3.6</v>
      </c>
      <c r="J15" s="80">
        <v>5</v>
      </c>
      <c r="K15" s="124"/>
      <c r="L15" s="117">
        <v>3</v>
      </c>
      <c r="M15" s="179">
        <v>2.4</v>
      </c>
      <c r="N15" s="179">
        <v>5.2</v>
      </c>
      <c r="O15" s="79">
        <v>3</v>
      </c>
      <c r="P15" s="79">
        <v>3</v>
      </c>
      <c r="Q15" s="110">
        <v>2</v>
      </c>
      <c r="R15" s="126">
        <v>3.5</v>
      </c>
      <c r="S15" s="113">
        <v>5.5</v>
      </c>
      <c r="T15" s="113">
        <v>2.75</v>
      </c>
      <c r="U15" s="78">
        <v>3</v>
      </c>
      <c r="V15" s="78">
        <v>1.75</v>
      </c>
      <c r="W15" s="111">
        <v>2.75</v>
      </c>
      <c r="X15" s="15">
        <v>3</v>
      </c>
      <c r="Y15" s="26">
        <v>5.25</v>
      </c>
      <c r="Z15" s="15">
        <v>2</v>
      </c>
    </row>
    <row r="16" spans="1:26">
      <c r="A16" s="118">
        <v>14</v>
      </c>
      <c r="B16" s="34" t="s">
        <v>67</v>
      </c>
      <c r="C16" s="79">
        <v>8.4</v>
      </c>
      <c r="D16" s="79">
        <v>8</v>
      </c>
      <c r="E16" s="17">
        <v>8.4</v>
      </c>
      <c r="F16" s="17">
        <v>7.6</v>
      </c>
      <c r="G16" s="17">
        <v>7.8</v>
      </c>
      <c r="H16" s="17">
        <v>8.4</v>
      </c>
      <c r="I16" s="79">
        <v>9.6</v>
      </c>
      <c r="J16" s="80">
        <v>9.4</v>
      </c>
      <c r="K16" s="116">
        <v>8.4</v>
      </c>
      <c r="L16" s="117">
        <v>8.4</v>
      </c>
      <c r="M16" s="179">
        <v>8</v>
      </c>
      <c r="N16" s="179">
        <v>9.6</v>
      </c>
      <c r="O16" s="79">
        <v>6</v>
      </c>
      <c r="P16" s="79">
        <v>5.25</v>
      </c>
      <c r="Q16" s="110">
        <v>7.25</v>
      </c>
      <c r="R16" s="126">
        <v>6</v>
      </c>
      <c r="S16" s="1">
        <v>6.25</v>
      </c>
      <c r="T16" s="113">
        <v>8.5</v>
      </c>
      <c r="U16" s="78">
        <v>7.75</v>
      </c>
      <c r="V16" s="78">
        <v>5.75</v>
      </c>
      <c r="W16" s="111">
        <v>6.5</v>
      </c>
      <c r="X16" s="15">
        <v>8.5</v>
      </c>
      <c r="Y16" s="189">
        <v>9.75</v>
      </c>
      <c r="Z16" s="15">
        <v>8.5</v>
      </c>
    </row>
    <row r="17" spans="1:26">
      <c r="A17" s="118">
        <v>15</v>
      </c>
      <c r="B17" s="34" t="s">
        <v>68</v>
      </c>
      <c r="C17" s="79">
        <v>3.2</v>
      </c>
      <c r="D17" s="79">
        <v>3.2</v>
      </c>
      <c r="E17" s="17">
        <v>3.6</v>
      </c>
      <c r="F17" s="17">
        <v>4</v>
      </c>
      <c r="G17" s="17">
        <v>4</v>
      </c>
      <c r="H17" s="17">
        <v>6.8</v>
      </c>
      <c r="I17" s="79">
        <v>4.4000000000000004</v>
      </c>
      <c r="J17" s="80">
        <v>3.2</v>
      </c>
      <c r="K17" s="116">
        <v>3.4</v>
      </c>
      <c r="L17" s="117">
        <v>2.4</v>
      </c>
      <c r="M17" s="179">
        <v>3.2</v>
      </c>
      <c r="N17" s="179">
        <v>4.2</v>
      </c>
      <c r="O17" s="79">
        <v>3.75</v>
      </c>
      <c r="P17" s="79">
        <v>2.25</v>
      </c>
      <c r="Q17" s="110">
        <v>3.75</v>
      </c>
      <c r="R17" s="126">
        <v>2.5</v>
      </c>
      <c r="S17" s="1">
        <v>2.5</v>
      </c>
      <c r="T17" s="113">
        <v>4</v>
      </c>
      <c r="U17" s="78">
        <v>4.75</v>
      </c>
      <c r="V17" s="78">
        <v>3.5</v>
      </c>
      <c r="W17" s="111">
        <v>4</v>
      </c>
      <c r="X17" s="15">
        <v>3.75</v>
      </c>
      <c r="Y17" s="26">
        <v>4.75</v>
      </c>
      <c r="Z17" s="15">
        <v>3</v>
      </c>
    </row>
    <row r="18" spans="1:26">
      <c r="A18" s="118">
        <v>16</v>
      </c>
      <c r="B18" s="34" t="s">
        <v>69</v>
      </c>
      <c r="C18" s="79">
        <v>5.6</v>
      </c>
      <c r="D18" s="79">
        <v>7.4</v>
      </c>
      <c r="E18" s="17">
        <v>7.2</v>
      </c>
      <c r="F18" s="17">
        <v>7.2</v>
      </c>
      <c r="G18" s="17">
        <v>7.4</v>
      </c>
      <c r="H18" s="17">
        <v>8.8000000000000007</v>
      </c>
      <c r="I18" s="79">
        <v>9</v>
      </c>
      <c r="J18" s="80">
        <v>9.6</v>
      </c>
      <c r="K18" s="116">
        <v>8.4</v>
      </c>
      <c r="L18" s="117">
        <v>8.8000000000000007</v>
      </c>
      <c r="M18" s="179">
        <v>8.4</v>
      </c>
      <c r="N18" s="179">
        <v>9</v>
      </c>
      <c r="O18" s="79">
        <v>6</v>
      </c>
      <c r="P18" s="79">
        <v>5.5</v>
      </c>
      <c r="Q18" s="110">
        <v>6.75</v>
      </c>
      <c r="R18" s="126">
        <v>5.5</v>
      </c>
      <c r="S18" s="1">
        <v>6</v>
      </c>
      <c r="T18" s="113">
        <v>5.5</v>
      </c>
      <c r="U18" s="78">
        <v>4.75</v>
      </c>
      <c r="V18" s="78">
        <v>3.5</v>
      </c>
      <c r="W18" s="111">
        <v>6</v>
      </c>
      <c r="X18" s="15">
        <v>6</v>
      </c>
      <c r="Y18" s="15">
        <v>6</v>
      </c>
      <c r="Z18" s="15">
        <v>6.5</v>
      </c>
    </row>
    <row r="19" spans="1:26">
      <c r="A19" s="118">
        <v>17</v>
      </c>
      <c r="B19" s="34" t="s">
        <v>70</v>
      </c>
      <c r="C19" s="79">
        <v>3.6</v>
      </c>
      <c r="D19" s="79">
        <v>3.2</v>
      </c>
      <c r="E19" s="17">
        <v>6</v>
      </c>
      <c r="F19" s="17">
        <v>4.5999999999999996</v>
      </c>
      <c r="G19" s="17">
        <v>3.8</v>
      </c>
      <c r="H19" s="119"/>
      <c r="I19" s="79">
        <v>3.4</v>
      </c>
      <c r="J19" s="80">
        <v>7.4</v>
      </c>
      <c r="K19" s="116">
        <v>4.4000000000000004</v>
      </c>
      <c r="L19" s="125"/>
      <c r="M19" s="179">
        <v>4.5999999999999996</v>
      </c>
      <c r="N19" s="179">
        <v>6.8</v>
      </c>
      <c r="O19" s="79">
        <v>4.5</v>
      </c>
      <c r="P19" s="79">
        <v>2</v>
      </c>
      <c r="Q19" s="110">
        <v>4.25</v>
      </c>
      <c r="R19" s="126">
        <v>2.5</v>
      </c>
      <c r="S19" s="1">
        <v>3.75</v>
      </c>
      <c r="T19" s="113">
        <v>3</v>
      </c>
      <c r="U19" s="57">
        <v>3.25</v>
      </c>
      <c r="V19" s="57">
        <v>3.25</v>
      </c>
      <c r="W19" s="111">
        <v>4</v>
      </c>
      <c r="X19" s="15">
        <v>2.75</v>
      </c>
      <c r="Y19" s="26">
        <v>3.75</v>
      </c>
      <c r="Z19" s="26">
        <v>2.75</v>
      </c>
    </row>
    <row r="20" spans="1:26">
      <c r="A20" s="118">
        <v>18</v>
      </c>
      <c r="B20" s="34" t="s">
        <v>71</v>
      </c>
      <c r="C20" s="79">
        <v>7.2</v>
      </c>
      <c r="D20" s="79">
        <v>6.8</v>
      </c>
      <c r="E20" s="17">
        <v>7.2</v>
      </c>
      <c r="F20" s="17">
        <v>5.6</v>
      </c>
      <c r="G20" s="17">
        <v>4.8</v>
      </c>
      <c r="H20" s="17">
        <v>7.4</v>
      </c>
      <c r="I20" s="79">
        <v>4</v>
      </c>
      <c r="J20" s="80">
        <v>4</v>
      </c>
      <c r="K20" s="116">
        <v>3.6</v>
      </c>
      <c r="L20" s="117">
        <v>3.4</v>
      </c>
      <c r="M20" s="179">
        <v>3.2</v>
      </c>
      <c r="N20" s="179">
        <v>6</v>
      </c>
      <c r="O20" s="79">
        <v>3.75</v>
      </c>
      <c r="P20" s="79">
        <v>3</v>
      </c>
      <c r="Q20" s="110">
        <v>4.25</v>
      </c>
      <c r="R20" s="126">
        <v>2.75</v>
      </c>
      <c r="S20" s="1">
        <v>5.75</v>
      </c>
      <c r="T20" s="113">
        <v>5</v>
      </c>
      <c r="U20" s="57">
        <v>4</v>
      </c>
      <c r="V20" s="57">
        <v>4.25</v>
      </c>
      <c r="W20" s="111">
        <v>4.25</v>
      </c>
      <c r="X20" s="15">
        <v>5</v>
      </c>
      <c r="Y20" s="26">
        <v>6.25</v>
      </c>
      <c r="Z20" s="15">
        <v>2</v>
      </c>
    </row>
    <row r="21" spans="1:26">
      <c r="A21" s="118">
        <v>19</v>
      </c>
      <c r="B21" s="34" t="s">
        <v>72</v>
      </c>
      <c r="C21" s="79">
        <v>6.4</v>
      </c>
      <c r="D21" s="79">
        <v>7.2</v>
      </c>
      <c r="E21" s="17">
        <v>7</v>
      </c>
      <c r="F21" s="17">
        <v>7</v>
      </c>
      <c r="G21" s="17">
        <v>6.8</v>
      </c>
      <c r="H21" s="17">
        <v>7.8</v>
      </c>
      <c r="I21" s="79">
        <v>8.4</v>
      </c>
      <c r="J21" s="80">
        <v>7.8</v>
      </c>
      <c r="K21" s="116">
        <v>6.8</v>
      </c>
      <c r="L21" s="117">
        <v>7.4</v>
      </c>
      <c r="M21" s="179">
        <v>7.6</v>
      </c>
      <c r="N21" s="179">
        <v>8</v>
      </c>
      <c r="O21" s="79">
        <v>5.75</v>
      </c>
      <c r="P21" s="79">
        <v>3.25</v>
      </c>
      <c r="Q21" s="110">
        <v>4.25</v>
      </c>
      <c r="R21" s="126">
        <v>4.5</v>
      </c>
      <c r="S21" s="1">
        <v>5.25</v>
      </c>
      <c r="T21" s="113">
        <v>6.5</v>
      </c>
      <c r="U21" s="57">
        <v>3</v>
      </c>
      <c r="V21" s="57">
        <v>3.75</v>
      </c>
      <c r="W21" s="111">
        <v>4</v>
      </c>
      <c r="X21" s="15">
        <v>5.75</v>
      </c>
      <c r="Y21" s="15">
        <v>5.5</v>
      </c>
      <c r="Z21" s="15">
        <v>5.5</v>
      </c>
    </row>
    <row r="22" spans="1:26">
      <c r="A22" s="118">
        <v>20</v>
      </c>
      <c r="B22" s="34" t="s">
        <v>73</v>
      </c>
      <c r="C22" s="79">
        <v>6.6</v>
      </c>
      <c r="D22" s="79">
        <v>6</v>
      </c>
      <c r="E22" s="17">
        <v>6.6</v>
      </c>
      <c r="F22" s="17">
        <v>7</v>
      </c>
      <c r="G22" s="17">
        <v>6.8</v>
      </c>
      <c r="H22" s="17">
        <v>7.4</v>
      </c>
      <c r="I22" s="79">
        <v>7.6</v>
      </c>
      <c r="J22" s="80">
        <v>8.4</v>
      </c>
      <c r="K22" s="124"/>
      <c r="L22" s="117">
        <v>6.4</v>
      </c>
      <c r="M22" s="179">
        <v>7</v>
      </c>
      <c r="N22" s="179">
        <v>7.6</v>
      </c>
      <c r="O22" s="79">
        <v>5.5</v>
      </c>
      <c r="P22" s="79">
        <v>5.5</v>
      </c>
      <c r="Q22" s="110">
        <v>3.5</v>
      </c>
      <c r="R22" s="126">
        <v>6.25</v>
      </c>
      <c r="S22" s="1">
        <v>5.75</v>
      </c>
      <c r="T22" s="113">
        <v>6</v>
      </c>
      <c r="U22" s="57">
        <v>4.75</v>
      </c>
      <c r="V22" s="57">
        <v>4</v>
      </c>
      <c r="W22" s="111">
        <v>3.25</v>
      </c>
      <c r="X22" s="15">
        <v>4.5</v>
      </c>
      <c r="Y22" s="26">
        <v>6.25</v>
      </c>
      <c r="Z22" s="26">
        <v>4.75</v>
      </c>
    </row>
    <row r="23" spans="1:26">
      <c r="A23" s="118">
        <v>21</v>
      </c>
      <c r="B23" s="34" t="s">
        <v>74</v>
      </c>
      <c r="C23" s="79">
        <v>2.8</v>
      </c>
      <c r="D23" s="79">
        <v>5.2</v>
      </c>
      <c r="E23" s="17">
        <v>2.6</v>
      </c>
      <c r="F23" s="17">
        <v>2.2000000000000002</v>
      </c>
      <c r="G23" s="17">
        <v>3.4</v>
      </c>
      <c r="H23" s="17">
        <v>5</v>
      </c>
      <c r="I23" s="79">
        <v>4</v>
      </c>
      <c r="J23" s="80">
        <v>5</v>
      </c>
      <c r="K23" s="116">
        <v>3.4</v>
      </c>
      <c r="L23" s="117">
        <v>3.6</v>
      </c>
      <c r="M23" s="179">
        <v>3.6</v>
      </c>
      <c r="N23" s="179">
        <v>4.4000000000000004</v>
      </c>
      <c r="O23" s="79">
        <v>2.5</v>
      </c>
      <c r="P23" s="79">
        <v>2.75</v>
      </c>
      <c r="Q23" s="110">
        <v>2.5</v>
      </c>
      <c r="R23" s="126">
        <v>3</v>
      </c>
      <c r="S23" s="1">
        <v>1.75</v>
      </c>
      <c r="T23" s="113">
        <v>3.75</v>
      </c>
      <c r="U23" s="57">
        <v>3.5</v>
      </c>
      <c r="V23" s="57">
        <v>2.5</v>
      </c>
      <c r="W23" s="111">
        <v>2.5</v>
      </c>
      <c r="X23" s="15">
        <v>3.25</v>
      </c>
      <c r="Y23" s="26">
        <v>2.25</v>
      </c>
      <c r="Z23" s="15">
        <v>2</v>
      </c>
    </row>
    <row r="24" spans="1:26">
      <c r="A24" s="118">
        <v>22</v>
      </c>
      <c r="B24" s="34" t="s">
        <v>75</v>
      </c>
      <c r="C24" s="79">
        <v>6.8</v>
      </c>
      <c r="D24" s="79">
        <v>6.4</v>
      </c>
      <c r="E24" s="17">
        <v>7.2</v>
      </c>
      <c r="F24" s="17">
        <v>6.8</v>
      </c>
      <c r="G24" s="17">
        <v>6.4</v>
      </c>
      <c r="H24" s="119"/>
      <c r="I24" s="79">
        <v>5.8</v>
      </c>
      <c r="J24" s="80">
        <v>8</v>
      </c>
      <c r="K24" s="116">
        <v>6</v>
      </c>
      <c r="L24" s="117">
        <v>5.8</v>
      </c>
      <c r="M24" s="179">
        <v>6.2</v>
      </c>
      <c r="N24" s="179">
        <v>7</v>
      </c>
      <c r="O24" s="79">
        <v>4.5</v>
      </c>
      <c r="P24" s="79">
        <v>3.75</v>
      </c>
      <c r="Q24" s="110">
        <v>4.5</v>
      </c>
      <c r="R24" s="126">
        <v>4</v>
      </c>
      <c r="S24" s="1">
        <v>4</v>
      </c>
      <c r="T24" s="113">
        <v>5.5</v>
      </c>
      <c r="U24" s="57">
        <v>3</v>
      </c>
      <c r="V24" s="57">
        <v>3.75</v>
      </c>
      <c r="W24" s="111">
        <v>3.25</v>
      </c>
      <c r="X24" s="15">
        <v>4</v>
      </c>
      <c r="Y24" s="15">
        <v>6</v>
      </c>
      <c r="Z24" s="26">
        <v>2.25</v>
      </c>
    </row>
    <row r="25" spans="1:26">
      <c r="A25" s="118">
        <v>23</v>
      </c>
      <c r="B25" s="34" t="s">
        <v>76</v>
      </c>
      <c r="C25" s="79">
        <v>4.5999999999999996</v>
      </c>
      <c r="D25" s="79">
        <v>6.4</v>
      </c>
      <c r="E25" s="17">
        <v>5.8</v>
      </c>
      <c r="F25" s="17">
        <v>7.4</v>
      </c>
      <c r="G25" s="17">
        <v>4.2</v>
      </c>
      <c r="H25" s="17">
        <v>6.6</v>
      </c>
      <c r="I25" s="79">
        <v>3.4</v>
      </c>
      <c r="J25" s="80">
        <v>3.8</v>
      </c>
      <c r="K25" s="116">
        <v>4.8</v>
      </c>
      <c r="L25" s="117">
        <v>3.2</v>
      </c>
      <c r="M25" s="179">
        <v>4.4000000000000004</v>
      </c>
      <c r="N25" s="179">
        <v>5.6</v>
      </c>
      <c r="O25" s="79">
        <v>4</v>
      </c>
      <c r="P25" s="79">
        <v>2.75</v>
      </c>
      <c r="Q25" s="110">
        <v>4.75</v>
      </c>
      <c r="R25" s="126">
        <v>3.25</v>
      </c>
      <c r="S25" s="1">
        <v>4.5</v>
      </c>
      <c r="T25" s="113">
        <v>5</v>
      </c>
      <c r="U25" s="57">
        <v>3.5</v>
      </c>
      <c r="V25" s="57">
        <v>2.5</v>
      </c>
      <c r="W25" s="111">
        <v>3.5</v>
      </c>
      <c r="X25" s="15">
        <v>4</v>
      </c>
      <c r="Y25" s="26">
        <v>5.25</v>
      </c>
      <c r="Z25" s="26">
        <v>1.75</v>
      </c>
    </row>
  </sheetData>
  <mergeCells count="6">
    <mergeCell ref="U1:X1"/>
    <mergeCell ref="A1:A2"/>
    <mergeCell ref="B1:B2"/>
    <mergeCell ref="O1:R1"/>
    <mergeCell ref="C1:H1"/>
    <mergeCell ref="I1:N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topLeftCell="A3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ht="15.75">
      <c r="A4" s="65" t="s">
        <v>135</v>
      </c>
      <c r="B4" s="66" t="str">
        <f>All!C6</f>
        <v>Athirah Rifdha Aryani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30">
        <v>1</v>
      </c>
      <c r="C7" s="30">
        <v>2</v>
      </c>
      <c r="D7" s="30">
        <v>3</v>
      </c>
      <c r="E7" s="30">
        <v>4</v>
      </c>
      <c r="F7" s="30">
        <v>5</v>
      </c>
      <c r="G7" s="30">
        <v>6</v>
      </c>
      <c r="H7" s="30">
        <v>7</v>
      </c>
      <c r="I7" s="30">
        <v>8</v>
      </c>
      <c r="J7" s="30">
        <v>9</v>
      </c>
      <c r="K7" s="30">
        <v>10</v>
      </c>
      <c r="L7" s="30">
        <v>11</v>
      </c>
      <c r="M7" s="75" t="s">
        <v>137</v>
      </c>
    </row>
    <row r="8" spans="1:13">
      <c r="A8" s="14" t="s">
        <v>12</v>
      </c>
      <c r="B8" s="64">
        <f>'B. Indonesia'!D8</f>
        <v>5</v>
      </c>
      <c r="C8" s="64">
        <f>'B. Indonesia'!E8</f>
        <v>6.2</v>
      </c>
      <c r="D8" s="64">
        <f>'B. Indonesia'!F8</f>
        <v>7.2</v>
      </c>
      <c r="E8" s="64">
        <f>'B. Indonesia'!G8</f>
        <v>6.6</v>
      </c>
      <c r="F8" s="64">
        <f>'B. Indonesia'!H8</f>
        <v>5</v>
      </c>
      <c r="G8" s="64">
        <f>'B. Indonesia'!I8</f>
        <v>6.8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English!D8</f>
        <v>6.6</v>
      </c>
      <c r="C9" s="64">
        <f>English!E8</f>
        <v>6.4</v>
      </c>
      <c r="D9" s="64">
        <f>English!F8</f>
        <v>6</v>
      </c>
      <c r="E9" s="64">
        <f>English!G8</f>
        <v>5</v>
      </c>
      <c r="F9" s="64">
        <f>English!H8</f>
        <v>5.8</v>
      </c>
      <c r="G9" s="64">
        <f>English!I8</f>
        <v>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IPA!D8</f>
        <v>4.75</v>
      </c>
      <c r="C10" s="64">
        <f>IPA!E8</f>
        <v>3.25</v>
      </c>
      <c r="D10" s="64">
        <f>IPA!F8</f>
        <v>4.25</v>
      </c>
      <c r="E10" s="64">
        <f>IPA!G8</f>
        <v>4.5</v>
      </c>
      <c r="F10" s="64">
        <f>IPA!H8</f>
        <v>5</v>
      </c>
      <c r="G10" s="64">
        <f>IPA!I8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Math!D8</f>
        <v>3.5</v>
      </c>
      <c r="C11" s="64">
        <f>Math!E8</f>
        <v>3.75</v>
      </c>
      <c r="D11" s="64">
        <f>Math!F8</f>
        <v>3.5</v>
      </c>
      <c r="E11" s="64">
        <f>Math!G8</f>
        <v>5</v>
      </c>
      <c r="F11" s="64">
        <f>Math!H8</f>
        <v>4.75</v>
      </c>
      <c r="G11" s="64">
        <f>Math!I8</f>
        <v>0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19.850000000000001</v>
      </c>
      <c r="C13" s="22">
        <f t="shared" si="0"/>
        <v>19.600000000000001</v>
      </c>
      <c r="D13" s="22">
        <f t="shared" si="0"/>
        <v>20.95</v>
      </c>
      <c r="E13" s="22">
        <f t="shared" si="0"/>
        <v>21.1</v>
      </c>
      <c r="F13" s="22">
        <f t="shared" si="0"/>
        <v>20.55</v>
      </c>
      <c r="G13" s="22">
        <f t="shared" si="0"/>
        <v>13.8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ht="15.75">
      <c r="A4" s="65" t="s">
        <v>135</v>
      </c>
      <c r="B4" s="66" t="str">
        <f>All!C7</f>
        <v>Auli Tamma Zhillan Abdalloh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30">
        <v>1</v>
      </c>
      <c r="C7" s="30">
        <v>2</v>
      </c>
      <c r="D7" s="30">
        <v>3</v>
      </c>
      <c r="E7" s="30">
        <v>4</v>
      </c>
      <c r="F7" s="30">
        <v>5</v>
      </c>
      <c r="G7" s="30">
        <v>6</v>
      </c>
      <c r="H7" s="30">
        <v>7</v>
      </c>
      <c r="I7" s="30">
        <v>8</v>
      </c>
      <c r="J7" s="30">
        <v>9</v>
      </c>
      <c r="K7" s="30">
        <v>10</v>
      </c>
      <c r="L7" s="30">
        <v>11</v>
      </c>
      <c r="M7" s="75" t="s">
        <v>137</v>
      </c>
    </row>
    <row r="8" spans="1:13">
      <c r="A8" s="14" t="s">
        <v>12</v>
      </c>
      <c r="B8" s="64">
        <f>'B. Indonesia'!D9</f>
        <v>7.6</v>
      </c>
      <c r="C8" s="64">
        <f>'B. Indonesia'!E9</f>
        <v>7.8</v>
      </c>
      <c r="D8" s="64">
        <f>'B. Indonesia'!F9</f>
        <v>7.6</v>
      </c>
      <c r="E8" s="64">
        <f>'B. Indonesia'!G9</f>
        <v>7.8</v>
      </c>
      <c r="F8" s="64">
        <f>'B. Indonesia'!H9</f>
        <v>7.4</v>
      </c>
      <c r="G8" s="64">
        <f>'B. Indonesia'!I9</f>
        <v>8.8000000000000007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English!D9</f>
        <v>8.6</v>
      </c>
      <c r="C9" s="64">
        <f>English!E9</f>
        <v>9</v>
      </c>
      <c r="D9" s="64">
        <f>English!F9</f>
        <v>7.6</v>
      </c>
      <c r="E9" s="64">
        <f>English!G9</f>
        <v>7.8</v>
      </c>
      <c r="F9" s="64">
        <f>English!H9</f>
        <v>7</v>
      </c>
      <c r="G9" s="64">
        <f>English!I9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IPA!D9</f>
        <v>6.25</v>
      </c>
      <c r="C10" s="64">
        <f>IPA!E9</f>
        <v>5.75</v>
      </c>
      <c r="D10" s="64">
        <f>IPA!F9</f>
        <v>5.25</v>
      </c>
      <c r="E10" s="64">
        <f>IPA!G9</f>
        <v>4.5</v>
      </c>
      <c r="F10" s="64">
        <f>IPA!H9</f>
        <v>6</v>
      </c>
      <c r="G10" s="64">
        <f>IPA!I9</f>
        <v>5.75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Math!D9</f>
        <v>4.5</v>
      </c>
      <c r="C11" s="64">
        <f>Math!E9</f>
        <v>3.75</v>
      </c>
      <c r="D11" s="64">
        <f>Math!F9</f>
        <v>3.5</v>
      </c>
      <c r="E11" s="64">
        <f>Math!G9</f>
        <v>7.25</v>
      </c>
      <c r="F11" s="64">
        <f>Math!H9</f>
        <v>6</v>
      </c>
      <c r="G11" s="64">
        <f>Math!I9</f>
        <v>6.25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26.95</v>
      </c>
      <c r="C13" s="22">
        <f t="shared" si="0"/>
        <v>26.3</v>
      </c>
      <c r="D13" s="22">
        <f t="shared" si="0"/>
        <v>23.95</v>
      </c>
      <c r="E13" s="22">
        <f t="shared" si="0"/>
        <v>27.35</v>
      </c>
      <c r="F13" s="22">
        <f t="shared" si="0"/>
        <v>26.4</v>
      </c>
      <c r="G13" s="22">
        <f t="shared" si="0"/>
        <v>29.6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ht="15.75">
      <c r="A4" s="65" t="s">
        <v>135</v>
      </c>
      <c r="B4" s="66" t="str">
        <f>All!C8</f>
        <v>M. Ikhwanul Zhafran (jode)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30">
        <v>1</v>
      </c>
      <c r="C7" s="30">
        <v>2</v>
      </c>
      <c r="D7" s="30">
        <v>3</v>
      </c>
      <c r="E7" s="30">
        <v>4</v>
      </c>
      <c r="F7" s="30">
        <v>5</v>
      </c>
      <c r="G7" s="30">
        <v>6</v>
      </c>
      <c r="H7" s="30">
        <v>7</v>
      </c>
      <c r="I7" s="30">
        <v>8</v>
      </c>
      <c r="J7" s="30">
        <v>9</v>
      </c>
      <c r="K7" s="30">
        <v>10</v>
      </c>
      <c r="L7" s="30">
        <v>11</v>
      </c>
      <c r="M7" s="75" t="s">
        <v>137</v>
      </c>
    </row>
    <row r="8" spans="1:13">
      <c r="A8" s="14" t="s">
        <v>12</v>
      </c>
      <c r="B8" s="64">
        <f>'B. Indonesia'!D10</f>
        <v>6</v>
      </c>
      <c r="C8" s="64">
        <f>'B. Indonesia'!E10</f>
        <v>6.4</v>
      </c>
      <c r="D8" s="64">
        <f>'B. Indonesia'!F10</f>
        <v>7.6</v>
      </c>
      <c r="E8" s="64">
        <f>'B. Indonesia'!G10</f>
        <v>7</v>
      </c>
      <c r="F8" s="64">
        <f>'B. Indonesia'!H10</f>
        <v>6.2</v>
      </c>
      <c r="G8" s="64">
        <f>'B. Indonesia'!I10</f>
        <v>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English!D10</f>
        <v>8.6</v>
      </c>
      <c r="C9" s="64">
        <f>English!E10</f>
        <v>8</v>
      </c>
      <c r="D9" s="64">
        <f>English!F10</f>
        <v>5.2</v>
      </c>
      <c r="E9" s="64">
        <f>English!G10</f>
        <v>5</v>
      </c>
      <c r="F9" s="64">
        <f>English!H10</f>
        <v>4.5999999999999996</v>
      </c>
      <c r="G9" s="64">
        <f>English!I10</f>
        <v>9.4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IPA!D10</f>
        <v>6.25</v>
      </c>
      <c r="C10" s="64">
        <f>IPA!E10</f>
        <v>4.5</v>
      </c>
      <c r="D10" s="64">
        <f>IPA!F10</f>
        <v>5.75</v>
      </c>
      <c r="E10" s="64">
        <f>IPA!G10</f>
        <v>6</v>
      </c>
      <c r="F10" s="64">
        <f>IPA!H10</f>
        <v>5</v>
      </c>
      <c r="G10" s="64">
        <f>IPA!I10</f>
        <v>7.25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Math!D10</f>
        <v>5.25</v>
      </c>
      <c r="C11" s="64">
        <f>Math!E10</f>
        <v>5.5</v>
      </c>
      <c r="D11" s="64">
        <f>Math!F10</f>
        <v>5.25</v>
      </c>
      <c r="E11" s="64">
        <f>Math!G10</f>
        <v>6.25</v>
      </c>
      <c r="F11" s="64">
        <f>Math!H10</f>
        <v>7.75</v>
      </c>
      <c r="G11" s="64">
        <f>Math!I10</f>
        <v>5.5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26.1</v>
      </c>
      <c r="C13" s="22">
        <f t="shared" si="0"/>
        <v>24.4</v>
      </c>
      <c r="D13" s="22">
        <f t="shared" si="0"/>
        <v>23.8</v>
      </c>
      <c r="E13" s="22">
        <f t="shared" si="0"/>
        <v>24.25</v>
      </c>
      <c r="F13" s="22">
        <f t="shared" si="0"/>
        <v>23.55</v>
      </c>
      <c r="G13" s="22">
        <f t="shared" si="0"/>
        <v>30.15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ht="15.75">
      <c r="A4" s="65" t="s">
        <v>135</v>
      </c>
      <c r="B4" s="66" t="str">
        <f>All!C9</f>
        <v>Rakha Ananta Luvian (raka 2)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30">
        <v>1</v>
      </c>
      <c r="C7" s="30">
        <v>2</v>
      </c>
      <c r="D7" s="30">
        <v>3</v>
      </c>
      <c r="E7" s="30">
        <v>4</v>
      </c>
      <c r="F7" s="30">
        <v>5</v>
      </c>
      <c r="G7" s="30">
        <v>6</v>
      </c>
      <c r="H7" s="30">
        <v>7</v>
      </c>
      <c r="I7" s="30">
        <v>8</v>
      </c>
      <c r="J7" s="30">
        <v>9</v>
      </c>
      <c r="K7" s="30">
        <v>10</v>
      </c>
      <c r="L7" s="30">
        <v>11</v>
      </c>
      <c r="M7" s="75" t="s">
        <v>137</v>
      </c>
    </row>
    <row r="8" spans="1:13">
      <c r="A8" s="14" t="s">
        <v>12</v>
      </c>
      <c r="B8" s="64">
        <f>'B. Indonesia'!D11</f>
        <v>7.8</v>
      </c>
      <c r="C8" s="64">
        <f>'B. Indonesia'!E11</f>
        <v>7.2</v>
      </c>
      <c r="D8" s="64">
        <f>'B. Indonesia'!F11</f>
        <v>8</v>
      </c>
      <c r="E8" s="64">
        <f>'B. Indonesia'!G11</f>
        <v>7.6</v>
      </c>
      <c r="F8" s="64">
        <f>'B. Indonesia'!H11</f>
        <v>6.4</v>
      </c>
      <c r="G8" s="64">
        <f>'B. Indonesia'!I11</f>
        <v>8.6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English!D11</f>
        <v>9</v>
      </c>
      <c r="C9" s="64">
        <f>English!E11</f>
        <v>9</v>
      </c>
      <c r="D9" s="64">
        <f>English!F11</f>
        <v>8.4</v>
      </c>
      <c r="E9" s="64">
        <f>English!G11</f>
        <v>7.6</v>
      </c>
      <c r="F9" s="64">
        <f>English!H11</f>
        <v>6.6</v>
      </c>
      <c r="G9" s="64">
        <f>English!I11</f>
        <v>9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IPA!D11</f>
        <v>6.25</v>
      </c>
      <c r="C10" s="64">
        <f>IPA!E11</f>
        <v>4.75</v>
      </c>
      <c r="D10" s="64">
        <f>IPA!F11</f>
        <v>6.25</v>
      </c>
      <c r="E10" s="64">
        <f>IPA!G11</f>
        <v>4.75</v>
      </c>
      <c r="F10" s="64">
        <f>IPA!H11</f>
        <v>7.75</v>
      </c>
      <c r="G10" s="64">
        <f>IPA!I11</f>
        <v>6.25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Math!D11</f>
        <v>5.75</v>
      </c>
      <c r="C11" s="64">
        <f>Math!E11</f>
        <v>5.25</v>
      </c>
      <c r="D11" s="64">
        <f>Math!F11</f>
        <v>7</v>
      </c>
      <c r="E11" s="64">
        <f>Math!G11</f>
        <v>8.75</v>
      </c>
      <c r="F11" s="64">
        <f>Math!H11</f>
        <v>7.75</v>
      </c>
      <c r="G11" s="64">
        <f>Math!I11</f>
        <v>8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28.8</v>
      </c>
      <c r="C13" s="22">
        <f t="shared" si="0"/>
        <v>26.2</v>
      </c>
      <c r="D13" s="22">
        <f t="shared" si="0"/>
        <v>29.65</v>
      </c>
      <c r="E13" s="22">
        <f t="shared" si="0"/>
        <v>28.7</v>
      </c>
      <c r="F13" s="22">
        <f t="shared" si="0"/>
        <v>28.5</v>
      </c>
      <c r="G13" s="22">
        <f t="shared" si="0"/>
        <v>31.85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All!C10</f>
        <v xml:space="preserve">Dimas Reksa Putra Isa 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Indonesia'!D12</f>
        <v>2.8</v>
      </c>
      <c r="C8" s="64">
        <f>'B. Indonesia'!E12</f>
        <v>5</v>
      </c>
      <c r="D8" s="64">
        <f>'B. Indonesia'!F12</f>
        <v>0</v>
      </c>
      <c r="E8" s="64">
        <f>'B. Indonesia'!G12</f>
        <v>6.6</v>
      </c>
      <c r="F8" s="64">
        <f>'B. Indonesia'!H12</f>
        <v>4.8</v>
      </c>
      <c r="G8" s="64">
        <f>'B. Indonesia'!I12</f>
        <v>6.8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English!D12</f>
        <v>8.4</v>
      </c>
      <c r="C9" s="64">
        <f>English!E12</f>
        <v>7.8</v>
      </c>
      <c r="D9" s="64">
        <f>English!F12</f>
        <v>7</v>
      </c>
      <c r="E9" s="64">
        <f>English!G12</f>
        <v>0</v>
      </c>
      <c r="F9" s="64">
        <f>English!H12</f>
        <v>7</v>
      </c>
      <c r="G9" s="64">
        <f>English!I12</f>
        <v>6.6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IPA!D12</f>
        <v>4.5</v>
      </c>
      <c r="C10" s="64">
        <f>IPA!E12</f>
        <v>0</v>
      </c>
      <c r="D10" s="64">
        <f>IPA!F12</f>
        <v>3.5</v>
      </c>
      <c r="E10" s="64">
        <f>IPA!G12</f>
        <v>0</v>
      </c>
      <c r="F10" s="64">
        <f>IPA!H12</f>
        <v>4</v>
      </c>
      <c r="G10" s="64">
        <f>IPA!I12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Math!D12</f>
        <v>3.75</v>
      </c>
      <c r="C11" s="64">
        <f>Math!E12</f>
        <v>3.5</v>
      </c>
      <c r="D11" s="64">
        <f>Math!F12</f>
        <v>2.25</v>
      </c>
      <c r="E11" s="64">
        <f>Math!G12</f>
        <v>0</v>
      </c>
      <c r="F11" s="64">
        <f>Math!H12</f>
        <v>0</v>
      </c>
      <c r="G11" s="64">
        <f>Math!I12</f>
        <v>0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19.45</v>
      </c>
      <c r="C13" s="22">
        <f t="shared" si="0"/>
        <v>16.3</v>
      </c>
      <c r="D13" s="22">
        <f t="shared" si="0"/>
        <v>12.75</v>
      </c>
      <c r="E13" s="22">
        <f t="shared" si="0"/>
        <v>6.6</v>
      </c>
      <c r="F13" s="22">
        <f t="shared" si="0"/>
        <v>15.8</v>
      </c>
      <c r="G13" s="22">
        <f t="shared" si="0"/>
        <v>13.399999999999999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All!C11</f>
        <v>Fadia Rizqi Ayu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Indonesia'!D13</f>
        <v>6.2</v>
      </c>
      <c r="C8" s="64">
        <f>'B. Indonesia'!E13</f>
        <v>8</v>
      </c>
      <c r="D8" s="64">
        <f>'B. Indonesia'!F13</f>
        <v>7.4</v>
      </c>
      <c r="E8" s="64">
        <f>'B. Indonesia'!G13</f>
        <v>8.1999999999999993</v>
      </c>
      <c r="F8" s="64">
        <f>'B. Indonesia'!H13</f>
        <v>7.4</v>
      </c>
      <c r="G8" s="64">
        <f>'B. Indonesia'!I13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English!D13</f>
        <v>7.6</v>
      </c>
      <c r="C9" s="64">
        <f>English!E13</f>
        <v>8</v>
      </c>
      <c r="D9" s="64">
        <f>English!F13</f>
        <v>7.4</v>
      </c>
      <c r="E9" s="64">
        <f>English!G13</f>
        <v>6.8</v>
      </c>
      <c r="F9" s="64">
        <f>English!H13</f>
        <v>6.4</v>
      </c>
      <c r="G9" s="64">
        <f>English!I13</f>
        <v>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IPA!D13</f>
        <v>5.25</v>
      </c>
      <c r="C10" s="64">
        <f>IPA!E13</f>
        <v>3.5</v>
      </c>
      <c r="D10" s="64">
        <f>IPA!F13</f>
        <v>5</v>
      </c>
      <c r="E10" s="64">
        <f>IPA!G13</f>
        <v>5.5</v>
      </c>
      <c r="F10" s="64">
        <f>IPA!H13</f>
        <v>6.75</v>
      </c>
      <c r="G10" s="64">
        <f>IPA!I13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Math!D13</f>
        <v>3.5</v>
      </c>
      <c r="C11" s="64">
        <f>Math!E13</f>
        <v>2.75</v>
      </c>
      <c r="D11" s="64">
        <f>Math!F13</f>
        <v>3.75</v>
      </c>
      <c r="E11" s="64">
        <f>Math!G13</f>
        <v>4.5</v>
      </c>
      <c r="F11" s="64">
        <f>Math!H13</f>
        <v>4.5</v>
      </c>
      <c r="G11" s="64">
        <f>Math!I13</f>
        <v>3.25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22.55</v>
      </c>
      <c r="C13" s="22">
        <f t="shared" si="0"/>
        <v>22.25</v>
      </c>
      <c r="D13" s="22">
        <f t="shared" si="0"/>
        <v>23.55</v>
      </c>
      <c r="E13" s="22">
        <f t="shared" si="0"/>
        <v>25</v>
      </c>
      <c r="F13" s="22">
        <f t="shared" si="0"/>
        <v>25.05</v>
      </c>
      <c r="G13" s="22">
        <f t="shared" si="0"/>
        <v>18.45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All!C12</f>
        <v>Galih Bagas Pratamaputra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Indonesia'!D14</f>
        <v>7</v>
      </c>
      <c r="C8" s="64">
        <f>'B. Indonesia'!E14</f>
        <v>7.6</v>
      </c>
      <c r="D8" s="64">
        <f>'B. Indonesia'!F14</f>
        <v>8.1999999999999993</v>
      </c>
      <c r="E8" s="64">
        <f>'B. Indonesia'!G14</f>
        <v>7.8</v>
      </c>
      <c r="F8" s="64">
        <f>'B. Indonesia'!H14</f>
        <v>7.6</v>
      </c>
      <c r="G8" s="64">
        <f>'B. Indonesia'!I14</f>
        <v>9.1999999999999993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English!D14</f>
        <v>9.1999999999999993</v>
      </c>
      <c r="C9" s="64">
        <f>English!E14</f>
        <v>8.6</v>
      </c>
      <c r="D9" s="64">
        <f>English!F14</f>
        <v>7.4</v>
      </c>
      <c r="E9" s="64">
        <f>English!G14</f>
        <v>8.4</v>
      </c>
      <c r="F9" s="64">
        <f>English!H14</f>
        <v>8.4</v>
      </c>
      <c r="G9" s="64">
        <f>English!I14</f>
        <v>9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IPA!D14</f>
        <v>4.75</v>
      </c>
      <c r="C10" s="64">
        <f>IPA!E14</f>
        <v>5.25</v>
      </c>
      <c r="D10" s="64">
        <f>IPA!F14</f>
        <v>8.25</v>
      </c>
      <c r="E10" s="64">
        <f>IPA!G14</f>
        <v>6</v>
      </c>
      <c r="F10" s="64">
        <f>IPA!H14</f>
        <v>5.75</v>
      </c>
      <c r="G10" s="64">
        <f>IPA!I14</f>
        <v>7.75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Math!D14</f>
        <v>3</v>
      </c>
      <c r="C11" s="64">
        <f>Math!E14</f>
        <v>3</v>
      </c>
      <c r="D11" s="64">
        <f>Math!F14</f>
        <v>4.75</v>
      </c>
      <c r="E11" s="64">
        <f>Math!G14</f>
        <v>6.75</v>
      </c>
      <c r="F11" s="64">
        <f>Math!H14</f>
        <v>7.25</v>
      </c>
      <c r="G11" s="64">
        <f>Math!I14</f>
        <v>6.25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23.95</v>
      </c>
      <c r="C13" s="22">
        <f t="shared" si="0"/>
        <v>24.45</v>
      </c>
      <c r="D13" s="22">
        <f t="shared" si="0"/>
        <v>28.6</v>
      </c>
      <c r="E13" s="22">
        <f t="shared" si="0"/>
        <v>28.95</v>
      </c>
      <c r="F13" s="22">
        <f t="shared" si="0"/>
        <v>29</v>
      </c>
      <c r="G13" s="22">
        <f t="shared" si="0"/>
        <v>32.200000000000003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All!C13</f>
        <v>Aldorino Reyhan Soetomo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Indonesia'!D15</f>
        <v>5.2</v>
      </c>
      <c r="C8" s="64">
        <f>'B. Indonesia'!E15</f>
        <v>5</v>
      </c>
      <c r="D8" s="64">
        <f>'B. Indonesia'!F15</f>
        <v>5.4</v>
      </c>
      <c r="E8" s="64">
        <f>'B. Indonesia'!G15</f>
        <v>7</v>
      </c>
      <c r="F8" s="64">
        <f>'B. Indonesia'!H15</f>
        <v>7.8</v>
      </c>
      <c r="G8" s="64">
        <f>'B. Indonesia'!I15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English!D15</f>
        <v>7.6</v>
      </c>
      <c r="C9" s="64">
        <f>English!E15</f>
        <v>9</v>
      </c>
      <c r="D9" s="64">
        <f>English!F15</f>
        <v>7.4</v>
      </c>
      <c r="E9" s="64">
        <f>English!G15</f>
        <v>7.2</v>
      </c>
      <c r="F9" s="64">
        <f>English!H15</f>
        <v>7.4</v>
      </c>
      <c r="G9" s="64">
        <f>English!I15</f>
        <v>9.4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IPA!D15</f>
        <v>5</v>
      </c>
      <c r="C10" s="64">
        <f>IPA!E15</f>
        <v>2.75</v>
      </c>
      <c r="D10" s="64">
        <f>IPA!F15</f>
        <v>6.25</v>
      </c>
      <c r="E10" s="64">
        <f>IPA!G15</f>
        <v>3.5</v>
      </c>
      <c r="F10" s="64">
        <f>IPA!H15</f>
        <v>3.5</v>
      </c>
      <c r="G10" s="64">
        <f>IPA!I15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Math!D15</f>
        <v>3</v>
      </c>
      <c r="C11" s="64">
        <f>Math!E15</f>
        <v>3.75</v>
      </c>
      <c r="D11" s="64">
        <f>Math!F15</f>
        <v>3.75</v>
      </c>
      <c r="E11" s="64">
        <f>Math!G15</f>
        <v>3</v>
      </c>
      <c r="F11" s="64">
        <f>Math!H15</f>
        <v>5</v>
      </c>
      <c r="G11" s="64">
        <f>Math!I15</f>
        <v>6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20.8</v>
      </c>
      <c r="C13" s="22">
        <f t="shared" si="0"/>
        <v>20.5</v>
      </c>
      <c r="D13" s="22">
        <f t="shared" si="0"/>
        <v>22.8</v>
      </c>
      <c r="E13" s="22">
        <f t="shared" si="0"/>
        <v>20.7</v>
      </c>
      <c r="F13" s="22">
        <f t="shared" si="0"/>
        <v>23.7</v>
      </c>
      <c r="G13" s="22">
        <f t="shared" si="0"/>
        <v>23.6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All!C14</f>
        <v>Hasan Ali 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Indonesia'!D16</f>
        <v>7.4</v>
      </c>
      <c r="C8" s="64">
        <f>'B. Indonesia'!E16</f>
        <v>7.2</v>
      </c>
      <c r="D8" s="64">
        <f>'B. Indonesia'!F16</f>
        <v>8</v>
      </c>
      <c r="E8" s="64">
        <f>'B. Indonesia'!G16</f>
        <v>8</v>
      </c>
      <c r="F8" s="64">
        <f>'B. Indonesia'!H16</f>
        <v>7.4</v>
      </c>
      <c r="G8" s="64">
        <f>'B. Indonesia'!I16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English!D16</f>
        <v>7.6</v>
      </c>
      <c r="C9" s="64">
        <f>English!E16</f>
        <v>8</v>
      </c>
      <c r="D9" s="64">
        <f>English!F16</f>
        <v>7</v>
      </c>
      <c r="E9" s="64">
        <f>English!G16</f>
        <v>8</v>
      </c>
      <c r="F9" s="64">
        <f>English!H16</f>
        <v>7.2</v>
      </c>
      <c r="G9" s="64">
        <f>English!I16</f>
        <v>8.1999999999999993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IPA!D16</f>
        <v>4.75</v>
      </c>
      <c r="C10" s="64">
        <f>IPA!E16</f>
        <v>5</v>
      </c>
      <c r="D10" s="64">
        <f>IPA!F16</f>
        <v>5.5</v>
      </c>
      <c r="E10" s="64">
        <f>IPA!G16</f>
        <v>6.75</v>
      </c>
      <c r="F10" s="64">
        <f>IPA!H16</f>
        <v>7.75</v>
      </c>
      <c r="G10" s="64">
        <f>IPA!I16</f>
        <v>8.25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Math!D16</f>
        <v>4.5</v>
      </c>
      <c r="C11" s="64">
        <f>Math!E16</f>
        <v>5</v>
      </c>
      <c r="D11" s="64">
        <f>Math!F16</f>
        <v>4.75</v>
      </c>
      <c r="E11" s="64">
        <f>Math!G16</f>
        <v>7.25</v>
      </c>
      <c r="F11" s="64">
        <f>Math!H16</f>
        <v>8.5</v>
      </c>
      <c r="G11" s="64">
        <f>Math!I16</f>
        <v>8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24.25</v>
      </c>
      <c r="C13" s="22">
        <f t="shared" si="0"/>
        <v>25.2</v>
      </c>
      <c r="D13" s="22">
        <f t="shared" si="0"/>
        <v>25.25</v>
      </c>
      <c r="E13" s="22">
        <f t="shared" si="0"/>
        <v>30</v>
      </c>
      <c r="F13" s="22">
        <f t="shared" si="0"/>
        <v>30.85</v>
      </c>
      <c r="G13" s="22">
        <f t="shared" si="0"/>
        <v>32.65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All!C15</f>
        <v>Asher Purwabani Ardipradya Pramono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Indonesia'!D17</f>
        <v>7.8</v>
      </c>
      <c r="C8" s="64">
        <f>'B. Indonesia'!E17</f>
        <v>7.2</v>
      </c>
      <c r="D8" s="64">
        <f>'B. Indonesia'!F17</f>
        <v>8.8000000000000007</v>
      </c>
      <c r="E8" s="64">
        <f>'B. Indonesia'!G17</f>
        <v>7.8</v>
      </c>
      <c r="F8" s="64">
        <f>'B. Indonesia'!H17</f>
        <v>7.2</v>
      </c>
      <c r="G8" s="64">
        <f>'B. Indonesia'!I17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English!D17</f>
        <v>9.1999999999999993</v>
      </c>
      <c r="C9" s="64">
        <f>English!E17</f>
        <v>9.4</v>
      </c>
      <c r="D9" s="64">
        <f>English!F17</f>
        <v>9</v>
      </c>
      <c r="E9" s="64">
        <f>English!G17</f>
        <v>9.4</v>
      </c>
      <c r="F9" s="64">
        <f>English!H17</f>
        <v>8.6</v>
      </c>
      <c r="G9" s="64">
        <f>English!I17</f>
        <v>9.4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IPA!D17</f>
        <v>5.5</v>
      </c>
      <c r="C10" s="64">
        <f>IPA!E17</f>
        <v>7.25</v>
      </c>
      <c r="D10" s="64">
        <f>IPA!F17</f>
        <v>6.25</v>
      </c>
      <c r="E10" s="64">
        <f>IPA!G17</f>
        <v>6.5</v>
      </c>
      <c r="F10" s="64">
        <f>IPA!H17</f>
        <v>6.75</v>
      </c>
      <c r="G10" s="64">
        <f>IPA!I17</f>
        <v>5.25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Math!D17</f>
        <v>4.25</v>
      </c>
      <c r="C11" s="64">
        <f>Math!E17</f>
        <v>4.25</v>
      </c>
      <c r="D11" s="64">
        <f>Math!F17</f>
        <v>5.25</v>
      </c>
      <c r="E11" s="64">
        <f>Math!G17</f>
        <v>6.25</v>
      </c>
      <c r="F11" s="64">
        <f>Math!H17</f>
        <v>6.75</v>
      </c>
      <c r="G11" s="64">
        <f>Math!I17</f>
        <v>6.25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26.75</v>
      </c>
      <c r="C13" s="22">
        <f t="shared" si="0"/>
        <v>28.1</v>
      </c>
      <c r="D13" s="22">
        <f t="shared" si="0"/>
        <v>29.3</v>
      </c>
      <c r="E13" s="22">
        <f t="shared" si="0"/>
        <v>29.95</v>
      </c>
      <c r="F13" s="22">
        <f t="shared" si="0"/>
        <v>29.3</v>
      </c>
      <c r="G13" s="22">
        <f t="shared" si="0"/>
        <v>29.1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1"/>
  <sheetViews>
    <sheetView workbookViewId="0">
      <pane xSplit="2" ySplit="2" topLeftCell="J3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140625" style="31"/>
    <col min="2" max="2" width="41.140625" style="31" customWidth="1"/>
    <col min="3" max="3" width="9.7109375" style="103" customWidth="1"/>
    <col min="4" max="14" width="9.140625" style="34"/>
    <col min="15" max="15" width="9.7109375" style="103" customWidth="1"/>
    <col min="16" max="18" width="9.140625" style="34"/>
    <col min="19" max="19" width="9.140625" style="132"/>
    <col min="20" max="20" width="9.140625" style="31"/>
    <col min="21" max="23" width="9.140625" style="34"/>
    <col min="24" max="24" width="9.140625" style="132"/>
    <col min="25" max="263" width="9.140625" style="31"/>
    <col min="264" max="264" width="41.140625" style="31" customWidth="1"/>
    <col min="265" max="265" width="9.7109375" style="31" customWidth="1"/>
    <col min="266" max="268" width="9.140625" style="31"/>
    <col min="269" max="269" width="9.7109375" style="31" customWidth="1"/>
    <col min="270" max="519" width="9.140625" style="31"/>
    <col min="520" max="520" width="41.140625" style="31" customWidth="1"/>
    <col min="521" max="521" width="9.7109375" style="31" customWidth="1"/>
    <col min="522" max="524" width="9.140625" style="31"/>
    <col min="525" max="525" width="9.7109375" style="31" customWidth="1"/>
    <col min="526" max="775" width="9.140625" style="31"/>
    <col min="776" max="776" width="41.140625" style="31" customWidth="1"/>
    <col min="777" max="777" width="9.7109375" style="31" customWidth="1"/>
    <col min="778" max="780" width="9.140625" style="31"/>
    <col min="781" max="781" width="9.7109375" style="31" customWidth="1"/>
    <col min="782" max="1031" width="9.140625" style="31"/>
    <col min="1032" max="1032" width="41.140625" style="31" customWidth="1"/>
    <col min="1033" max="1033" width="9.7109375" style="31" customWidth="1"/>
    <col min="1034" max="1036" width="9.140625" style="31"/>
    <col min="1037" max="1037" width="9.7109375" style="31" customWidth="1"/>
    <col min="1038" max="1287" width="9.140625" style="31"/>
    <col min="1288" max="1288" width="41.140625" style="31" customWidth="1"/>
    <col min="1289" max="1289" width="9.7109375" style="31" customWidth="1"/>
    <col min="1290" max="1292" width="9.140625" style="31"/>
    <col min="1293" max="1293" width="9.7109375" style="31" customWidth="1"/>
    <col min="1294" max="1543" width="9.140625" style="31"/>
    <col min="1544" max="1544" width="41.140625" style="31" customWidth="1"/>
    <col min="1545" max="1545" width="9.7109375" style="31" customWidth="1"/>
    <col min="1546" max="1548" width="9.140625" style="31"/>
    <col min="1549" max="1549" width="9.7109375" style="31" customWidth="1"/>
    <col min="1550" max="1799" width="9.140625" style="31"/>
    <col min="1800" max="1800" width="41.140625" style="31" customWidth="1"/>
    <col min="1801" max="1801" width="9.7109375" style="31" customWidth="1"/>
    <col min="1802" max="1804" width="9.140625" style="31"/>
    <col min="1805" max="1805" width="9.7109375" style="31" customWidth="1"/>
    <col min="1806" max="2055" width="9.140625" style="31"/>
    <col min="2056" max="2056" width="41.140625" style="31" customWidth="1"/>
    <col min="2057" max="2057" width="9.7109375" style="31" customWidth="1"/>
    <col min="2058" max="2060" width="9.140625" style="31"/>
    <col min="2061" max="2061" width="9.7109375" style="31" customWidth="1"/>
    <col min="2062" max="2311" width="9.140625" style="31"/>
    <col min="2312" max="2312" width="41.140625" style="31" customWidth="1"/>
    <col min="2313" max="2313" width="9.7109375" style="31" customWidth="1"/>
    <col min="2314" max="2316" width="9.140625" style="31"/>
    <col min="2317" max="2317" width="9.7109375" style="31" customWidth="1"/>
    <col min="2318" max="2567" width="9.140625" style="31"/>
    <col min="2568" max="2568" width="41.140625" style="31" customWidth="1"/>
    <col min="2569" max="2569" width="9.7109375" style="31" customWidth="1"/>
    <col min="2570" max="2572" width="9.140625" style="31"/>
    <col min="2573" max="2573" width="9.7109375" style="31" customWidth="1"/>
    <col min="2574" max="2823" width="9.140625" style="31"/>
    <col min="2824" max="2824" width="41.140625" style="31" customWidth="1"/>
    <col min="2825" max="2825" width="9.7109375" style="31" customWidth="1"/>
    <col min="2826" max="2828" width="9.140625" style="31"/>
    <col min="2829" max="2829" width="9.7109375" style="31" customWidth="1"/>
    <col min="2830" max="3079" width="9.140625" style="31"/>
    <col min="3080" max="3080" width="41.140625" style="31" customWidth="1"/>
    <col min="3081" max="3081" width="9.7109375" style="31" customWidth="1"/>
    <col min="3082" max="3084" width="9.140625" style="31"/>
    <col min="3085" max="3085" width="9.7109375" style="31" customWidth="1"/>
    <col min="3086" max="3335" width="9.140625" style="31"/>
    <col min="3336" max="3336" width="41.140625" style="31" customWidth="1"/>
    <col min="3337" max="3337" width="9.7109375" style="31" customWidth="1"/>
    <col min="3338" max="3340" width="9.140625" style="31"/>
    <col min="3341" max="3341" width="9.7109375" style="31" customWidth="1"/>
    <col min="3342" max="3591" width="9.140625" style="31"/>
    <col min="3592" max="3592" width="41.140625" style="31" customWidth="1"/>
    <col min="3593" max="3593" width="9.7109375" style="31" customWidth="1"/>
    <col min="3594" max="3596" width="9.140625" style="31"/>
    <col min="3597" max="3597" width="9.7109375" style="31" customWidth="1"/>
    <col min="3598" max="3847" width="9.140625" style="31"/>
    <col min="3848" max="3848" width="41.140625" style="31" customWidth="1"/>
    <col min="3849" max="3849" width="9.7109375" style="31" customWidth="1"/>
    <col min="3850" max="3852" width="9.140625" style="31"/>
    <col min="3853" max="3853" width="9.7109375" style="31" customWidth="1"/>
    <col min="3854" max="4103" width="9.140625" style="31"/>
    <col min="4104" max="4104" width="41.140625" style="31" customWidth="1"/>
    <col min="4105" max="4105" width="9.7109375" style="31" customWidth="1"/>
    <col min="4106" max="4108" width="9.140625" style="31"/>
    <col min="4109" max="4109" width="9.7109375" style="31" customWidth="1"/>
    <col min="4110" max="4359" width="9.140625" style="31"/>
    <col min="4360" max="4360" width="41.140625" style="31" customWidth="1"/>
    <col min="4361" max="4361" width="9.7109375" style="31" customWidth="1"/>
    <col min="4362" max="4364" width="9.140625" style="31"/>
    <col min="4365" max="4365" width="9.7109375" style="31" customWidth="1"/>
    <col min="4366" max="4615" width="9.140625" style="31"/>
    <col min="4616" max="4616" width="41.140625" style="31" customWidth="1"/>
    <col min="4617" max="4617" width="9.7109375" style="31" customWidth="1"/>
    <col min="4618" max="4620" width="9.140625" style="31"/>
    <col min="4621" max="4621" width="9.7109375" style="31" customWidth="1"/>
    <col min="4622" max="4871" width="9.140625" style="31"/>
    <col min="4872" max="4872" width="41.140625" style="31" customWidth="1"/>
    <col min="4873" max="4873" width="9.7109375" style="31" customWidth="1"/>
    <col min="4874" max="4876" width="9.140625" style="31"/>
    <col min="4877" max="4877" width="9.7109375" style="31" customWidth="1"/>
    <col min="4878" max="5127" width="9.140625" style="31"/>
    <col min="5128" max="5128" width="41.140625" style="31" customWidth="1"/>
    <col min="5129" max="5129" width="9.7109375" style="31" customWidth="1"/>
    <col min="5130" max="5132" width="9.140625" style="31"/>
    <col min="5133" max="5133" width="9.7109375" style="31" customWidth="1"/>
    <col min="5134" max="5383" width="9.140625" style="31"/>
    <col min="5384" max="5384" width="41.140625" style="31" customWidth="1"/>
    <col min="5385" max="5385" width="9.7109375" style="31" customWidth="1"/>
    <col min="5386" max="5388" width="9.140625" style="31"/>
    <col min="5389" max="5389" width="9.7109375" style="31" customWidth="1"/>
    <col min="5390" max="5639" width="9.140625" style="31"/>
    <col min="5640" max="5640" width="41.140625" style="31" customWidth="1"/>
    <col min="5641" max="5641" width="9.7109375" style="31" customWidth="1"/>
    <col min="5642" max="5644" width="9.140625" style="31"/>
    <col min="5645" max="5645" width="9.7109375" style="31" customWidth="1"/>
    <col min="5646" max="5895" width="9.140625" style="31"/>
    <col min="5896" max="5896" width="41.140625" style="31" customWidth="1"/>
    <col min="5897" max="5897" width="9.7109375" style="31" customWidth="1"/>
    <col min="5898" max="5900" width="9.140625" style="31"/>
    <col min="5901" max="5901" width="9.7109375" style="31" customWidth="1"/>
    <col min="5902" max="6151" width="9.140625" style="31"/>
    <col min="6152" max="6152" width="41.140625" style="31" customWidth="1"/>
    <col min="6153" max="6153" width="9.7109375" style="31" customWidth="1"/>
    <col min="6154" max="6156" width="9.140625" style="31"/>
    <col min="6157" max="6157" width="9.7109375" style="31" customWidth="1"/>
    <col min="6158" max="6407" width="9.140625" style="31"/>
    <col min="6408" max="6408" width="41.140625" style="31" customWidth="1"/>
    <col min="6409" max="6409" width="9.7109375" style="31" customWidth="1"/>
    <col min="6410" max="6412" width="9.140625" style="31"/>
    <col min="6413" max="6413" width="9.7109375" style="31" customWidth="1"/>
    <col min="6414" max="6663" width="9.140625" style="31"/>
    <col min="6664" max="6664" width="41.140625" style="31" customWidth="1"/>
    <col min="6665" max="6665" width="9.7109375" style="31" customWidth="1"/>
    <col min="6666" max="6668" width="9.140625" style="31"/>
    <col min="6669" max="6669" width="9.7109375" style="31" customWidth="1"/>
    <col min="6670" max="6919" width="9.140625" style="31"/>
    <col min="6920" max="6920" width="41.140625" style="31" customWidth="1"/>
    <col min="6921" max="6921" width="9.7109375" style="31" customWidth="1"/>
    <col min="6922" max="6924" width="9.140625" style="31"/>
    <col min="6925" max="6925" width="9.7109375" style="31" customWidth="1"/>
    <col min="6926" max="7175" width="9.140625" style="31"/>
    <col min="7176" max="7176" width="41.140625" style="31" customWidth="1"/>
    <col min="7177" max="7177" width="9.7109375" style="31" customWidth="1"/>
    <col min="7178" max="7180" width="9.140625" style="31"/>
    <col min="7181" max="7181" width="9.7109375" style="31" customWidth="1"/>
    <col min="7182" max="7431" width="9.140625" style="31"/>
    <col min="7432" max="7432" width="41.140625" style="31" customWidth="1"/>
    <col min="7433" max="7433" width="9.7109375" style="31" customWidth="1"/>
    <col min="7434" max="7436" width="9.140625" style="31"/>
    <col min="7437" max="7437" width="9.7109375" style="31" customWidth="1"/>
    <col min="7438" max="7687" width="9.140625" style="31"/>
    <col min="7688" max="7688" width="41.140625" style="31" customWidth="1"/>
    <col min="7689" max="7689" width="9.7109375" style="31" customWidth="1"/>
    <col min="7690" max="7692" width="9.140625" style="31"/>
    <col min="7693" max="7693" width="9.7109375" style="31" customWidth="1"/>
    <col min="7694" max="7943" width="9.140625" style="31"/>
    <col min="7944" max="7944" width="41.140625" style="31" customWidth="1"/>
    <col min="7945" max="7945" width="9.7109375" style="31" customWidth="1"/>
    <col min="7946" max="7948" width="9.140625" style="31"/>
    <col min="7949" max="7949" width="9.7109375" style="31" customWidth="1"/>
    <col min="7950" max="8199" width="9.140625" style="31"/>
    <col min="8200" max="8200" width="41.140625" style="31" customWidth="1"/>
    <col min="8201" max="8201" width="9.7109375" style="31" customWidth="1"/>
    <col min="8202" max="8204" width="9.140625" style="31"/>
    <col min="8205" max="8205" width="9.7109375" style="31" customWidth="1"/>
    <col min="8206" max="8455" width="9.140625" style="31"/>
    <col min="8456" max="8456" width="41.140625" style="31" customWidth="1"/>
    <col min="8457" max="8457" width="9.7109375" style="31" customWidth="1"/>
    <col min="8458" max="8460" width="9.140625" style="31"/>
    <col min="8461" max="8461" width="9.7109375" style="31" customWidth="1"/>
    <col min="8462" max="8711" width="9.140625" style="31"/>
    <col min="8712" max="8712" width="41.140625" style="31" customWidth="1"/>
    <col min="8713" max="8713" width="9.7109375" style="31" customWidth="1"/>
    <col min="8714" max="8716" width="9.140625" style="31"/>
    <col min="8717" max="8717" width="9.7109375" style="31" customWidth="1"/>
    <col min="8718" max="8967" width="9.140625" style="31"/>
    <col min="8968" max="8968" width="41.140625" style="31" customWidth="1"/>
    <col min="8969" max="8969" width="9.7109375" style="31" customWidth="1"/>
    <col min="8970" max="8972" width="9.140625" style="31"/>
    <col min="8973" max="8973" width="9.7109375" style="31" customWidth="1"/>
    <col min="8974" max="9223" width="9.140625" style="31"/>
    <col min="9224" max="9224" width="41.140625" style="31" customWidth="1"/>
    <col min="9225" max="9225" width="9.7109375" style="31" customWidth="1"/>
    <col min="9226" max="9228" width="9.140625" style="31"/>
    <col min="9229" max="9229" width="9.7109375" style="31" customWidth="1"/>
    <col min="9230" max="9479" width="9.140625" style="31"/>
    <col min="9480" max="9480" width="41.140625" style="31" customWidth="1"/>
    <col min="9481" max="9481" width="9.7109375" style="31" customWidth="1"/>
    <col min="9482" max="9484" width="9.140625" style="31"/>
    <col min="9485" max="9485" width="9.7109375" style="31" customWidth="1"/>
    <col min="9486" max="9735" width="9.140625" style="31"/>
    <col min="9736" max="9736" width="41.140625" style="31" customWidth="1"/>
    <col min="9737" max="9737" width="9.7109375" style="31" customWidth="1"/>
    <col min="9738" max="9740" width="9.140625" style="31"/>
    <col min="9741" max="9741" width="9.7109375" style="31" customWidth="1"/>
    <col min="9742" max="9991" width="9.140625" style="31"/>
    <col min="9992" max="9992" width="41.140625" style="31" customWidth="1"/>
    <col min="9993" max="9993" width="9.7109375" style="31" customWidth="1"/>
    <col min="9994" max="9996" width="9.140625" style="31"/>
    <col min="9997" max="9997" width="9.7109375" style="31" customWidth="1"/>
    <col min="9998" max="10247" width="9.140625" style="31"/>
    <col min="10248" max="10248" width="41.140625" style="31" customWidth="1"/>
    <col min="10249" max="10249" width="9.7109375" style="31" customWidth="1"/>
    <col min="10250" max="10252" width="9.140625" style="31"/>
    <col min="10253" max="10253" width="9.7109375" style="31" customWidth="1"/>
    <col min="10254" max="10503" width="9.140625" style="31"/>
    <col min="10504" max="10504" width="41.140625" style="31" customWidth="1"/>
    <col min="10505" max="10505" width="9.7109375" style="31" customWidth="1"/>
    <col min="10506" max="10508" width="9.140625" style="31"/>
    <col min="10509" max="10509" width="9.7109375" style="31" customWidth="1"/>
    <col min="10510" max="10759" width="9.140625" style="31"/>
    <col min="10760" max="10760" width="41.140625" style="31" customWidth="1"/>
    <col min="10761" max="10761" width="9.7109375" style="31" customWidth="1"/>
    <col min="10762" max="10764" width="9.140625" style="31"/>
    <col min="10765" max="10765" width="9.7109375" style="31" customWidth="1"/>
    <col min="10766" max="11015" width="9.140625" style="31"/>
    <col min="11016" max="11016" width="41.140625" style="31" customWidth="1"/>
    <col min="11017" max="11017" width="9.7109375" style="31" customWidth="1"/>
    <col min="11018" max="11020" width="9.140625" style="31"/>
    <col min="11021" max="11021" width="9.7109375" style="31" customWidth="1"/>
    <col min="11022" max="11271" width="9.140625" style="31"/>
    <col min="11272" max="11272" width="41.140625" style="31" customWidth="1"/>
    <col min="11273" max="11273" width="9.7109375" style="31" customWidth="1"/>
    <col min="11274" max="11276" width="9.140625" style="31"/>
    <col min="11277" max="11277" width="9.7109375" style="31" customWidth="1"/>
    <col min="11278" max="11527" width="9.140625" style="31"/>
    <col min="11528" max="11528" width="41.140625" style="31" customWidth="1"/>
    <col min="11529" max="11529" width="9.7109375" style="31" customWidth="1"/>
    <col min="11530" max="11532" width="9.140625" style="31"/>
    <col min="11533" max="11533" width="9.7109375" style="31" customWidth="1"/>
    <col min="11534" max="11783" width="9.140625" style="31"/>
    <col min="11784" max="11784" width="41.140625" style="31" customWidth="1"/>
    <col min="11785" max="11785" width="9.7109375" style="31" customWidth="1"/>
    <col min="11786" max="11788" width="9.140625" style="31"/>
    <col min="11789" max="11789" width="9.7109375" style="31" customWidth="1"/>
    <col min="11790" max="12039" width="9.140625" style="31"/>
    <col min="12040" max="12040" width="41.140625" style="31" customWidth="1"/>
    <col min="12041" max="12041" width="9.7109375" style="31" customWidth="1"/>
    <col min="12042" max="12044" width="9.140625" style="31"/>
    <col min="12045" max="12045" width="9.7109375" style="31" customWidth="1"/>
    <col min="12046" max="12295" width="9.140625" style="31"/>
    <col min="12296" max="12296" width="41.140625" style="31" customWidth="1"/>
    <col min="12297" max="12297" width="9.7109375" style="31" customWidth="1"/>
    <col min="12298" max="12300" width="9.140625" style="31"/>
    <col min="12301" max="12301" width="9.7109375" style="31" customWidth="1"/>
    <col min="12302" max="12551" width="9.140625" style="31"/>
    <col min="12552" max="12552" width="41.140625" style="31" customWidth="1"/>
    <col min="12553" max="12553" width="9.7109375" style="31" customWidth="1"/>
    <col min="12554" max="12556" width="9.140625" style="31"/>
    <col min="12557" max="12557" width="9.7109375" style="31" customWidth="1"/>
    <col min="12558" max="12807" width="9.140625" style="31"/>
    <col min="12808" max="12808" width="41.140625" style="31" customWidth="1"/>
    <col min="12809" max="12809" width="9.7109375" style="31" customWidth="1"/>
    <col min="12810" max="12812" width="9.140625" style="31"/>
    <col min="12813" max="12813" width="9.7109375" style="31" customWidth="1"/>
    <col min="12814" max="13063" width="9.140625" style="31"/>
    <col min="13064" max="13064" width="41.140625" style="31" customWidth="1"/>
    <col min="13065" max="13065" width="9.7109375" style="31" customWidth="1"/>
    <col min="13066" max="13068" width="9.140625" style="31"/>
    <col min="13069" max="13069" width="9.7109375" style="31" customWidth="1"/>
    <col min="13070" max="13319" width="9.140625" style="31"/>
    <col min="13320" max="13320" width="41.140625" style="31" customWidth="1"/>
    <col min="13321" max="13321" width="9.7109375" style="31" customWidth="1"/>
    <col min="13322" max="13324" width="9.140625" style="31"/>
    <col min="13325" max="13325" width="9.7109375" style="31" customWidth="1"/>
    <col min="13326" max="13575" width="9.140625" style="31"/>
    <col min="13576" max="13576" width="41.140625" style="31" customWidth="1"/>
    <col min="13577" max="13577" width="9.7109375" style="31" customWidth="1"/>
    <col min="13578" max="13580" width="9.140625" style="31"/>
    <col min="13581" max="13581" width="9.7109375" style="31" customWidth="1"/>
    <col min="13582" max="13831" width="9.140625" style="31"/>
    <col min="13832" max="13832" width="41.140625" style="31" customWidth="1"/>
    <col min="13833" max="13833" width="9.7109375" style="31" customWidth="1"/>
    <col min="13834" max="13836" width="9.140625" style="31"/>
    <col min="13837" max="13837" width="9.7109375" style="31" customWidth="1"/>
    <col min="13838" max="14087" width="9.140625" style="31"/>
    <col min="14088" max="14088" width="41.140625" style="31" customWidth="1"/>
    <col min="14089" max="14089" width="9.7109375" style="31" customWidth="1"/>
    <col min="14090" max="14092" width="9.140625" style="31"/>
    <col min="14093" max="14093" width="9.7109375" style="31" customWidth="1"/>
    <col min="14094" max="14343" width="9.140625" style="31"/>
    <col min="14344" max="14344" width="41.140625" style="31" customWidth="1"/>
    <col min="14345" max="14345" width="9.7109375" style="31" customWidth="1"/>
    <col min="14346" max="14348" width="9.140625" style="31"/>
    <col min="14349" max="14349" width="9.7109375" style="31" customWidth="1"/>
    <col min="14350" max="14599" width="9.140625" style="31"/>
    <col min="14600" max="14600" width="41.140625" style="31" customWidth="1"/>
    <col min="14601" max="14601" width="9.7109375" style="31" customWidth="1"/>
    <col min="14602" max="14604" width="9.140625" style="31"/>
    <col min="14605" max="14605" width="9.7109375" style="31" customWidth="1"/>
    <col min="14606" max="14855" width="9.140625" style="31"/>
    <col min="14856" max="14856" width="41.140625" style="31" customWidth="1"/>
    <col min="14857" max="14857" width="9.7109375" style="31" customWidth="1"/>
    <col min="14858" max="14860" width="9.140625" style="31"/>
    <col min="14861" max="14861" width="9.7109375" style="31" customWidth="1"/>
    <col min="14862" max="15111" width="9.140625" style="31"/>
    <col min="15112" max="15112" width="41.140625" style="31" customWidth="1"/>
    <col min="15113" max="15113" width="9.7109375" style="31" customWidth="1"/>
    <col min="15114" max="15116" width="9.140625" style="31"/>
    <col min="15117" max="15117" width="9.7109375" style="31" customWidth="1"/>
    <col min="15118" max="15367" width="9.140625" style="31"/>
    <col min="15368" max="15368" width="41.140625" style="31" customWidth="1"/>
    <col min="15369" max="15369" width="9.7109375" style="31" customWidth="1"/>
    <col min="15370" max="15372" width="9.140625" style="31"/>
    <col min="15373" max="15373" width="9.7109375" style="31" customWidth="1"/>
    <col min="15374" max="15623" width="9.140625" style="31"/>
    <col min="15624" max="15624" width="41.140625" style="31" customWidth="1"/>
    <col min="15625" max="15625" width="9.7109375" style="31" customWidth="1"/>
    <col min="15626" max="15628" width="9.140625" style="31"/>
    <col min="15629" max="15629" width="9.7109375" style="31" customWidth="1"/>
    <col min="15630" max="15879" width="9.140625" style="31"/>
    <col min="15880" max="15880" width="41.140625" style="31" customWidth="1"/>
    <col min="15881" max="15881" width="9.7109375" style="31" customWidth="1"/>
    <col min="15882" max="15884" width="9.140625" style="31"/>
    <col min="15885" max="15885" width="9.7109375" style="31" customWidth="1"/>
    <col min="15886" max="16135" width="9.140625" style="31"/>
    <col min="16136" max="16136" width="41.140625" style="31" customWidth="1"/>
    <col min="16137" max="16137" width="9.7109375" style="31" customWidth="1"/>
    <col min="16138" max="16140" width="9.140625" style="31"/>
    <col min="16141" max="16141" width="9.7109375" style="31" customWidth="1"/>
    <col min="16142" max="16384" width="9.140625" style="31"/>
  </cols>
  <sheetData>
    <row r="1" spans="1:26">
      <c r="A1" s="150" t="s">
        <v>0</v>
      </c>
      <c r="B1" s="150" t="s">
        <v>23</v>
      </c>
      <c r="C1" s="150" t="s">
        <v>27</v>
      </c>
      <c r="D1" s="150"/>
      <c r="E1" s="150"/>
      <c r="F1" s="150"/>
      <c r="G1" s="139"/>
      <c r="H1" s="143"/>
      <c r="I1" s="149" t="s">
        <v>25</v>
      </c>
      <c r="J1" s="149"/>
      <c r="K1" s="149"/>
      <c r="L1" s="149"/>
      <c r="M1" s="148"/>
      <c r="N1" s="148"/>
      <c r="O1" s="149" t="s">
        <v>14</v>
      </c>
      <c r="P1" s="149"/>
      <c r="Q1" s="149"/>
      <c r="R1" s="149"/>
      <c r="S1" s="191"/>
      <c r="U1" s="149" t="s">
        <v>24</v>
      </c>
      <c r="V1" s="149"/>
      <c r="W1" s="149"/>
      <c r="X1" s="149"/>
    </row>
    <row r="2" spans="1:26">
      <c r="A2" s="151"/>
      <c r="B2" s="150"/>
      <c r="C2" s="118" t="s">
        <v>28</v>
      </c>
      <c r="D2" s="118" t="s">
        <v>29</v>
      </c>
      <c r="E2" s="98" t="s">
        <v>164</v>
      </c>
      <c r="F2" s="98" t="s">
        <v>165</v>
      </c>
      <c r="G2" s="144" t="s">
        <v>166</v>
      </c>
      <c r="H2" s="146" t="s">
        <v>167</v>
      </c>
      <c r="I2" s="118" t="s">
        <v>28</v>
      </c>
      <c r="J2" s="118" t="s">
        <v>29</v>
      </c>
      <c r="K2" s="98" t="s">
        <v>164</v>
      </c>
      <c r="L2" s="98" t="s">
        <v>165</v>
      </c>
      <c r="M2" s="178" t="s">
        <v>166</v>
      </c>
      <c r="N2" s="178" t="s">
        <v>167</v>
      </c>
      <c r="O2" s="118" t="s">
        <v>28</v>
      </c>
      <c r="P2" s="118" t="s">
        <v>29</v>
      </c>
      <c r="Q2" s="109" t="s">
        <v>164</v>
      </c>
      <c r="R2" s="130" t="s">
        <v>165</v>
      </c>
      <c r="S2" s="190" t="s">
        <v>166</v>
      </c>
      <c r="T2" s="190" t="s">
        <v>167</v>
      </c>
      <c r="U2" s="118" t="s">
        <v>28</v>
      </c>
      <c r="V2" s="118" t="s">
        <v>29</v>
      </c>
      <c r="W2" s="98" t="s">
        <v>164</v>
      </c>
      <c r="X2" s="127" t="s">
        <v>165</v>
      </c>
      <c r="Y2" s="187" t="s">
        <v>166</v>
      </c>
      <c r="Z2" s="187" t="s">
        <v>167</v>
      </c>
    </row>
    <row r="3" spans="1:26" ht="15.75">
      <c r="A3" s="32">
        <v>1</v>
      </c>
      <c r="B3" s="33" t="s">
        <v>30</v>
      </c>
      <c r="C3" s="57">
        <v>6.2</v>
      </c>
      <c r="D3" s="57">
        <v>7.2</v>
      </c>
      <c r="E3" s="17">
        <v>4.2</v>
      </c>
      <c r="F3" s="17">
        <v>5.4</v>
      </c>
      <c r="G3" s="17">
        <v>4.8</v>
      </c>
      <c r="H3" s="17">
        <v>6.8</v>
      </c>
      <c r="I3" s="57">
        <v>4.5999999999999996</v>
      </c>
      <c r="J3" s="70">
        <v>4.8</v>
      </c>
      <c r="K3" s="70">
        <v>5.4</v>
      </c>
      <c r="L3" s="114">
        <v>3.6</v>
      </c>
      <c r="M3" s="179">
        <v>5.4</v>
      </c>
      <c r="N3" s="179">
        <v>5.8</v>
      </c>
      <c r="O3" s="57">
        <v>4</v>
      </c>
      <c r="P3" s="57">
        <v>3.5</v>
      </c>
      <c r="Q3" s="110">
        <v>6</v>
      </c>
      <c r="R3" s="64">
        <v>3.5</v>
      </c>
      <c r="S3" s="1">
        <v>3.75</v>
      </c>
      <c r="T3" s="113">
        <v>4.75</v>
      </c>
      <c r="U3" s="57">
        <v>4.25</v>
      </c>
      <c r="V3" s="57">
        <v>3.25</v>
      </c>
      <c r="W3" s="26">
        <v>2</v>
      </c>
      <c r="X3" s="15">
        <v>2.5</v>
      </c>
      <c r="Y3" s="15">
        <v>5</v>
      </c>
      <c r="Z3" s="26">
        <v>4.25</v>
      </c>
    </row>
    <row r="4" spans="1:26" ht="15.75">
      <c r="A4" s="32">
        <v>2</v>
      </c>
      <c r="B4" s="35" t="s">
        <v>31</v>
      </c>
      <c r="C4" s="57">
        <v>4.8</v>
      </c>
      <c r="D4" s="57">
        <v>4.5999999999999996</v>
      </c>
      <c r="E4" s="17">
        <v>7.8</v>
      </c>
      <c r="F4" s="119"/>
      <c r="G4" s="145">
        <v>3.8</v>
      </c>
      <c r="H4" s="145">
        <v>7.8</v>
      </c>
      <c r="I4" s="57">
        <v>3.4</v>
      </c>
      <c r="J4" s="70">
        <v>4.2</v>
      </c>
      <c r="K4" s="70">
        <v>2.2000000000000002</v>
      </c>
      <c r="L4" s="114">
        <v>4</v>
      </c>
      <c r="M4" s="179">
        <v>2.4</v>
      </c>
      <c r="N4" s="179">
        <v>6.6</v>
      </c>
      <c r="O4" s="57">
        <v>4.75</v>
      </c>
      <c r="P4" s="57">
        <v>2.25</v>
      </c>
      <c r="Q4" s="110">
        <v>1.75</v>
      </c>
      <c r="R4" s="64">
        <v>2.75</v>
      </c>
      <c r="S4" s="113">
        <v>5.5</v>
      </c>
      <c r="T4" s="113">
        <v>3.5</v>
      </c>
      <c r="U4" s="57">
        <v>3.75</v>
      </c>
      <c r="V4" s="57">
        <v>2</v>
      </c>
      <c r="W4" s="26">
        <v>3.25</v>
      </c>
      <c r="X4" s="15">
        <v>4.25</v>
      </c>
      <c r="Y4" s="15">
        <v>3</v>
      </c>
      <c r="Z4" s="26">
        <v>3.75</v>
      </c>
    </row>
    <row r="5" spans="1:26" ht="15.75">
      <c r="A5" s="32">
        <v>3</v>
      </c>
      <c r="B5" s="33" t="s">
        <v>32</v>
      </c>
      <c r="C5" s="57">
        <v>7.2</v>
      </c>
      <c r="D5" s="57">
        <v>8</v>
      </c>
      <c r="E5" s="17">
        <v>7</v>
      </c>
      <c r="F5" s="17">
        <v>5.8</v>
      </c>
      <c r="G5" s="17">
        <v>5.6</v>
      </c>
      <c r="H5" s="17">
        <v>8</v>
      </c>
      <c r="I5" s="57">
        <v>6</v>
      </c>
      <c r="J5" s="70">
        <v>7.8</v>
      </c>
      <c r="K5" s="70">
        <v>6</v>
      </c>
      <c r="L5" s="114">
        <v>5.6</v>
      </c>
      <c r="M5" s="179">
        <v>6</v>
      </c>
      <c r="N5" s="179">
        <v>8</v>
      </c>
      <c r="O5" s="57">
        <v>4.5</v>
      </c>
      <c r="P5" s="57">
        <v>3.75</v>
      </c>
      <c r="Q5" s="110">
        <v>4.25</v>
      </c>
      <c r="R5" s="64">
        <v>4.25</v>
      </c>
      <c r="S5" s="1">
        <v>5.5</v>
      </c>
      <c r="T5" s="113">
        <v>6.25</v>
      </c>
      <c r="U5" s="78">
        <v>4</v>
      </c>
      <c r="V5" s="78">
        <v>2.75</v>
      </c>
      <c r="W5" s="26">
        <v>3</v>
      </c>
      <c r="X5" s="15">
        <v>2.75</v>
      </c>
      <c r="Y5" s="26">
        <v>4.75</v>
      </c>
      <c r="Z5" s="15">
        <v>5</v>
      </c>
    </row>
    <row r="6" spans="1:26" ht="15.75">
      <c r="A6" s="32">
        <v>4</v>
      </c>
      <c r="B6" s="33" t="s">
        <v>33</v>
      </c>
      <c r="C6" s="57">
        <v>7.6</v>
      </c>
      <c r="D6" s="57">
        <v>7.6</v>
      </c>
      <c r="E6" s="17">
        <v>7.8</v>
      </c>
      <c r="F6" s="17">
        <v>7.4</v>
      </c>
      <c r="G6" s="119">
        <v>0</v>
      </c>
      <c r="H6" s="147">
        <v>8.6</v>
      </c>
      <c r="I6" s="57">
        <v>7.4</v>
      </c>
      <c r="J6" s="70">
        <v>8.6</v>
      </c>
      <c r="K6" s="70">
        <v>7</v>
      </c>
      <c r="L6" s="114">
        <v>7.6</v>
      </c>
      <c r="M6" s="179">
        <v>7</v>
      </c>
      <c r="N6" s="179">
        <v>9.1999999999999993</v>
      </c>
      <c r="O6" s="57">
        <v>6.25</v>
      </c>
      <c r="P6" s="57">
        <v>6.5</v>
      </c>
      <c r="Q6" s="110">
        <v>5.5</v>
      </c>
      <c r="R6" s="64">
        <v>7.5</v>
      </c>
      <c r="S6" s="1">
        <v>6.25</v>
      </c>
      <c r="T6" s="113">
        <v>6</v>
      </c>
      <c r="U6" s="78">
        <v>7</v>
      </c>
      <c r="V6" s="78">
        <v>8</v>
      </c>
      <c r="W6" s="110">
        <v>9.25</v>
      </c>
      <c r="X6" s="64">
        <v>9.75</v>
      </c>
      <c r="Y6" s="189">
        <v>9.25</v>
      </c>
      <c r="Z6" s="15">
        <v>8.5</v>
      </c>
    </row>
    <row r="7" spans="1:26" ht="15.75">
      <c r="A7" s="32">
        <v>5</v>
      </c>
      <c r="B7" s="33" t="s">
        <v>34</v>
      </c>
      <c r="C7" s="57">
        <v>3.6</v>
      </c>
      <c r="D7" s="57">
        <v>3.8</v>
      </c>
      <c r="E7" s="17">
        <v>4.8</v>
      </c>
      <c r="F7" s="17">
        <v>3</v>
      </c>
      <c r="G7" s="17">
        <v>5.4</v>
      </c>
      <c r="H7" s="17">
        <v>6.8</v>
      </c>
      <c r="I7" s="57">
        <v>4</v>
      </c>
      <c r="J7" s="70">
        <v>5</v>
      </c>
      <c r="K7" s="70">
        <v>2.8</v>
      </c>
      <c r="L7" s="114">
        <v>3.4</v>
      </c>
      <c r="M7" s="179">
        <v>4</v>
      </c>
      <c r="N7" s="179">
        <v>5.4</v>
      </c>
      <c r="O7" s="57">
        <v>4.5</v>
      </c>
      <c r="P7" s="57">
        <v>3</v>
      </c>
      <c r="Q7" s="110">
        <v>4.5</v>
      </c>
      <c r="R7" s="64">
        <v>4</v>
      </c>
      <c r="S7" s="1">
        <v>5</v>
      </c>
      <c r="T7" s="113">
        <v>5</v>
      </c>
      <c r="U7" s="78">
        <v>4.25</v>
      </c>
      <c r="V7" s="78">
        <v>2</v>
      </c>
      <c r="W7" s="26">
        <v>3.25</v>
      </c>
      <c r="X7" s="64">
        <v>3</v>
      </c>
      <c r="Y7" s="26">
        <v>3.25</v>
      </c>
      <c r="Z7" s="26">
        <v>2.25</v>
      </c>
    </row>
    <row r="8" spans="1:26" ht="15.75">
      <c r="A8" s="32">
        <v>6</v>
      </c>
      <c r="B8" s="33" t="s">
        <v>35</v>
      </c>
      <c r="C8" s="57">
        <v>8.8000000000000007</v>
      </c>
      <c r="D8" s="57">
        <v>7.6</v>
      </c>
      <c r="E8" s="17">
        <v>8.4</v>
      </c>
      <c r="F8" s="17">
        <v>7.6</v>
      </c>
      <c r="G8" s="17">
        <v>7.6</v>
      </c>
      <c r="H8" s="17">
        <v>8.6</v>
      </c>
      <c r="I8" s="57">
        <v>9.4</v>
      </c>
      <c r="J8" s="70">
        <v>9</v>
      </c>
      <c r="K8" s="70">
        <v>8.8000000000000007</v>
      </c>
      <c r="L8" s="114">
        <v>9.4</v>
      </c>
      <c r="M8" s="179">
        <v>8</v>
      </c>
      <c r="N8" s="179">
        <v>9.1999999999999993</v>
      </c>
      <c r="O8" s="57">
        <v>5.75</v>
      </c>
      <c r="P8" s="57">
        <v>5.5</v>
      </c>
      <c r="Q8" s="110">
        <v>6</v>
      </c>
      <c r="R8" s="64">
        <v>5</v>
      </c>
      <c r="S8" s="1">
        <v>5.75</v>
      </c>
      <c r="T8" s="113">
        <v>7</v>
      </c>
      <c r="U8" s="57">
        <v>5.25</v>
      </c>
      <c r="V8" s="57">
        <v>3.75</v>
      </c>
      <c r="W8" s="26">
        <v>5.25</v>
      </c>
      <c r="X8" s="64">
        <v>5.75</v>
      </c>
      <c r="Y8" s="15">
        <v>6.5</v>
      </c>
      <c r="Z8" s="15">
        <v>5.5</v>
      </c>
    </row>
    <row r="9" spans="1:26" ht="15.75">
      <c r="A9" s="32">
        <v>7</v>
      </c>
      <c r="B9" s="36" t="s">
        <v>36</v>
      </c>
      <c r="C9" s="57">
        <v>5</v>
      </c>
      <c r="D9" s="96">
        <v>6</v>
      </c>
      <c r="E9" s="17">
        <v>6.2</v>
      </c>
      <c r="F9" s="17">
        <v>6.8</v>
      </c>
      <c r="G9" s="17">
        <v>5.8</v>
      </c>
      <c r="H9" s="17">
        <v>8.1999999999999993</v>
      </c>
      <c r="I9" s="96">
        <v>4.2</v>
      </c>
      <c r="J9" s="70">
        <v>4.8</v>
      </c>
      <c r="K9" s="70">
        <v>3.8</v>
      </c>
      <c r="L9" s="114">
        <v>2.4</v>
      </c>
      <c r="M9" s="179">
        <v>3.6</v>
      </c>
      <c r="N9" s="179">
        <v>5.4</v>
      </c>
      <c r="O9" s="57">
        <v>5.75</v>
      </c>
      <c r="P9" s="57">
        <v>4</v>
      </c>
      <c r="Q9" s="110">
        <v>4.75</v>
      </c>
      <c r="R9" s="64">
        <v>4</v>
      </c>
      <c r="S9" s="1">
        <v>5</v>
      </c>
      <c r="T9" s="113">
        <v>6.25</v>
      </c>
      <c r="U9" s="57">
        <v>3.5</v>
      </c>
      <c r="V9" s="57">
        <v>3.25</v>
      </c>
      <c r="W9" s="26">
        <v>3.25</v>
      </c>
      <c r="X9" s="64">
        <v>4.25</v>
      </c>
      <c r="Y9" s="26">
        <v>4.75</v>
      </c>
      <c r="Z9" s="26">
        <v>4.25</v>
      </c>
    </row>
    <row r="10" spans="1:26" ht="15.75">
      <c r="A10" s="32">
        <v>8</v>
      </c>
      <c r="B10" s="35" t="s">
        <v>37</v>
      </c>
      <c r="C10" s="57">
        <v>6.4</v>
      </c>
      <c r="D10" s="96">
        <v>6.6</v>
      </c>
      <c r="E10" s="137">
        <v>7</v>
      </c>
      <c r="F10" s="17">
        <v>6.8</v>
      </c>
      <c r="G10" s="17">
        <v>6.6</v>
      </c>
      <c r="H10" s="17">
        <v>7.2</v>
      </c>
      <c r="I10" s="57">
        <v>7.8</v>
      </c>
      <c r="J10" s="70">
        <v>7.2</v>
      </c>
      <c r="K10" s="70">
        <v>7.2</v>
      </c>
      <c r="L10" s="114">
        <v>8.4</v>
      </c>
      <c r="M10" s="179">
        <v>7.2</v>
      </c>
      <c r="N10" s="179">
        <v>8.1999999999999993</v>
      </c>
      <c r="O10" s="57">
        <v>4.75</v>
      </c>
      <c r="P10" s="57">
        <v>4.5</v>
      </c>
      <c r="Q10" s="110">
        <v>4.75</v>
      </c>
      <c r="R10" s="64">
        <v>4.75</v>
      </c>
      <c r="S10" s="1">
        <v>5</v>
      </c>
      <c r="T10" s="113">
        <v>3.75</v>
      </c>
      <c r="U10" s="57">
        <v>4</v>
      </c>
      <c r="V10" s="57">
        <v>3.5</v>
      </c>
      <c r="W10" s="26">
        <v>4</v>
      </c>
      <c r="X10" s="64">
        <v>4.25</v>
      </c>
      <c r="Y10" s="15">
        <v>4.5</v>
      </c>
      <c r="Z10" s="15">
        <v>5.5</v>
      </c>
    </row>
    <row r="11" spans="1:26" ht="15.75">
      <c r="A11" s="32">
        <v>9</v>
      </c>
      <c r="B11" s="37" t="s">
        <v>38</v>
      </c>
      <c r="C11" s="57">
        <v>7</v>
      </c>
      <c r="D11" s="96">
        <v>7.6</v>
      </c>
      <c r="E11" s="137">
        <v>8.1999999999999993</v>
      </c>
      <c r="F11" s="17">
        <v>7.2</v>
      </c>
      <c r="G11" s="17">
        <v>8.6</v>
      </c>
      <c r="H11" s="17">
        <v>8.8000000000000007</v>
      </c>
      <c r="I11" s="57">
        <v>8.1999999999999993</v>
      </c>
      <c r="J11" s="70">
        <v>8.8000000000000007</v>
      </c>
      <c r="K11" s="70">
        <v>8.6</v>
      </c>
      <c r="L11" s="114">
        <v>8.1999999999999993</v>
      </c>
      <c r="M11" s="179">
        <v>8.6</v>
      </c>
      <c r="N11" s="179">
        <v>9.1999999999999993</v>
      </c>
      <c r="O11" s="57">
        <v>7.5</v>
      </c>
      <c r="P11" s="57">
        <v>5</v>
      </c>
      <c r="Q11" s="110">
        <v>4.25</v>
      </c>
      <c r="R11" s="64">
        <v>7.5</v>
      </c>
      <c r="S11" s="1">
        <v>5.5</v>
      </c>
      <c r="T11" s="113">
        <v>7</v>
      </c>
      <c r="U11" s="57">
        <v>4.25</v>
      </c>
      <c r="V11" s="57">
        <v>4.25</v>
      </c>
      <c r="W11" s="26">
        <v>5.75</v>
      </c>
      <c r="X11" s="64">
        <v>6</v>
      </c>
      <c r="Y11" s="15">
        <v>3</v>
      </c>
      <c r="Z11" s="26">
        <v>5.75</v>
      </c>
    </row>
    <row r="12" spans="1:26" ht="15.75">
      <c r="A12" s="32">
        <v>10</v>
      </c>
      <c r="B12" s="38" t="s">
        <v>39</v>
      </c>
      <c r="C12" s="57">
        <v>7.4</v>
      </c>
      <c r="D12" s="57">
        <v>7.8</v>
      </c>
      <c r="E12" s="17">
        <v>7</v>
      </c>
      <c r="F12" s="17">
        <v>6.8</v>
      </c>
      <c r="G12" s="17">
        <v>7.4</v>
      </c>
      <c r="H12" s="17">
        <v>8.1999999999999993</v>
      </c>
      <c r="I12" s="57">
        <v>8.4</v>
      </c>
      <c r="J12" s="70">
        <v>8.6</v>
      </c>
      <c r="K12" s="70">
        <v>8.1999999999999993</v>
      </c>
      <c r="L12" s="114">
        <v>8</v>
      </c>
      <c r="M12" s="179">
        <v>7.6</v>
      </c>
      <c r="N12" s="179">
        <v>8.8000000000000007</v>
      </c>
      <c r="O12" s="57">
        <v>4</v>
      </c>
      <c r="P12" s="57">
        <v>4.75</v>
      </c>
      <c r="Q12" s="110">
        <v>6.25</v>
      </c>
      <c r="R12" s="64">
        <v>5.75</v>
      </c>
      <c r="S12" s="1">
        <v>6.5</v>
      </c>
      <c r="T12" s="113">
        <v>0</v>
      </c>
      <c r="U12" s="57">
        <v>3.5</v>
      </c>
      <c r="V12" s="57">
        <v>4.5</v>
      </c>
      <c r="W12" s="26">
        <v>6.5</v>
      </c>
      <c r="X12" s="64">
        <v>7.25</v>
      </c>
      <c r="Y12" s="15">
        <v>7</v>
      </c>
      <c r="Z12" s="26">
        <v>6.75</v>
      </c>
    </row>
    <row r="13" spans="1:26" ht="15.75">
      <c r="A13" s="32">
        <v>11</v>
      </c>
      <c r="B13" s="35" t="s">
        <v>40</v>
      </c>
      <c r="C13" s="57">
        <v>4.8</v>
      </c>
      <c r="D13" s="57">
        <v>7</v>
      </c>
      <c r="E13" s="17">
        <v>7</v>
      </c>
      <c r="F13" s="17">
        <v>5.6</v>
      </c>
      <c r="G13" s="119">
        <v>0</v>
      </c>
      <c r="H13" s="119"/>
      <c r="I13" s="57">
        <v>6</v>
      </c>
      <c r="J13" s="70">
        <v>6.4</v>
      </c>
      <c r="K13" s="120"/>
      <c r="L13" s="114">
        <v>4.5999999999999996</v>
      </c>
      <c r="M13" s="180">
        <v>0</v>
      </c>
      <c r="N13" s="179">
        <v>7.2</v>
      </c>
      <c r="O13" s="57">
        <v>4.25</v>
      </c>
      <c r="P13" s="57">
        <v>4.25</v>
      </c>
      <c r="Q13" s="122"/>
      <c r="R13" s="64">
        <v>2.5</v>
      </c>
      <c r="S13" s="1">
        <v>4.25</v>
      </c>
      <c r="T13" s="113">
        <v>3.75</v>
      </c>
      <c r="U13" s="57">
        <v>3.75</v>
      </c>
      <c r="V13" s="57">
        <v>3.75</v>
      </c>
      <c r="W13" s="26">
        <v>3.25</v>
      </c>
      <c r="X13" s="128"/>
      <c r="Y13" s="26">
        <v>4.75</v>
      </c>
      <c r="Z13" s="15">
        <v>2.5</v>
      </c>
    </row>
    <row r="14" spans="1:26" ht="15.75">
      <c r="A14" s="32">
        <v>12</v>
      </c>
      <c r="B14" s="33" t="s">
        <v>41</v>
      </c>
      <c r="C14" s="57">
        <v>7.4</v>
      </c>
      <c r="D14" s="57">
        <v>8</v>
      </c>
      <c r="E14" s="17">
        <v>7.2</v>
      </c>
      <c r="F14" s="17">
        <v>6.4</v>
      </c>
      <c r="G14" s="17">
        <v>6.8</v>
      </c>
      <c r="H14" s="17">
        <v>8</v>
      </c>
      <c r="I14" s="57">
        <v>8.4</v>
      </c>
      <c r="J14" s="70">
        <v>8.1999999999999993</v>
      </c>
      <c r="K14" s="70">
        <v>8.4</v>
      </c>
      <c r="L14" s="114">
        <v>8</v>
      </c>
      <c r="M14" s="179">
        <v>7.8</v>
      </c>
      <c r="N14" s="179">
        <v>8.6</v>
      </c>
      <c r="O14" s="57">
        <v>6</v>
      </c>
      <c r="P14" s="57">
        <v>0</v>
      </c>
      <c r="Q14" s="110">
        <v>6.5</v>
      </c>
      <c r="R14" s="64">
        <v>6</v>
      </c>
      <c r="S14" s="1">
        <v>5</v>
      </c>
      <c r="T14" s="113">
        <v>5.75</v>
      </c>
      <c r="U14" s="57">
        <v>4.25</v>
      </c>
      <c r="V14" s="123">
        <v>0</v>
      </c>
      <c r="W14" s="26">
        <v>5</v>
      </c>
      <c r="X14" s="64">
        <v>5.75</v>
      </c>
      <c r="Y14" s="26">
        <v>6.25</v>
      </c>
      <c r="Z14" s="188"/>
    </row>
    <row r="15" spans="1:26" ht="15.75">
      <c r="A15" s="32">
        <v>13</v>
      </c>
      <c r="B15" s="33" t="s">
        <v>42</v>
      </c>
      <c r="C15" s="57">
        <v>6.8</v>
      </c>
      <c r="D15" s="57">
        <v>6.6</v>
      </c>
      <c r="E15" s="17">
        <v>7.6</v>
      </c>
      <c r="F15" s="17">
        <v>7.8</v>
      </c>
      <c r="G15" s="17">
        <v>7.8</v>
      </c>
      <c r="H15" s="17">
        <v>8.4</v>
      </c>
      <c r="I15" s="57">
        <v>9</v>
      </c>
      <c r="J15" s="70">
        <v>8.6</v>
      </c>
      <c r="K15" s="70">
        <v>7.8</v>
      </c>
      <c r="L15" s="114">
        <v>9.6</v>
      </c>
      <c r="M15" s="179">
        <v>8.4</v>
      </c>
      <c r="N15" s="179">
        <v>8.6</v>
      </c>
      <c r="O15" s="57">
        <v>5.5</v>
      </c>
      <c r="P15" s="57">
        <v>6.25</v>
      </c>
      <c r="Q15" s="110">
        <v>5.5</v>
      </c>
      <c r="R15" s="64">
        <v>5.5</v>
      </c>
      <c r="S15" s="1">
        <v>5.5</v>
      </c>
      <c r="T15" s="113">
        <v>8</v>
      </c>
      <c r="U15" s="57">
        <v>3.25</v>
      </c>
      <c r="V15" s="57">
        <v>4</v>
      </c>
      <c r="W15" s="26">
        <v>4.75</v>
      </c>
      <c r="X15" s="64">
        <v>4.75</v>
      </c>
      <c r="Y15" s="15">
        <v>5</v>
      </c>
      <c r="Z15" s="26">
        <v>4.25</v>
      </c>
    </row>
    <row r="16" spans="1:26" ht="15.75">
      <c r="A16" s="32">
        <v>14</v>
      </c>
      <c r="B16" s="33" t="s">
        <v>43</v>
      </c>
      <c r="C16" s="57">
        <v>7.4</v>
      </c>
      <c r="D16" s="57">
        <v>7.6</v>
      </c>
      <c r="E16" s="17">
        <v>8.4</v>
      </c>
      <c r="F16" s="17">
        <v>8</v>
      </c>
      <c r="G16" s="17">
        <v>9</v>
      </c>
      <c r="H16" s="17">
        <v>9.4</v>
      </c>
      <c r="I16" s="57">
        <v>9.6</v>
      </c>
      <c r="J16" s="70">
        <v>9.8000000000000007</v>
      </c>
      <c r="K16" s="70">
        <v>9</v>
      </c>
      <c r="L16" s="114">
        <v>9.4</v>
      </c>
      <c r="M16" s="179">
        <v>8.8000000000000007</v>
      </c>
      <c r="N16" s="179">
        <v>8.8000000000000007</v>
      </c>
      <c r="O16" s="57">
        <v>7.5</v>
      </c>
      <c r="P16" s="57">
        <v>7.5</v>
      </c>
      <c r="Q16" s="110">
        <v>8</v>
      </c>
      <c r="R16" s="64">
        <v>8.25</v>
      </c>
      <c r="S16" s="1">
        <v>8.5</v>
      </c>
      <c r="T16" s="113">
        <v>8.75</v>
      </c>
      <c r="U16" s="123">
        <v>0</v>
      </c>
      <c r="V16" s="57">
        <v>5.75</v>
      </c>
      <c r="W16" s="26">
        <v>6.5</v>
      </c>
      <c r="X16" s="64">
        <v>9.25</v>
      </c>
      <c r="Y16" s="26">
        <v>8.25</v>
      </c>
      <c r="Z16" s="26">
        <v>6.75</v>
      </c>
    </row>
    <row r="17" spans="1:31" ht="15.75">
      <c r="A17" s="32">
        <v>15</v>
      </c>
      <c r="B17" s="35" t="s">
        <v>44</v>
      </c>
      <c r="C17" s="57">
        <v>4.5999999999999996</v>
      </c>
      <c r="D17" s="57">
        <v>5</v>
      </c>
      <c r="E17" s="17">
        <v>3.8</v>
      </c>
      <c r="F17" s="17">
        <v>5</v>
      </c>
      <c r="G17" s="17">
        <v>5.8</v>
      </c>
      <c r="H17" s="17">
        <v>6.2</v>
      </c>
      <c r="I17" s="57">
        <v>0</v>
      </c>
      <c r="J17" s="70">
        <v>5</v>
      </c>
      <c r="K17" s="120"/>
      <c r="L17" s="114">
        <v>4.2</v>
      </c>
      <c r="M17" s="179">
        <v>3.4</v>
      </c>
      <c r="N17" s="180">
        <v>0</v>
      </c>
      <c r="O17" s="57">
        <v>3.75</v>
      </c>
      <c r="P17" s="57">
        <v>4</v>
      </c>
      <c r="Q17" s="110">
        <v>3.25</v>
      </c>
      <c r="R17" s="131">
        <v>3</v>
      </c>
      <c r="S17" s="1">
        <v>3.25</v>
      </c>
      <c r="T17" s="113">
        <v>3.75</v>
      </c>
      <c r="U17" s="57">
        <v>1.75</v>
      </c>
      <c r="V17" s="57">
        <v>2.75</v>
      </c>
      <c r="W17" s="26">
        <v>3</v>
      </c>
      <c r="X17" s="64">
        <v>3.5</v>
      </c>
      <c r="Y17" s="15">
        <v>2.5</v>
      </c>
      <c r="Z17" s="15">
        <v>3.5</v>
      </c>
    </row>
    <row r="18" spans="1:31" ht="15.75">
      <c r="A18" s="32">
        <v>16</v>
      </c>
      <c r="B18" s="33" t="s">
        <v>45</v>
      </c>
      <c r="C18" s="57">
        <v>6.4</v>
      </c>
      <c r="D18" s="57">
        <v>7.6</v>
      </c>
      <c r="E18" s="17">
        <v>7.6</v>
      </c>
      <c r="F18" s="17">
        <v>7.2</v>
      </c>
      <c r="G18" s="17">
        <v>8.4</v>
      </c>
      <c r="H18" s="17">
        <v>9.1999999999999993</v>
      </c>
      <c r="I18" s="57">
        <v>8.4</v>
      </c>
      <c r="J18" s="70">
        <v>7</v>
      </c>
      <c r="K18" s="70">
        <v>7.8</v>
      </c>
      <c r="L18" s="114">
        <v>7.4</v>
      </c>
      <c r="M18" s="179" t="s">
        <v>168</v>
      </c>
      <c r="N18" s="179">
        <v>8.4</v>
      </c>
      <c r="O18" s="57">
        <v>7.25</v>
      </c>
      <c r="P18" s="57">
        <v>7</v>
      </c>
      <c r="Q18" s="110">
        <v>7</v>
      </c>
      <c r="R18" s="64">
        <v>7.75</v>
      </c>
      <c r="S18" s="1">
        <v>8.25</v>
      </c>
      <c r="T18" s="113">
        <v>8.5</v>
      </c>
      <c r="U18" s="57">
        <v>6</v>
      </c>
      <c r="V18" s="57">
        <v>6.25</v>
      </c>
      <c r="W18" s="110">
        <v>9.25</v>
      </c>
      <c r="X18" s="64">
        <v>9.75</v>
      </c>
      <c r="Y18" s="189">
        <v>9.25</v>
      </c>
      <c r="Z18" s="189">
        <v>9.25</v>
      </c>
    </row>
    <row r="19" spans="1:31" ht="15.75">
      <c r="A19" s="32">
        <v>17</v>
      </c>
      <c r="B19" s="33" t="s">
        <v>46</v>
      </c>
      <c r="C19" s="57">
        <v>7</v>
      </c>
      <c r="D19" s="57">
        <v>6.8</v>
      </c>
      <c r="E19" s="17">
        <v>7.4</v>
      </c>
      <c r="F19" s="17">
        <v>4.2</v>
      </c>
      <c r="G19" s="17">
        <v>6.6</v>
      </c>
      <c r="H19" s="17">
        <v>7.2</v>
      </c>
      <c r="I19" s="57">
        <v>6.2</v>
      </c>
      <c r="J19" s="70">
        <v>6.2</v>
      </c>
      <c r="K19" s="70">
        <v>6</v>
      </c>
      <c r="L19" s="114">
        <v>4.2</v>
      </c>
      <c r="M19" s="179">
        <v>4</v>
      </c>
      <c r="N19" s="179">
        <v>6.4</v>
      </c>
      <c r="O19" s="57">
        <v>4.5</v>
      </c>
      <c r="P19" s="57">
        <v>5</v>
      </c>
      <c r="Q19" s="110">
        <v>4</v>
      </c>
      <c r="R19" s="64">
        <v>4</v>
      </c>
      <c r="S19" s="1">
        <v>5</v>
      </c>
      <c r="T19" s="113">
        <v>6.25</v>
      </c>
      <c r="U19" s="57">
        <v>3.5</v>
      </c>
      <c r="V19" s="57">
        <v>4.5</v>
      </c>
      <c r="W19" s="26">
        <v>3.5</v>
      </c>
      <c r="X19" s="15">
        <v>5.75</v>
      </c>
      <c r="Y19" s="15">
        <v>5.5</v>
      </c>
      <c r="Z19" s="15">
        <v>5</v>
      </c>
    </row>
    <row r="20" spans="1:31" ht="15.75">
      <c r="A20" s="32">
        <v>18</v>
      </c>
      <c r="B20" s="36" t="s">
        <v>47</v>
      </c>
      <c r="C20" s="57">
        <v>7</v>
      </c>
      <c r="D20" s="57">
        <v>8.1999999999999993</v>
      </c>
      <c r="E20" s="17">
        <v>7.4</v>
      </c>
      <c r="F20" s="17">
        <v>8.1999999999999993</v>
      </c>
      <c r="G20" s="17">
        <v>7</v>
      </c>
      <c r="H20" s="119"/>
      <c r="I20" s="57">
        <v>9.1999999999999993</v>
      </c>
      <c r="J20" s="70">
        <v>10</v>
      </c>
      <c r="K20" s="70">
        <v>8.8000000000000007</v>
      </c>
      <c r="L20" s="114">
        <v>9.1999999999999993</v>
      </c>
      <c r="M20" s="179">
        <v>9</v>
      </c>
      <c r="N20" s="180">
        <v>0</v>
      </c>
      <c r="O20" s="57">
        <v>6</v>
      </c>
      <c r="P20" s="57">
        <v>3.5</v>
      </c>
      <c r="Q20" s="110">
        <v>5.5</v>
      </c>
      <c r="R20" s="64">
        <v>5.25</v>
      </c>
      <c r="S20" s="1">
        <v>6.25</v>
      </c>
      <c r="T20" s="113">
        <v>0</v>
      </c>
      <c r="U20" s="57">
        <v>3.75</v>
      </c>
      <c r="V20" s="57">
        <v>4.5</v>
      </c>
      <c r="W20" s="26">
        <v>4</v>
      </c>
      <c r="X20" s="15">
        <v>4</v>
      </c>
      <c r="Y20" s="15">
        <v>5</v>
      </c>
      <c r="Z20" s="15">
        <v>5.5</v>
      </c>
    </row>
    <row r="21" spans="1:31" ht="15.75">
      <c r="A21" s="32">
        <v>19</v>
      </c>
      <c r="B21" s="37" t="s">
        <v>48</v>
      </c>
      <c r="C21" s="57">
        <v>7</v>
      </c>
      <c r="D21" s="57">
        <v>7.6</v>
      </c>
      <c r="E21" s="17">
        <v>7.8</v>
      </c>
      <c r="F21" s="17">
        <v>7.2</v>
      </c>
      <c r="G21" s="17">
        <v>8</v>
      </c>
      <c r="H21" s="17">
        <v>8.4</v>
      </c>
      <c r="I21" s="57">
        <v>0</v>
      </c>
      <c r="J21" s="70">
        <v>8.1999999999999993</v>
      </c>
      <c r="K21" s="121"/>
      <c r="L21" s="114">
        <v>8.1999999999999993</v>
      </c>
      <c r="M21" s="179">
        <v>7.6</v>
      </c>
      <c r="N21" s="179">
        <v>8</v>
      </c>
      <c r="O21" s="57">
        <v>5.25</v>
      </c>
      <c r="P21" s="57">
        <v>5</v>
      </c>
      <c r="Q21" s="110">
        <v>4.75</v>
      </c>
      <c r="R21" s="64">
        <v>3.5</v>
      </c>
      <c r="S21" s="1">
        <v>3.25</v>
      </c>
      <c r="T21" s="113">
        <v>0</v>
      </c>
      <c r="U21" s="57">
        <v>4</v>
      </c>
      <c r="V21" s="57">
        <v>2.75</v>
      </c>
      <c r="W21" s="26">
        <v>2.2999999999999998</v>
      </c>
      <c r="X21" s="15">
        <v>3.5</v>
      </c>
      <c r="Y21" s="15">
        <v>2</v>
      </c>
      <c r="Z21" s="15">
        <v>4</v>
      </c>
    </row>
    <row r="22" spans="1:31" ht="15.75">
      <c r="A22" s="32">
        <v>20</v>
      </c>
      <c r="B22" s="33" t="s">
        <v>49</v>
      </c>
      <c r="C22" s="57">
        <v>7.6</v>
      </c>
      <c r="D22" s="57">
        <v>6.4</v>
      </c>
      <c r="E22" s="17">
        <v>7</v>
      </c>
      <c r="F22" s="17">
        <v>5.8</v>
      </c>
      <c r="G22" s="17">
        <v>5.6</v>
      </c>
      <c r="H22" s="17">
        <v>7.6</v>
      </c>
      <c r="I22" s="57">
        <v>4.2</v>
      </c>
      <c r="J22" s="70">
        <v>5.6</v>
      </c>
      <c r="K22" s="70">
        <v>4</v>
      </c>
      <c r="L22" s="114">
        <v>4.5999999999999996</v>
      </c>
      <c r="M22" s="179">
        <v>5.2</v>
      </c>
      <c r="N22" s="179">
        <v>8.1999999999999993</v>
      </c>
      <c r="O22" s="57">
        <v>3.5</v>
      </c>
      <c r="P22" s="57">
        <v>5</v>
      </c>
      <c r="Q22" s="110">
        <v>2.25</v>
      </c>
      <c r="R22" s="64">
        <v>5.75</v>
      </c>
      <c r="S22" s="1">
        <v>4.5</v>
      </c>
      <c r="T22" s="113">
        <v>4.5</v>
      </c>
      <c r="U22" s="57">
        <v>3.5</v>
      </c>
      <c r="V22" s="57">
        <v>5</v>
      </c>
      <c r="W22" s="26">
        <v>4.25</v>
      </c>
      <c r="X22" s="15">
        <v>4.75</v>
      </c>
      <c r="Y22" s="26">
        <v>4.75</v>
      </c>
      <c r="Z22" s="26">
        <v>3.25</v>
      </c>
    </row>
    <row r="23" spans="1:31" ht="15.75">
      <c r="A23" s="32">
        <v>21</v>
      </c>
      <c r="B23" s="33" t="s">
        <v>50</v>
      </c>
      <c r="C23" s="57">
        <v>3.6</v>
      </c>
      <c r="D23" s="57">
        <v>3.2</v>
      </c>
      <c r="E23" s="17">
        <v>3.6</v>
      </c>
      <c r="F23" s="17">
        <v>4.2</v>
      </c>
      <c r="G23" s="17">
        <v>4.4000000000000004</v>
      </c>
      <c r="H23" s="17">
        <v>8.1999999999999993</v>
      </c>
      <c r="I23" s="57">
        <v>3.4</v>
      </c>
      <c r="J23" s="70">
        <v>3.8</v>
      </c>
      <c r="K23" s="70">
        <v>2.4</v>
      </c>
      <c r="L23" s="114">
        <v>2.4</v>
      </c>
      <c r="M23" s="179">
        <v>3.4</v>
      </c>
      <c r="N23" s="179">
        <v>4.4000000000000004</v>
      </c>
      <c r="O23" s="57">
        <v>2.5</v>
      </c>
      <c r="P23" s="57">
        <v>2.75</v>
      </c>
      <c r="Q23" s="110">
        <v>2.75</v>
      </c>
      <c r="R23" s="64">
        <v>4.5</v>
      </c>
      <c r="S23" s="1">
        <v>4.25</v>
      </c>
      <c r="T23" s="113">
        <v>5.75</v>
      </c>
      <c r="U23" s="57">
        <v>4</v>
      </c>
      <c r="V23" s="57">
        <v>3</v>
      </c>
      <c r="W23" s="26">
        <v>3.75</v>
      </c>
      <c r="X23" s="15">
        <v>2.25</v>
      </c>
      <c r="Y23" s="15">
        <v>4</v>
      </c>
      <c r="Z23" s="15">
        <v>3.5</v>
      </c>
    </row>
    <row r="24" spans="1:31" ht="15.75">
      <c r="A24" s="32">
        <v>22</v>
      </c>
      <c r="B24" s="35" t="s">
        <v>138</v>
      </c>
      <c r="C24" s="57">
        <v>7</v>
      </c>
      <c r="D24" s="57">
        <v>7.6</v>
      </c>
      <c r="E24" s="55">
        <v>7.4</v>
      </c>
      <c r="F24" s="55">
        <v>7.2</v>
      </c>
      <c r="G24" s="55">
        <v>7.8</v>
      </c>
      <c r="H24" s="55">
        <v>8.8000000000000007</v>
      </c>
      <c r="I24" s="57">
        <v>7.8</v>
      </c>
      <c r="J24" s="70">
        <v>8.6</v>
      </c>
      <c r="K24" s="70">
        <v>6.6</v>
      </c>
      <c r="L24" s="114">
        <v>6.8</v>
      </c>
      <c r="M24" s="179">
        <v>7.8</v>
      </c>
      <c r="N24" s="179">
        <v>8.4</v>
      </c>
      <c r="O24" s="57">
        <v>4.25</v>
      </c>
      <c r="P24" s="57">
        <v>4.75</v>
      </c>
      <c r="Q24" s="110">
        <v>5.25</v>
      </c>
      <c r="R24" s="64">
        <v>6.75</v>
      </c>
      <c r="S24" s="1">
        <v>6</v>
      </c>
      <c r="T24" s="113">
        <v>6</v>
      </c>
      <c r="U24" s="57">
        <v>4.5</v>
      </c>
      <c r="V24" s="57">
        <v>4</v>
      </c>
      <c r="W24" s="26">
        <v>6.75</v>
      </c>
      <c r="X24" s="15">
        <v>7</v>
      </c>
      <c r="Y24" s="26">
        <v>5.25</v>
      </c>
      <c r="Z24" s="26">
        <v>5.75</v>
      </c>
    </row>
    <row r="25" spans="1:31" ht="31.5">
      <c r="A25" s="32">
        <v>23</v>
      </c>
      <c r="B25" s="33" t="s">
        <v>52</v>
      </c>
      <c r="C25" s="57">
        <v>7.4</v>
      </c>
      <c r="D25" s="57">
        <v>7.4</v>
      </c>
      <c r="E25" s="45">
        <v>7.8</v>
      </c>
      <c r="F25" s="45">
        <v>6.8</v>
      </c>
      <c r="G25" s="45">
        <v>8.1999999999999993</v>
      </c>
      <c r="H25" s="45">
        <v>8.8000000000000007</v>
      </c>
      <c r="I25" s="57">
        <v>8.1999999999999993</v>
      </c>
      <c r="J25" s="70">
        <v>9.1999999999999993</v>
      </c>
      <c r="K25" s="70">
        <v>8.6</v>
      </c>
      <c r="L25" s="121"/>
      <c r="M25" s="179">
        <v>7.6</v>
      </c>
      <c r="N25" s="179">
        <v>8.8000000000000007</v>
      </c>
      <c r="O25" s="57">
        <v>5.25</v>
      </c>
      <c r="P25" s="57">
        <v>3.75</v>
      </c>
      <c r="Q25" s="110">
        <v>5</v>
      </c>
      <c r="R25" s="64">
        <v>5.75</v>
      </c>
      <c r="S25" s="1">
        <v>8</v>
      </c>
      <c r="T25" s="113"/>
      <c r="U25" s="57">
        <v>5.5</v>
      </c>
      <c r="V25" s="57">
        <v>3.5</v>
      </c>
      <c r="W25" s="26">
        <v>5</v>
      </c>
      <c r="X25" s="15">
        <v>6.25</v>
      </c>
      <c r="Y25" s="26">
        <v>7.25</v>
      </c>
      <c r="Z25" s="15">
        <v>7.5</v>
      </c>
    </row>
    <row r="26" spans="1:31">
      <c r="C26" s="133"/>
      <c r="D26" s="47"/>
      <c r="E26" s="134"/>
      <c r="F26" s="134"/>
      <c r="G26" s="134"/>
      <c r="H26" s="134"/>
      <c r="I26" s="47"/>
      <c r="J26" s="47"/>
      <c r="K26" s="47"/>
      <c r="L26" s="47"/>
      <c r="M26" s="47"/>
      <c r="N26" s="47"/>
      <c r="O26" s="133"/>
      <c r="P26" s="47"/>
      <c r="Q26" s="47"/>
      <c r="R26" s="47"/>
      <c r="U26" s="47"/>
      <c r="V26" s="47"/>
      <c r="W26" s="47"/>
    </row>
    <row r="28" spans="1:31" ht="15.75" thickBot="1">
      <c r="B28" s="31" t="s">
        <v>161</v>
      </c>
      <c r="Z28" s="31" t="s">
        <v>162</v>
      </c>
      <c r="AA28" s="39"/>
      <c r="AE28" s="39"/>
    </row>
    <row r="29" spans="1:31" ht="68.25" thickBot="1">
      <c r="B29" s="99" t="s">
        <v>144</v>
      </c>
      <c r="C29" s="104" t="s">
        <v>145</v>
      </c>
      <c r="D29" s="104" t="s">
        <v>13</v>
      </c>
      <c r="E29" s="104"/>
      <c r="F29" s="104"/>
      <c r="G29" s="104"/>
      <c r="H29" s="104"/>
      <c r="I29" s="104" t="s">
        <v>146</v>
      </c>
      <c r="J29" s="104" t="s">
        <v>147</v>
      </c>
      <c r="K29" s="104"/>
      <c r="L29" s="104"/>
      <c r="M29" s="104"/>
      <c r="N29" s="104"/>
      <c r="O29" s="104" t="s">
        <v>148</v>
      </c>
      <c r="Z29" s="86" t="s">
        <v>144</v>
      </c>
      <c r="AA29" s="86" t="s">
        <v>145</v>
      </c>
      <c r="AB29" s="86" t="s">
        <v>13</v>
      </c>
      <c r="AC29" s="86" t="s">
        <v>146</v>
      </c>
      <c r="AD29" s="86" t="s">
        <v>147</v>
      </c>
      <c r="AE29" s="86" t="s">
        <v>148</v>
      </c>
    </row>
    <row r="30" spans="1:31" ht="25.5" thickTop="1" thickBot="1">
      <c r="B30" s="100">
        <v>10</v>
      </c>
      <c r="C30" s="105" t="s">
        <v>149</v>
      </c>
      <c r="D30" s="105" t="s">
        <v>149</v>
      </c>
      <c r="E30" s="105"/>
      <c r="F30" s="105"/>
      <c r="G30" s="105"/>
      <c r="H30" s="105"/>
      <c r="I30" s="105" t="s">
        <v>149</v>
      </c>
      <c r="J30" s="105" t="s">
        <v>149</v>
      </c>
      <c r="K30" s="105"/>
      <c r="L30" s="105"/>
      <c r="M30" s="105"/>
      <c r="N30" s="105"/>
      <c r="O30" s="106" t="s">
        <v>149</v>
      </c>
      <c r="Z30" s="87">
        <v>10</v>
      </c>
      <c r="AA30" s="87" t="s">
        <v>149</v>
      </c>
      <c r="AB30" s="87" t="s">
        <v>149</v>
      </c>
      <c r="AC30" s="87" t="s">
        <v>149</v>
      </c>
      <c r="AD30" s="87" t="s">
        <v>149</v>
      </c>
      <c r="AE30" s="88" t="s">
        <v>149</v>
      </c>
    </row>
    <row r="31" spans="1:31" ht="73.5" thickTop="1" thickBot="1">
      <c r="B31" s="101" t="s">
        <v>150</v>
      </c>
      <c r="C31" s="105" t="s">
        <v>149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7"/>
      <c r="Z31" s="89" t="s">
        <v>150</v>
      </c>
      <c r="AA31" s="87" t="s">
        <v>149</v>
      </c>
      <c r="AB31" s="87"/>
      <c r="AC31" s="87"/>
      <c r="AD31" s="87"/>
      <c r="AE31" s="90"/>
    </row>
    <row r="32" spans="1:31" ht="72.75" thickBot="1">
      <c r="B32" s="102" t="s">
        <v>151</v>
      </c>
      <c r="C32" s="105">
        <v>1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6">
        <v>1</v>
      </c>
      <c r="Z32" s="91" t="s">
        <v>151</v>
      </c>
      <c r="AA32" s="91">
        <v>1</v>
      </c>
      <c r="AB32" s="91"/>
      <c r="AC32" s="91"/>
      <c r="AD32" s="91"/>
      <c r="AE32" s="92">
        <v>1</v>
      </c>
    </row>
    <row r="33" spans="2:31" ht="72.75" thickBot="1">
      <c r="B33" s="101" t="s">
        <v>152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7">
        <v>6</v>
      </c>
      <c r="Z33" s="89" t="s">
        <v>152</v>
      </c>
      <c r="AA33" s="89"/>
      <c r="AB33" s="89"/>
      <c r="AC33" s="89"/>
      <c r="AD33" s="89"/>
      <c r="AE33" s="90">
        <v>6</v>
      </c>
    </row>
    <row r="34" spans="2:31" ht="72.75" thickBot="1">
      <c r="B34" s="102" t="s">
        <v>153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6">
        <v>10</v>
      </c>
      <c r="Z34" s="91" t="s">
        <v>153</v>
      </c>
      <c r="AA34" s="91"/>
      <c r="AB34" s="91"/>
      <c r="AC34" s="91"/>
      <c r="AD34" s="91"/>
      <c r="AE34" s="92">
        <v>10</v>
      </c>
    </row>
    <row r="35" spans="2:31" ht="72.75" thickBot="1">
      <c r="B35" s="101" t="s">
        <v>154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7">
        <v>5</v>
      </c>
      <c r="Z35" s="89" t="s">
        <v>154</v>
      </c>
      <c r="AA35" s="89"/>
      <c r="AB35" s="89"/>
      <c r="AC35" s="89"/>
      <c r="AD35" s="89"/>
      <c r="AE35" s="90">
        <v>5</v>
      </c>
    </row>
    <row r="36" spans="2:31" ht="72.75" thickBot="1">
      <c r="B36" s="102" t="s">
        <v>155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6">
        <v>5</v>
      </c>
      <c r="Z36" s="91" t="s">
        <v>155</v>
      </c>
      <c r="AA36" s="91"/>
      <c r="AB36" s="91"/>
      <c r="AC36" s="91"/>
      <c r="AD36" s="91"/>
      <c r="AE36" s="92">
        <v>5</v>
      </c>
    </row>
    <row r="37" spans="2:31" ht="72.75" thickBot="1">
      <c r="B37" s="101" t="s">
        <v>156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7">
        <v>3</v>
      </c>
      <c r="Z37" s="89" t="s">
        <v>156</v>
      </c>
      <c r="AA37" s="89"/>
      <c r="AB37" s="89"/>
      <c r="AC37" s="89"/>
      <c r="AD37" s="89"/>
      <c r="AE37" s="90">
        <v>3</v>
      </c>
    </row>
    <row r="38" spans="2:31" ht="72.75" thickBot="1">
      <c r="B38" s="102" t="s">
        <v>157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 t="s">
        <v>149</v>
      </c>
      <c r="Z38" s="91" t="s">
        <v>157</v>
      </c>
      <c r="AA38" s="91"/>
      <c r="AB38" s="91"/>
      <c r="AC38" s="91"/>
      <c r="AD38" s="91"/>
      <c r="AE38" s="92" t="s">
        <v>149</v>
      </c>
    </row>
    <row r="39" spans="2:31" ht="72.75" thickBot="1">
      <c r="B39" s="101" t="s">
        <v>158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7" t="s">
        <v>149</v>
      </c>
      <c r="Z39" s="89" t="s">
        <v>158</v>
      </c>
      <c r="AA39" s="89"/>
      <c r="AB39" s="89"/>
      <c r="AC39" s="89"/>
      <c r="AD39" s="89"/>
      <c r="AE39" s="90" t="s">
        <v>149</v>
      </c>
    </row>
    <row r="40" spans="2:31" ht="72.75" thickBot="1">
      <c r="B40" s="102" t="s">
        <v>159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6" t="s">
        <v>149</v>
      </c>
      <c r="Z40" s="91" t="s">
        <v>159</v>
      </c>
      <c r="AA40" s="91"/>
      <c r="AB40" s="91"/>
      <c r="AC40" s="91"/>
      <c r="AD40" s="91"/>
      <c r="AE40" s="92" t="s">
        <v>149</v>
      </c>
    </row>
    <row r="41" spans="2:31" ht="96.75" thickBot="1">
      <c r="B41" s="101" t="s">
        <v>160</v>
      </c>
      <c r="C41" s="108" t="s">
        <v>149</v>
      </c>
      <c r="D41" s="108" t="s">
        <v>149</v>
      </c>
      <c r="E41" s="108"/>
      <c r="F41" s="108"/>
      <c r="G41" s="108"/>
      <c r="H41" s="108"/>
      <c r="I41" s="108" t="s">
        <v>149</v>
      </c>
      <c r="J41" s="108" t="s">
        <v>149</v>
      </c>
      <c r="K41" s="108"/>
      <c r="L41" s="108"/>
      <c r="M41" s="108"/>
      <c r="N41" s="108"/>
      <c r="O41" s="107" t="s">
        <v>149</v>
      </c>
      <c r="Z41" s="89" t="s">
        <v>160</v>
      </c>
      <c r="AA41" s="89" t="s">
        <v>149</v>
      </c>
      <c r="AB41" s="89" t="s">
        <v>149</v>
      </c>
      <c r="AC41" s="89" t="s">
        <v>149</v>
      </c>
      <c r="AD41" s="89" t="s">
        <v>149</v>
      </c>
      <c r="AE41" s="90" t="s">
        <v>149</v>
      </c>
    </row>
  </sheetData>
  <mergeCells count="6">
    <mergeCell ref="U1:X1"/>
    <mergeCell ref="A1:A2"/>
    <mergeCell ref="B1:B2"/>
    <mergeCell ref="C1:F1"/>
    <mergeCell ref="I1:L1"/>
    <mergeCell ref="O1:R1"/>
  </mergeCell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All!C16</f>
        <v>Aulia Wicaksono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Indonesia'!D18</f>
        <v>7.2</v>
      </c>
      <c r="C8" s="64">
        <f>'B. Indonesia'!E18</f>
        <v>8.1999999999999993</v>
      </c>
      <c r="D8" s="64">
        <f>'B. Indonesia'!F18</f>
        <v>0</v>
      </c>
      <c r="E8" s="64">
        <f>'B. Indonesia'!G18</f>
        <v>8.4</v>
      </c>
      <c r="F8" s="64">
        <f>'B. Indonesia'!H18</f>
        <v>8.4</v>
      </c>
      <c r="G8" s="64">
        <f>'B. Indonesia'!I18</f>
        <v>8.6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English!D18</f>
        <v>9</v>
      </c>
      <c r="C9" s="64">
        <f>English!E18</f>
        <v>8.8000000000000007</v>
      </c>
      <c r="D9" s="64">
        <f>English!F18</f>
        <v>7.6</v>
      </c>
      <c r="E9" s="64">
        <f>English!G18</f>
        <v>7.8</v>
      </c>
      <c r="F9" s="64">
        <f>English!H18</f>
        <v>8.1999999999999993</v>
      </c>
      <c r="G9" s="64">
        <f>English!I18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IPA!D18</f>
        <v>5.75</v>
      </c>
      <c r="C10" s="64">
        <f>IPA!E18</f>
        <v>5.75</v>
      </c>
      <c r="D10" s="64">
        <f>IPA!F18</f>
        <v>5.5</v>
      </c>
      <c r="E10" s="64">
        <f>IPA!G18</f>
        <v>5.75</v>
      </c>
      <c r="F10" s="64">
        <f>IPA!H18</f>
        <v>7</v>
      </c>
      <c r="G10" s="64">
        <f>IPA!I18</f>
        <v>7.5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IPA!D18</f>
        <v>5.75</v>
      </c>
      <c r="C11" s="64">
        <f>IPA!E18</f>
        <v>5.75</v>
      </c>
      <c r="D11" s="64">
        <f>IPA!F18</f>
        <v>5.5</v>
      </c>
      <c r="E11" s="64">
        <f>IPA!G18</f>
        <v>5.75</v>
      </c>
      <c r="F11" s="64">
        <f>IPA!H18</f>
        <v>7</v>
      </c>
      <c r="G11" s="64">
        <f>IPA!I18</f>
        <v>7.5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27.7</v>
      </c>
      <c r="C13" s="22">
        <f t="shared" si="0"/>
        <v>28.5</v>
      </c>
      <c r="D13" s="22">
        <f t="shared" si="0"/>
        <v>18.600000000000001</v>
      </c>
      <c r="E13" s="22">
        <f t="shared" si="0"/>
        <v>27.7</v>
      </c>
      <c r="F13" s="22">
        <f t="shared" si="0"/>
        <v>30.6</v>
      </c>
      <c r="G13" s="22">
        <f t="shared" si="0"/>
        <v>32.4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All!C17</f>
        <v>Husain Umar Abdurohim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Indonesia'!D19</f>
        <v>4.5999999999999996</v>
      </c>
      <c r="C8" s="64">
        <f>'B. Indonesia'!E19</f>
        <v>4.4000000000000004</v>
      </c>
      <c r="D8" s="64">
        <f>'B. Indonesia'!F19</f>
        <v>0</v>
      </c>
      <c r="E8" s="64">
        <f>'B. Indonesia'!G19</f>
        <v>4.5999999999999996</v>
      </c>
      <c r="F8" s="64">
        <f>'B. Indonesia'!H19</f>
        <v>4.2</v>
      </c>
      <c r="G8" s="64">
        <f>'B. Indonesia'!I19</f>
        <v>6.4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English!D19</f>
        <v>3.6</v>
      </c>
      <c r="C9" s="64">
        <f>English!E19</f>
        <v>5</v>
      </c>
      <c r="D9" s="64">
        <f>English!F19</f>
        <v>0</v>
      </c>
      <c r="E9" s="64">
        <f>English!G19</f>
        <v>3</v>
      </c>
      <c r="F9" s="64">
        <f>English!H19</f>
        <v>2.4</v>
      </c>
      <c r="G9" s="64">
        <f>English!I19</f>
        <v>5.2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IPA!D19</f>
        <v>3</v>
      </c>
      <c r="C10" s="64">
        <f>IPA!E19</f>
        <v>3</v>
      </c>
      <c r="D10" s="64">
        <f>IPA!F19</f>
        <v>2</v>
      </c>
      <c r="E10" s="64">
        <f>IPA!G19</f>
        <v>3.5</v>
      </c>
      <c r="F10" s="64">
        <f>IPA!H19</f>
        <v>5.5</v>
      </c>
      <c r="G10" s="64">
        <f>IPA!I19</f>
        <v>2.75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Math!D19</f>
        <v>3</v>
      </c>
      <c r="C11" s="64">
        <f>Math!E19</f>
        <v>1.75</v>
      </c>
      <c r="D11" s="64">
        <f>Math!F19</f>
        <v>2.75</v>
      </c>
      <c r="E11" s="64">
        <f>Math!G19</f>
        <v>3</v>
      </c>
      <c r="F11" s="64">
        <f>Math!H19</f>
        <v>5.25</v>
      </c>
      <c r="G11" s="64">
        <f>Math!I19</f>
        <v>2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14.2</v>
      </c>
      <c r="C13" s="22">
        <f t="shared" si="0"/>
        <v>14.15</v>
      </c>
      <c r="D13" s="22">
        <f t="shared" si="0"/>
        <v>4.75</v>
      </c>
      <c r="E13" s="22">
        <f t="shared" si="0"/>
        <v>14.1</v>
      </c>
      <c r="F13" s="22">
        <f t="shared" si="0"/>
        <v>17.350000000000001</v>
      </c>
      <c r="G13" s="22">
        <f t="shared" si="0"/>
        <v>16.350000000000001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All!C18</f>
        <v>M Irfan Hanifiandi Kurnia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Indonesia'!D20</f>
        <v>8.4</v>
      </c>
      <c r="C8" s="64">
        <f>'B. Indonesia'!E20</f>
        <v>8</v>
      </c>
      <c r="D8" s="64">
        <f>'B. Indonesia'!F20</f>
        <v>8.4</v>
      </c>
      <c r="E8" s="64">
        <f>'B. Indonesia'!G20</f>
        <v>7.6</v>
      </c>
      <c r="F8" s="64">
        <f>'B. Indonesia'!H20</f>
        <v>7.8</v>
      </c>
      <c r="G8" s="64">
        <f>'B. Indonesia'!I20</f>
        <v>8.4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English!D20</f>
        <v>9.6</v>
      </c>
      <c r="C9" s="64">
        <f>English!E20</f>
        <v>9.4</v>
      </c>
      <c r="D9" s="64">
        <f>English!F20</f>
        <v>8.4</v>
      </c>
      <c r="E9" s="64">
        <f>English!G20</f>
        <v>8.4</v>
      </c>
      <c r="F9" s="64">
        <f>English!H20</f>
        <v>8</v>
      </c>
      <c r="G9" s="64">
        <f>English!I20</f>
        <v>9.6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IPA!D20</f>
        <v>6</v>
      </c>
      <c r="C10" s="64">
        <f>IPA!E20</f>
        <v>5.25</v>
      </c>
      <c r="D10" s="64">
        <f>IPA!F20</f>
        <v>7.25</v>
      </c>
      <c r="E10" s="64">
        <f>IPA!G20</f>
        <v>6</v>
      </c>
      <c r="F10" s="64">
        <f>IPA!H20</f>
        <v>6.25</v>
      </c>
      <c r="G10" s="64">
        <f>IPA!I20</f>
        <v>8.5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Math!D20</f>
        <v>7.75</v>
      </c>
      <c r="C11" s="64">
        <f>Math!E20</f>
        <v>5.75</v>
      </c>
      <c r="D11" s="64">
        <f>Math!F20</f>
        <v>6.5</v>
      </c>
      <c r="E11" s="64">
        <f>Math!G20</f>
        <v>8.5</v>
      </c>
      <c r="F11" s="64">
        <f>Math!H20</f>
        <v>9.75</v>
      </c>
      <c r="G11" s="64">
        <f>Math!I20</f>
        <v>8.5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31.75</v>
      </c>
      <c r="C13" s="22">
        <f t="shared" si="0"/>
        <v>28.4</v>
      </c>
      <c r="D13" s="22">
        <f t="shared" si="0"/>
        <v>30.55</v>
      </c>
      <c r="E13" s="22">
        <f t="shared" si="0"/>
        <v>30.5</v>
      </c>
      <c r="F13" s="22">
        <f t="shared" si="0"/>
        <v>31.8</v>
      </c>
      <c r="G13" s="22">
        <f t="shared" si="0"/>
        <v>35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All!C19</f>
        <v>M Rafly Dwitya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Indonesia'!D21</f>
        <v>3.2</v>
      </c>
      <c r="C8" s="64">
        <f>'B. Indonesia'!E21</f>
        <v>3.2</v>
      </c>
      <c r="D8" s="64">
        <f>'B. Indonesia'!F21</f>
        <v>3.6</v>
      </c>
      <c r="E8" s="64">
        <f>'B. Indonesia'!G21</f>
        <v>4</v>
      </c>
      <c r="F8" s="64">
        <f>'B. Indonesia'!H21</f>
        <v>4</v>
      </c>
      <c r="G8" s="64">
        <f>'B. Indonesia'!I21</f>
        <v>6.8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English!D21</f>
        <v>4.4000000000000004</v>
      </c>
      <c r="C9" s="64">
        <f>English!E21</f>
        <v>3.2</v>
      </c>
      <c r="D9" s="64">
        <f>English!F21</f>
        <v>3.4</v>
      </c>
      <c r="E9" s="64">
        <f>English!G21</f>
        <v>2.4</v>
      </c>
      <c r="F9" s="64">
        <f>English!H21</f>
        <v>3.2</v>
      </c>
      <c r="G9" s="64">
        <f>English!I21</f>
        <v>4.2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IPA!D21</f>
        <v>3.75</v>
      </c>
      <c r="C10" s="64">
        <f>IPA!E21</f>
        <v>2.25</v>
      </c>
      <c r="D10" s="64">
        <f>IPA!F21</f>
        <v>3.75</v>
      </c>
      <c r="E10" s="64">
        <f>IPA!G21</f>
        <v>2.5</v>
      </c>
      <c r="F10" s="64">
        <f>IPA!H21</f>
        <v>2.5</v>
      </c>
      <c r="G10" s="64">
        <f>IPA!I21</f>
        <v>4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Math!D21</f>
        <v>4.75</v>
      </c>
      <c r="C11" s="64">
        <f>Math!E21</f>
        <v>3.5</v>
      </c>
      <c r="D11" s="64">
        <f>Math!F21</f>
        <v>4</v>
      </c>
      <c r="E11" s="64">
        <f>Math!G21</f>
        <v>3.75</v>
      </c>
      <c r="F11" s="64">
        <f>Math!H21</f>
        <v>4.75</v>
      </c>
      <c r="G11" s="64">
        <f>Math!I21</f>
        <v>3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16.100000000000001</v>
      </c>
      <c r="C13" s="22">
        <f t="shared" si="0"/>
        <v>12.15</v>
      </c>
      <c r="D13" s="22">
        <f t="shared" si="0"/>
        <v>14.75</v>
      </c>
      <c r="E13" s="22">
        <f t="shared" si="0"/>
        <v>12.65</v>
      </c>
      <c r="F13" s="22">
        <f t="shared" si="0"/>
        <v>14.45</v>
      </c>
      <c r="G13" s="22">
        <f t="shared" si="0"/>
        <v>18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All!C20</f>
        <v>Haidar Razin Taqi Burhan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Indonesia'!D22</f>
        <v>5.6</v>
      </c>
      <c r="C8" s="64">
        <f>'B. Indonesia'!E22</f>
        <v>7.4</v>
      </c>
      <c r="D8" s="64">
        <f>'B. Indonesia'!F22</f>
        <v>7.2</v>
      </c>
      <c r="E8" s="64">
        <f>'B. Indonesia'!G22</f>
        <v>7.2</v>
      </c>
      <c r="F8" s="64">
        <f>'B. Indonesia'!H22</f>
        <v>7.2</v>
      </c>
      <c r="G8" s="64">
        <f>'B. Indonesia'!I22</f>
        <v>8.8000000000000007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English!D22</f>
        <v>9</v>
      </c>
      <c r="C9" s="64">
        <f>English!E22</f>
        <v>9.6</v>
      </c>
      <c r="D9" s="64">
        <f>English!F22</f>
        <v>8.4</v>
      </c>
      <c r="E9" s="64">
        <f>English!G22</f>
        <v>8.8000000000000007</v>
      </c>
      <c r="F9" s="64">
        <f>English!H22</f>
        <v>8.4</v>
      </c>
      <c r="G9" s="64">
        <f>English!I22</f>
        <v>9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IPA!D22</f>
        <v>6</v>
      </c>
      <c r="C10" s="64">
        <f>IPA!E22</f>
        <v>5.5</v>
      </c>
      <c r="D10" s="64">
        <f>IPA!F22</f>
        <v>6.75</v>
      </c>
      <c r="E10" s="64">
        <f>IPA!G22</f>
        <v>5.5</v>
      </c>
      <c r="F10" s="64">
        <f>IPA!H22</f>
        <v>6</v>
      </c>
      <c r="G10" s="64">
        <f>IPA!I22</f>
        <v>5.5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Math!D22</f>
        <v>4.75</v>
      </c>
      <c r="C11" s="64">
        <f>Math!E22</f>
        <v>3.5</v>
      </c>
      <c r="D11" s="64">
        <f>Math!F22</f>
        <v>6</v>
      </c>
      <c r="E11" s="64">
        <f>Math!G22</f>
        <v>6</v>
      </c>
      <c r="F11" s="64">
        <f>Math!H22</f>
        <v>6</v>
      </c>
      <c r="G11" s="64">
        <f>Math!I22</f>
        <v>6.5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25.35</v>
      </c>
      <c r="C13" s="22">
        <f t="shared" si="0"/>
        <v>26</v>
      </c>
      <c r="D13" s="22">
        <f t="shared" si="0"/>
        <v>28.35</v>
      </c>
      <c r="E13" s="22">
        <f t="shared" si="0"/>
        <v>27.5</v>
      </c>
      <c r="F13" s="22">
        <f t="shared" si="0"/>
        <v>27.6</v>
      </c>
      <c r="G13" s="22">
        <f t="shared" si="0"/>
        <v>29.8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All!C21</f>
        <v>M. Ilyasa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Indonesia'!D23</f>
        <v>3.6</v>
      </c>
      <c r="C8" s="64">
        <f>'B. Indonesia'!E23</f>
        <v>3.2</v>
      </c>
      <c r="D8" s="64">
        <f>'B. Indonesia'!F23</f>
        <v>6</v>
      </c>
      <c r="E8" s="64">
        <f>'B. Indonesia'!G23</f>
        <v>4.5999999999999996</v>
      </c>
      <c r="F8" s="64">
        <f>'B. Indonesia'!H23</f>
        <v>3.8</v>
      </c>
      <c r="G8" s="64">
        <f>'B. Indonesia'!I23</f>
        <v>0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English!D23</f>
        <v>3.4</v>
      </c>
      <c r="C9" s="64">
        <f>English!E23</f>
        <v>7.4</v>
      </c>
      <c r="D9" s="64">
        <f>English!F23</f>
        <v>4.4000000000000004</v>
      </c>
      <c r="E9" s="64">
        <f>English!G23</f>
        <v>0</v>
      </c>
      <c r="F9" s="64">
        <f>English!H23</f>
        <v>4.5999999999999996</v>
      </c>
      <c r="G9" s="64">
        <f>English!I23</f>
        <v>6.8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IPA!D23</f>
        <v>4.5</v>
      </c>
      <c r="C10" s="64">
        <f>IPA!E23</f>
        <v>2</v>
      </c>
      <c r="D10" s="64">
        <f>IPA!F23</f>
        <v>4.25</v>
      </c>
      <c r="E10" s="64">
        <f>IPA!G23</f>
        <v>2.5</v>
      </c>
      <c r="F10" s="64">
        <f>IPA!H23</f>
        <v>3.75</v>
      </c>
      <c r="G10" s="64">
        <f>IPA!I23</f>
        <v>3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Math!D23</f>
        <v>3.25</v>
      </c>
      <c r="C11" s="64">
        <f>Math!E23</f>
        <v>3.25</v>
      </c>
      <c r="D11" s="64">
        <f>Math!F23</f>
        <v>4</v>
      </c>
      <c r="E11" s="64">
        <f>Math!G23</f>
        <v>2.75</v>
      </c>
      <c r="F11" s="64">
        <f>Math!H23</f>
        <v>3.75</v>
      </c>
      <c r="G11" s="64">
        <f>Math!I23</f>
        <v>2.75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14.75</v>
      </c>
      <c r="C13" s="22">
        <f t="shared" si="0"/>
        <v>15.850000000000001</v>
      </c>
      <c r="D13" s="22">
        <f t="shared" si="0"/>
        <v>18.649999999999999</v>
      </c>
      <c r="E13" s="22">
        <f t="shared" si="0"/>
        <v>9.85</v>
      </c>
      <c r="F13" s="22">
        <f t="shared" si="0"/>
        <v>15.899999999999999</v>
      </c>
      <c r="G13" s="22">
        <f t="shared" si="0"/>
        <v>12.55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All!C22</f>
        <v>M. Rahadian Azka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Indonesia'!D24</f>
        <v>7.2</v>
      </c>
      <c r="C8" s="64">
        <f>'B. Indonesia'!E24</f>
        <v>6.8</v>
      </c>
      <c r="D8" s="64">
        <f>'B. Indonesia'!F24</f>
        <v>7.2</v>
      </c>
      <c r="E8" s="64">
        <f>'B. Indonesia'!G24</f>
        <v>5.6</v>
      </c>
      <c r="F8" s="64">
        <f>'B. Indonesia'!H24</f>
        <v>4.5999999999999996</v>
      </c>
      <c r="G8" s="64">
        <f>'B. Indonesia'!I24</f>
        <v>7.4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English!D24</f>
        <v>4</v>
      </c>
      <c r="C9" s="64">
        <f>English!E24</f>
        <v>4</v>
      </c>
      <c r="D9" s="64">
        <f>English!F24</f>
        <v>3.6</v>
      </c>
      <c r="E9" s="64">
        <f>English!G24</f>
        <v>3.4</v>
      </c>
      <c r="F9" s="64">
        <f>English!H24</f>
        <v>3.2</v>
      </c>
      <c r="G9" s="64">
        <f>English!I24</f>
        <v>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IPA!D24</f>
        <v>3.75</v>
      </c>
      <c r="C10" s="64">
        <f>IPA!E24</f>
        <v>3</v>
      </c>
      <c r="D10" s="64">
        <f>IPA!F24</f>
        <v>4.25</v>
      </c>
      <c r="E10" s="64">
        <f>IPA!G24</f>
        <v>2.75</v>
      </c>
      <c r="F10" s="64">
        <f>IPA!H24</f>
        <v>5.75</v>
      </c>
      <c r="G10" s="64">
        <f>IPA!I24</f>
        <v>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Math!D24</f>
        <v>4</v>
      </c>
      <c r="C11" s="64">
        <f>Math!E24</f>
        <v>4.25</v>
      </c>
      <c r="D11" s="64">
        <f>Math!F24</f>
        <v>0</v>
      </c>
      <c r="E11" s="64">
        <f>Math!G24</f>
        <v>5</v>
      </c>
      <c r="F11" s="64">
        <f>Math!H24</f>
        <v>6.25</v>
      </c>
      <c r="G11" s="64">
        <f>Math!I24</f>
        <v>2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18.95</v>
      </c>
      <c r="C13" s="22">
        <f t="shared" si="0"/>
        <v>18.05</v>
      </c>
      <c r="D13" s="22">
        <f t="shared" si="0"/>
        <v>15.05</v>
      </c>
      <c r="E13" s="22">
        <f t="shared" si="0"/>
        <v>16.75</v>
      </c>
      <c r="F13" s="22">
        <f t="shared" si="0"/>
        <v>19.8</v>
      </c>
      <c r="G13" s="22">
        <f t="shared" si="0"/>
        <v>20.399999999999999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All!C23</f>
        <v>M. Thareq  Rais Akbar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'B. Indonesia'!D25</f>
        <v>6.4</v>
      </c>
      <c r="C8" s="64">
        <f>'B. Indonesia'!E25</f>
        <v>7.2</v>
      </c>
      <c r="D8" s="64">
        <f>'B. Indonesia'!F25</f>
        <v>7</v>
      </c>
      <c r="E8" s="64">
        <f>'B. Indonesia'!G25</f>
        <v>7</v>
      </c>
      <c r="F8" s="64">
        <f>'B. Indonesia'!H25</f>
        <v>6.8</v>
      </c>
      <c r="G8" s="64">
        <f>'B. Indonesia'!I25</f>
        <v>7.8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English!D25</f>
        <v>8.4</v>
      </c>
      <c r="C9" s="64">
        <f>English!E25</f>
        <v>7.8</v>
      </c>
      <c r="D9" s="64">
        <f>English!F25</f>
        <v>6.8</v>
      </c>
      <c r="E9" s="64">
        <f>English!G25</f>
        <v>7.4</v>
      </c>
      <c r="F9" s="64">
        <f>English!H25</f>
        <v>7.6</v>
      </c>
      <c r="G9" s="64">
        <f>English!I25</f>
        <v>8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IPA!D25</f>
        <v>5.75</v>
      </c>
      <c r="C10" s="64">
        <f>IPA!E25</f>
        <v>3.25</v>
      </c>
      <c r="D10" s="64">
        <f>IPA!F25</f>
        <v>4.25</v>
      </c>
      <c r="E10" s="64">
        <f>IPA!G25</f>
        <v>4.5</v>
      </c>
      <c r="F10" s="64">
        <f>IPA!H25</f>
        <v>5.25</v>
      </c>
      <c r="G10" s="64">
        <f>IPA!I25</f>
        <v>6.5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Math!D25</f>
        <v>3</v>
      </c>
      <c r="C11" s="64">
        <f>Math!E25</f>
        <v>3.75</v>
      </c>
      <c r="D11" s="64">
        <f>Math!F25</f>
        <v>4</v>
      </c>
      <c r="E11" s="64">
        <f>Math!G25</f>
        <v>5.75</v>
      </c>
      <c r="F11" s="64">
        <f>Math!H25</f>
        <v>5.5</v>
      </c>
      <c r="G11" s="64">
        <f>Math!I25</f>
        <v>5.5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23.55</v>
      </c>
      <c r="C13" s="22">
        <f t="shared" si="0"/>
        <v>22</v>
      </c>
      <c r="D13" s="22">
        <f t="shared" si="0"/>
        <v>22.05</v>
      </c>
      <c r="E13" s="22">
        <f t="shared" si="0"/>
        <v>24.65</v>
      </c>
      <c r="F13" s="22">
        <f t="shared" si="0"/>
        <v>25.15</v>
      </c>
      <c r="G13" s="22">
        <f t="shared" si="0"/>
        <v>27.8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3" ht="15.75">
      <c r="A4" s="65" t="s">
        <v>135</v>
      </c>
      <c r="B4" s="66" t="str">
        <f>All!C24</f>
        <v>Pramudya Prasetya Samudra (Andro)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42">
        <v>1</v>
      </c>
      <c r="C7" s="42">
        <v>2</v>
      </c>
      <c r="D7" s="42">
        <v>3</v>
      </c>
      <c r="E7" s="42">
        <v>4</v>
      </c>
      <c r="F7" s="42">
        <v>5</v>
      </c>
      <c r="G7" s="42">
        <v>6</v>
      </c>
      <c r="H7" s="42">
        <v>7</v>
      </c>
      <c r="I7" s="42">
        <v>8</v>
      </c>
      <c r="J7" s="42">
        <v>9</v>
      </c>
      <c r="K7" s="42">
        <v>10</v>
      </c>
      <c r="L7" s="42">
        <v>11</v>
      </c>
      <c r="M7" s="75" t="s">
        <v>137</v>
      </c>
    </row>
    <row r="8" spans="1:13">
      <c r="A8" s="14" t="s">
        <v>12</v>
      </c>
      <c r="B8" s="64">
        <f>'nasa''i'!C22</f>
        <v>6.6</v>
      </c>
      <c r="C8" s="64">
        <f>'nasa''i'!D22</f>
        <v>6</v>
      </c>
      <c r="D8" s="64">
        <f>'nasa''i'!E22</f>
        <v>6.6</v>
      </c>
      <c r="E8" s="64">
        <f>'nasa''i'!F22</f>
        <v>7</v>
      </c>
      <c r="F8" s="64">
        <f>'nasa''i'!G22</f>
        <v>6.8</v>
      </c>
      <c r="G8" s="64">
        <f>'nasa''i'!H22</f>
        <v>7.4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'nasa''i'!I22</f>
        <v>7.6</v>
      </c>
      <c r="C9" s="64">
        <f>'nasa''i'!J22</f>
        <v>8.4</v>
      </c>
      <c r="D9" s="64">
        <f>'nasa''i'!K22</f>
        <v>0</v>
      </c>
      <c r="E9" s="64">
        <f>'nasa''i'!L22</f>
        <v>6.4</v>
      </c>
      <c r="F9" s="64">
        <f>'nasa''i'!M22</f>
        <v>7</v>
      </c>
      <c r="G9" s="64">
        <f>'nasa''i'!N22</f>
        <v>7.6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'nasa''i'!O22</f>
        <v>5.5</v>
      </c>
      <c r="C10" s="64">
        <f>'nasa''i'!P22</f>
        <v>5.5</v>
      </c>
      <c r="D10" s="64">
        <f>'nasa''i'!Q22</f>
        <v>3.5</v>
      </c>
      <c r="E10" s="64">
        <f>'nasa''i'!R22</f>
        <v>6.25</v>
      </c>
      <c r="F10" s="64">
        <f>'nasa''i'!S22</f>
        <v>5.75</v>
      </c>
      <c r="G10" s="64">
        <f>'nasa''i'!T22</f>
        <v>6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Math!D26</f>
        <v>4.75</v>
      </c>
      <c r="C11" s="64">
        <f>Math!E26</f>
        <v>4</v>
      </c>
      <c r="D11" s="64">
        <f>Math!F26</f>
        <v>3.25</v>
      </c>
      <c r="E11" s="64">
        <f>Math!G26</f>
        <v>4.5</v>
      </c>
      <c r="F11" s="64">
        <f>Math!H26</f>
        <v>6.25</v>
      </c>
      <c r="G11" s="64">
        <f>Math!I26</f>
        <v>4.75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24.45</v>
      </c>
      <c r="C13" s="22">
        <f t="shared" si="0"/>
        <v>23.9</v>
      </c>
      <c r="D13" s="22">
        <f t="shared" si="0"/>
        <v>13.35</v>
      </c>
      <c r="E13" s="22">
        <f t="shared" si="0"/>
        <v>24.15</v>
      </c>
      <c r="F13" s="22">
        <f t="shared" si="0"/>
        <v>25.8</v>
      </c>
      <c r="G13" s="22">
        <f t="shared" si="0"/>
        <v>25.75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'nasa''i'!B23</f>
        <v>M. Zidane Yahya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'nasa''i'!C23</f>
        <v>2.8</v>
      </c>
      <c r="C8" s="64">
        <f>'nasa''i'!D23</f>
        <v>5.2</v>
      </c>
      <c r="D8" s="64">
        <f>'nasa''i'!E23</f>
        <v>2.6</v>
      </c>
      <c r="E8" s="64">
        <f>'nasa''i'!F23</f>
        <v>2.2000000000000002</v>
      </c>
      <c r="F8" s="64">
        <f>'nasa''i'!G23</f>
        <v>3.4</v>
      </c>
      <c r="G8" s="64">
        <f>'nasa''i'!H23</f>
        <v>5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'nasa''i'!I23</f>
        <v>4</v>
      </c>
      <c r="C9" s="64">
        <f>'nasa''i'!J23</f>
        <v>5</v>
      </c>
      <c r="D9" s="64">
        <f>'nasa''i'!K23</f>
        <v>3.4</v>
      </c>
      <c r="E9" s="64">
        <f>'nasa''i'!L23</f>
        <v>3.6</v>
      </c>
      <c r="F9" s="64">
        <f>'nasa''i'!M23</f>
        <v>3.6</v>
      </c>
      <c r="G9" s="64">
        <f>'nasa''i'!N23</f>
        <v>4.4000000000000004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'nasa''i'!O23</f>
        <v>2.5</v>
      </c>
      <c r="C10" s="64">
        <f>'nasa''i'!P23</f>
        <v>2.75</v>
      </c>
      <c r="D10" s="64">
        <f>'nasa''i'!Q23</f>
        <v>2.5</v>
      </c>
      <c r="E10" s="64">
        <f>'nasa''i'!R23</f>
        <v>3</v>
      </c>
      <c r="F10" s="64">
        <f>'nasa''i'!S23</f>
        <v>1.75</v>
      </c>
      <c r="G10" s="64">
        <f>'nasa''i'!T23</f>
        <v>3.75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'nasa''i'!U23</f>
        <v>3.5</v>
      </c>
      <c r="C11" s="64">
        <f>'nasa''i'!V23</f>
        <v>2.5</v>
      </c>
      <c r="D11" s="64">
        <f>'nasa''i'!W23</f>
        <v>2.5</v>
      </c>
      <c r="E11" s="64">
        <f>'nasa''i'!X23</f>
        <v>3.25</v>
      </c>
      <c r="F11" s="64">
        <f>'nasa''i'!Y23</f>
        <v>2.25</v>
      </c>
      <c r="G11" s="64">
        <f>'nasa''i'!Z23</f>
        <v>2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12.8</v>
      </c>
      <c r="C13" s="22">
        <f t="shared" si="0"/>
        <v>15.45</v>
      </c>
      <c r="D13" s="22">
        <f t="shared" si="0"/>
        <v>11</v>
      </c>
      <c r="E13" s="22">
        <f t="shared" si="0"/>
        <v>12.05</v>
      </c>
      <c r="F13" s="22">
        <f t="shared" si="0"/>
        <v>11</v>
      </c>
      <c r="G13" s="22">
        <f t="shared" si="0"/>
        <v>15.15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K56"/>
  <sheetViews>
    <sheetView zoomScale="80" zoomScaleNormal="80" workbookViewId="0">
      <pane xSplit="3" ySplit="6" topLeftCell="D33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28515625" style="3" bestFit="1" customWidth="1"/>
    <col min="2" max="2" width="28.140625" style="3" customWidth="1"/>
    <col min="3" max="3" width="41.42578125" style="3" customWidth="1"/>
    <col min="4" max="5" width="11.42578125" style="3" bestFit="1" customWidth="1"/>
    <col min="6" max="6" width="10.28515625" style="3" bestFit="1" customWidth="1"/>
    <col min="7" max="7" width="10" style="3" bestFit="1" customWidth="1"/>
    <col min="8" max="8" width="10" style="140" customWidth="1"/>
    <col min="9" max="9" width="10.140625" style="3" bestFit="1" customWidth="1"/>
    <col min="10" max="16384" width="9.140625" style="3"/>
  </cols>
  <sheetData>
    <row r="2" spans="1:11" ht="18.75">
      <c r="A2" s="142" t="s">
        <v>80</v>
      </c>
    </row>
    <row r="3" spans="1:11">
      <c r="A3" s="43" t="s">
        <v>77</v>
      </c>
    </row>
    <row r="4" spans="1:11" ht="15.75" thickBot="1">
      <c r="A4" s="152"/>
      <c r="B4" s="152"/>
    </row>
    <row r="5" spans="1:11">
      <c r="A5" s="155" t="s">
        <v>5</v>
      </c>
      <c r="B5" s="157" t="s">
        <v>6</v>
      </c>
      <c r="C5" s="153" t="s">
        <v>7</v>
      </c>
      <c r="D5" s="196" t="s">
        <v>3</v>
      </c>
      <c r="E5" s="159"/>
      <c r="F5" s="159"/>
      <c r="G5" s="159"/>
      <c r="H5" s="159"/>
      <c r="I5" s="160"/>
    </row>
    <row r="6" spans="1:11" s="9" customFormat="1" ht="15.75" thickBot="1">
      <c r="A6" s="156"/>
      <c r="B6" s="154"/>
      <c r="C6" s="192"/>
      <c r="D6" s="197">
        <v>41884</v>
      </c>
      <c r="E6" s="49">
        <v>41905</v>
      </c>
      <c r="F6" s="49"/>
      <c r="G6" s="198"/>
      <c r="H6" s="49">
        <v>41658</v>
      </c>
      <c r="I6" s="199">
        <v>41665</v>
      </c>
    </row>
    <row r="7" spans="1:11">
      <c r="A7" s="4">
        <v>1</v>
      </c>
      <c r="B7" s="5" t="s">
        <v>106</v>
      </c>
      <c r="C7" s="47" t="s">
        <v>54</v>
      </c>
      <c r="D7" s="193">
        <v>7.8</v>
      </c>
      <c r="E7" s="193">
        <v>8.4</v>
      </c>
      <c r="F7" s="48">
        <v>8.4</v>
      </c>
      <c r="G7" s="48">
        <v>7</v>
      </c>
      <c r="H7" s="194">
        <v>0</v>
      </c>
      <c r="I7" s="195">
        <v>7.2</v>
      </c>
      <c r="J7" s="67"/>
      <c r="K7" s="67"/>
    </row>
    <row r="8" spans="1:11">
      <c r="A8" s="6">
        <v>2</v>
      </c>
      <c r="B8" s="5" t="s">
        <v>105</v>
      </c>
      <c r="C8" s="34" t="s">
        <v>55</v>
      </c>
      <c r="D8" s="57">
        <v>5</v>
      </c>
      <c r="E8" s="57">
        <v>6.2</v>
      </c>
      <c r="F8" s="17">
        <v>7.2</v>
      </c>
      <c r="G8" s="17">
        <v>6.6</v>
      </c>
      <c r="H8" s="17">
        <v>5</v>
      </c>
      <c r="I8" s="17">
        <v>6.8</v>
      </c>
      <c r="J8" s="67"/>
      <c r="K8" s="67"/>
    </row>
    <row r="9" spans="1:11">
      <c r="A9" s="6">
        <v>3</v>
      </c>
      <c r="B9" s="5" t="s">
        <v>107</v>
      </c>
      <c r="C9" s="34" t="s">
        <v>56</v>
      </c>
      <c r="D9" s="96">
        <v>7.6</v>
      </c>
      <c r="E9" s="96">
        <v>7.8</v>
      </c>
      <c r="F9" s="17">
        <v>7.6</v>
      </c>
      <c r="G9" s="17">
        <v>7.8</v>
      </c>
      <c r="H9" s="17">
        <v>7.4</v>
      </c>
      <c r="I9" s="17">
        <v>8.8000000000000007</v>
      </c>
      <c r="J9" s="67"/>
      <c r="K9" s="67"/>
    </row>
    <row r="10" spans="1:11">
      <c r="A10" s="6">
        <v>4</v>
      </c>
      <c r="B10" s="5" t="s">
        <v>108</v>
      </c>
      <c r="C10" s="34" t="s">
        <v>57</v>
      </c>
      <c r="D10" s="96">
        <v>6</v>
      </c>
      <c r="E10" s="136">
        <v>6.4</v>
      </c>
      <c r="F10" s="17">
        <v>7.6</v>
      </c>
      <c r="G10" s="17">
        <v>7</v>
      </c>
      <c r="H10" s="17">
        <v>6.2</v>
      </c>
      <c r="I10" s="17">
        <v>8</v>
      </c>
      <c r="J10" s="67"/>
      <c r="K10" s="67"/>
    </row>
    <row r="11" spans="1:11">
      <c r="A11" s="6">
        <v>5</v>
      </c>
      <c r="B11" s="5" t="s">
        <v>109</v>
      </c>
      <c r="C11" s="34" t="s">
        <v>58</v>
      </c>
      <c r="D11" s="96">
        <v>7.8</v>
      </c>
      <c r="E11" s="136">
        <v>7.2</v>
      </c>
      <c r="F11" s="17">
        <v>8</v>
      </c>
      <c r="G11" s="17">
        <v>7.6</v>
      </c>
      <c r="H11" s="17">
        <v>6.4</v>
      </c>
      <c r="I11" s="17">
        <v>8.6</v>
      </c>
      <c r="J11" s="67"/>
      <c r="K11" s="67"/>
    </row>
    <row r="12" spans="1:11">
      <c r="A12" s="6">
        <v>6</v>
      </c>
      <c r="B12" s="5" t="s">
        <v>110</v>
      </c>
      <c r="C12" s="34" t="s">
        <v>59</v>
      </c>
      <c r="D12" s="57">
        <v>2.8</v>
      </c>
      <c r="E12" s="57">
        <v>5</v>
      </c>
      <c r="F12" s="119">
        <v>0</v>
      </c>
      <c r="G12" s="17">
        <v>6.6</v>
      </c>
      <c r="H12" s="17">
        <v>4.8</v>
      </c>
      <c r="I12" s="17">
        <v>6.8</v>
      </c>
      <c r="J12" s="67"/>
      <c r="K12" s="67"/>
    </row>
    <row r="13" spans="1:11">
      <c r="A13" s="6">
        <v>7</v>
      </c>
      <c r="B13" s="5" t="s">
        <v>111</v>
      </c>
      <c r="C13" s="34" t="s">
        <v>60</v>
      </c>
      <c r="D13" s="57">
        <v>6.2</v>
      </c>
      <c r="E13" s="57">
        <v>8</v>
      </c>
      <c r="F13" s="17">
        <v>7.4</v>
      </c>
      <c r="G13" s="17">
        <v>8.1999999999999993</v>
      </c>
      <c r="H13" s="17">
        <v>7.4</v>
      </c>
      <c r="I13" s="17">
        <v>8.1999999999999993</v>
      </c>
      <c r="J13" s="67"/>
      <c r="K13" s="67"/>
    </row>
    <row r="14" spans="1:11">
      <c r="A14" s="6">
        <v>8</v>
      </c>
      <c r="B14" s="5" t="s">
        <v>112</v>
      </c>
      <c r="C14" s="34" t="s">
        <v>61</v>
      </c>
      <c r="D14" s="57">
        <v>7</v>
      </c>
      <c r="E14" s="57">
        <v>7.6</v>
      </c>
      <c r="F14" s="17">
        <v>8.1999999999999993</v>
      </c>
      <c r="G14" s="17">
        <v>7.8</v>
      </c>
      <c r="H14" s="17">
        <v>7.6</v>
      </c>
      <c r="I14" s="17">
        <v>9.1999999999999993</v>
      </c>
      <c r="J14" s="67"/>
      <c r="K14" s="67"/>
    </row>
    <row r="15" spans="1:11">
      <c r="A15" s="6">
        <v>9</v>
      </c>
      <c r="B15" s="5" t="s">
        <v>113</v>
      </c>
      <c r="C15" s="34" t="s">
        <v>62</v>
      </c>
      <c r="D15" s="57">
        <v>5.2</v>
      </c>
      <c r="E15" s="57">
        <v>5</v>
      </c>
      <c r="F15" s="17">
        <v>5.4</v>
      </c>
      <c r="G15" s="17">
        <v>7</v>
      </c>
      <c r="H15" s="17">
        <v>7.8</v>
      </c>
      <c r="I15" s="17">
        <v>8.1999999999999993</v>
      </c>
      <c r="J15" s="67"/>
      <c r="K15" s="67"/>
    </row>
    <row r="16" spans="1:11">
      <c r="A16" s="6">
        <v>10</v>
      </c>
      <c r="B16" s="5" t="s">
        <v>114</v>
      </c>
      <c r="C16" s="34" t="s">
        <v>63</v>
      </c>
      <c r="D16" s="57">
        <v>7.4</v>
      </c>
      <c r="E16" s="57">
        <v>7.2</v>
      </c>
      <c r="F16" s="17">
        <v>8</v>
      </c>
      <c r="G16" s="17">
        <v>8</v>
      </c>
      <c r="H16" s="17">
        <v>7.4</v>
      </c>
      <c r="I16" s="17">
        <v>8.1999999999999993</v>
      </c>
      <c r="J16" s="67"/>
      <c r="K16" s="67"/>
    </row>
    <row r="17" spans="1:11">
      <c r="A17" s="4">
        <v>11</v>
      </c>
      <c r="B17" s="5" t="s">
        <v>115</v>
      </c>
      <c r="C17" s="34" t="s">
        <v>64</v>
      </c>
      <c r="D17" s="57">
        <v>7.8</v>
      </c>
      <c r="E17" s="57">
        <v>7.2</v>
      </c>
      <c r="F17" s="17">
        <v>8.8000000000000007</v>
      </c>
      <c r="G17" s="17">
        <v>7.8</v>
      </c>
      <c r="H17" s="17">
        <v>7.2</v>
      </c>
      <c r="I17" s="17">
        <v>8.1999999999999993</v>
      </c>
      <c r="J17" s="67"/>
      <c r="K17" s="67"/>
    </row>
    <row r="18" spans="1:11">
      <c r="A18" s="6">
        <v>12</v>
      </c>
      <c r="B18" s="5" t="s">
        <v>116</v>
      </c>
      <c r="C18" s="34" t="s">
        <v>65</v>
      </c>
      <c r="D18" s="57">
        <v>7.2</v>
      </c>
      <c r="E18" s="57">
        <v>8.1999999999999993</v>
      </c>
      <c r="F18" s="17">
        <v>0</v>
      </c>
      <c r="G18" s="17">
        <v>8.4</v>
      </c>
      <c r="H18" s="17">
        <v>8.4</v>
      </c>
      <c r="I18" s="17">
        <v>8.6</v>
      </c>
      <c r="J18" s="67"/>
      <c r="K18" s="67"/>
    </row>
    <row r="19" spans="1:11">
      <c r="A19" s="6">
        <v>13</v>
      </c>
      <c r="B19" s="8" t="s">
        <v>117</v>
      </c>
      <c r="C19" s="34" t="s">
        <v>66</v>
      </c>
      <c r="D19" s="57">
        <v>4.5999999999999996</v>
      </c>
      <c r="E19" s="57">
        <v>4.4000000000000004</v>
      </c>
      <c r="F19" s="119">
        <v>0</v>
      </c>
      <c r="G19" s="17">
        <v>4.5999999999999996</v>
      </c>
      <c r="H19" s="17">
        <v>4.2</v>
      </c>
      <c r="I19" s="17">
        <v>6.4</v>
      </c>
      <c r="J19" s="67"/>
      <c r="K19" s="67"/>
    </row>
    <row r="20" spans="1:11">
      <c r="A20" s="6">
        <v>14</v>
      </c>
      <c r="B20" s="8" t="s">
        <v>118</v>
      </c>
      <c r="C20" s="34" t="s">
        <v>67</v>
      </c>
      <c r="D20" s="57">
        <v>8.4</v>
      </c>
      <c r="E20" s="57">
        <v>8</v>
      </c>
      <c r="F20" s="17">
        <v>8.4</v>
      </c>
      <c r="G20" s="17">
        <v>7.6</v>
      </c>
      <c r="H20" s="17">
        <v>7.8</v>
      </c>
      <c r="I20" s="17">
        <v>8.4</v>
      </c>
      <c r="J20" s="67"/>
      <c r="K20" s="67"/>
    </row>
    <row r="21" spans="1:11">
      <c r="A21" s="6">
        <v>15</v>
      </c>
      <c r="B21" s="8" t="s">
        <v>119</v>
      </c>
      <c r="C21" s="34" t="s">
        <v>68</v>
      </c>
      <c r="D21" s="57">
        <v>3.2</v>
      </c>
      <c r="E21" s="57">
        <v>3.2</v>
      </c>
      <c r="F21" s="17">
        <v>3.6</v>
      </c>
      <c r="G21" s="17">
        <v>4</v>
      </c>
      <c r="H21" s="17">
        <v>4</v>
      </c>
      <c r="I21" s="17">
        <v>6.8</v>
      </c>
      <c r="J21" s="67"/>
      <c r="K21" s="67"/>
    </row>
    <row r="22" spans="1:11">
      <c r="A22" s="6">
        <v>16</v>
      </c>
      <c r="B22" s="5" t="s">
        <v>120</v>
      </c>
      <c r="C22" s="34" t="s">
        <v>69</v>
      </c>
      <c r="D22" s="57">
        <v>5.6</v>
      </c>
      <c r="E22" s="57">
        <v>7.4</v>
      </c>
      <c r="F22" s="17">
        <v>7.2</v>
      </c>
      <c r="G22" s="17">
        <v>7.2</v>
      </c>
      <c r="H22" s="17">
        <v>7.2</v>
      </c>
      <c r="I22" s="17">
        <v>8.8000000000000007</v>
      </c>
      <c r="J22" s="67"/>
      <c r="K22" s="67"/>
    </row>
    <row r="23" spans="1:11">
      <c r="A23" s="6">
        <v>17</v>
      </c>
      <c r="B23" s="5" t="s">
        <v>121</v>
      </c>
      <c r="C23" s="34" t="s">
        <v>70</v>
      </c>
      <c r="D23" s="57">
        <v>3.6</v>
      </c>
      <c r="E23" s="57">
        <v>3.2</v>
      </c>
      <c r="F23" s="17">
        <v>6</v>
      </c>
      <c r="G23" s="17">
        <v>4.5999999999999996</v>
      </c>
      <c r="H23" s="17">
        <v>3.8</v>
      </c>
      <c r="I23" s="119">
        <v>0</v>
      </c>
      <c r="J23" s="67"/>
      <c r="K23" s="67"/>
    </row>
    <row r="24" spans="1:11">
      <c r="A24" s="6">
        <v>18</v>
      </c>
      <c r="B24" s="8" t="s">
        <v>122</v>
      </c>
      <c r="C24" s="34" t="s">
        <v>71</v>
      </c>
      <c r="D24" s="57">
        <v>7.2</v>
      </c>
      <c r="E24" s="57">
        <v>6.8</v>
      </c>
      <c r="F24" s="17">
        <v>7.2</v>
      </c>
      <c r="G24" s="17">
        <v>5.6</v>
      </c>
      <c r="H24" s="17">
        <v>4.5999999999999996</v>
      </c>
      <c r="I24" s="17">
        <v>7.4</v>
      </c>
      <c r="J24" s="67"/>
      <c r="K24" s="67"/>
    </row>
    <row r="25" spans="1:11">
      <c r="A25" s="6">
        <v>19</v>
      </c>
      <c r="B25" s="5" t="s">
        <v>123</v>
      </c>
      <c r="C25" s="34" t="s">
        <v>72</v>
      </c>
      <c r="D25" s="57">
        <v>6.4</v>
      </c>
      <c r="E25" s="57">
        <v>7.2</v>
      </c>
      <c r="F25" s="17">
        <v>7</v>
      </c>
      <c r="G25" s="17">
        <v>7</v>
      </c>
      <c r="H25" s="17">
        <v>6.8</v>
      </c>
      <c r="I25" s="17">
        <v>7.8</v>
      </c>
      <c r="J25" s="67"/>
      <c r="K25" s="67"/>
    </row>
    <row r="26" spans="1:11">
      <c r="A26" s="6">
        <v>20</v>
      </c>
      <c r="B26" s="5" t="s">
        <v>124</v>
      </c>
      <c r="C26" s="34" t="s">
        <v>73</v>
      </c>
      <c r="D26" s="57">
        <v>6.6</v>
      </c>
      <c r="E26" s="57">
        <v>6</v>
      </c>
      <c r="F26" s="17">
        <v>6.6</v>
      </c>
      <c r="G26" s="17">
        <v>7</v>
      </c>
      <c r="H26" s="17">
        <v>6.6</v>
      </c>
      <c r="I26" s="17">
        <v>7.4</v>
      </c>
      <c r="J26" s="67"/>
      <c r="K26" s="67"/>
    </row>
    <row r="27" spans="1:11">
      <c r="A27" s="4">
        <v>21</v>
      </c>
      <c r="B27" s="5" t="s">
        <v>125</v>
      </c>
      <c r="C27" s="34" t="s">
        <v>74</v>
      </c>
      <c r="D27" s="57">
        <v>2.8</v>
      </c>
      <c r="E27" s="57">
        <v>5.2</v>
      </c>
      <c r="F27" s="17">
        <v>2.6</v>
      </c>
      <c r="G27" s="17">
        <v>2.2000000000000002</v>
      </c>
      <c r="H27" s="17">
        <v>3.2</v>
      </c>
      <c r="I27" s="17">
        <v>5</v>
      </c>
      <c r="J27" s="67"/>
      <c r="K27" s="67"/>
    </row>
    <row r="28" spans="1:11">
      <c r="A28" s="6">
        <v>22</v>
      </c>
      <c r="B28" s="5" t="s">
        <v>126</v>
      </c>
      <c r="C28" s="34" t="s">
        <v>75</v>
      </c>
      <c r="D28" s="57">
        <v>6.8</v>
      </c>
      <c r="E28" s="57">
        <v>6.4</v>
      </c>
      <c r="F28" s="17">
        <v>7.2</v>
      </c>
      <c r="G28" s="17">
        <v>6.8</v>
      </c>
      <c r="H28" s="17">
        <v>6.2</v>
      </c>
      <c r="I28" s="119">
        <v>0</v>
      </c>
      <c r="J28" s="67"/>
      <c r="K28" s="67"/>
    </row>
    <row r="29" spans="1:11">
      <c r="A29" s="6">
        <v>23</v>
      </c>
      <c r="B29" s="5" t="s">
        <v>127</v>
      </c>
      <c r="C29" s="34" t="s">
        <v>76</v>
      </c>
      <c r="D29" s="57">
        <v>4.5999999999999996</v>
      </c>
      <c r="E29" s="57">
        <v>6.4</v>
      </c>
      <c r="F29" s="17">
        <v>5.8</v>
      </c>
      <c r="G29" s="17">
        <v>7.4</v>
      </c>
      <c r="H29" s="17">
        <v>4.2</v>
      </c>
      <c r="I29" s="17">
        <v>6.6</v>
      </c>
      <c r="J29" s="67"/>
      <c r="K29" s="67"/>
    </row>
    <row r="30" spans="1:11" ht="15.75">
      <c r="A30" s="6">
        <v>24</v>
      </c>
      <c r="B30" s="5" t="s">
        <v>83</v>
      </c>
      <c r="C30" s="33" t="s">
        <v>30</v>
      </c>
      <c r="D30" s="57">
        <v>6.2</v>
      </c>
      <c r="E30" s="57">
        <v>7.2</v>
      </c>
      <c r="F30" s="17">
        <v>4.2</v>
      </c>
      <c r="G30" s="17">
        <v>5.4</v>
      </c>
      <c r="H30" s="17">
        <v>4.5999999999999996</v>
      </c>
      <c r="I30" s="17">
        <v>6.8</v>
      </c>
      <c r="J30" s="67"/>
      <c r="K30" s="67"/>
    </row>
    <row r="31" spans="1:11" ht="15.75">
      <c r="A31" s="6">
        <v>25</v>
      </c>
      <c r="B31" s="5" t="s">
        <v>84</v>
      </c>
      <c r="C31" s="35" t="s">
        <v>31</v>
      </c>
      <c r="D31" s="57">
        <v>4.8</v>
      </c>
      <c r="E31" s="57">
        <v>4.5999999999999996</v>
      </c>
      <c r="F31" s="17">
        <v>7.8</v>
      </c>
      <c r="G31" s="119">
        <v>0</v>
      </c>
      <c r="H31" s="145">
        <v>3.8</v>
      </c>
      <c r="I31" s="145">
        <v>7.8</v>
      </c>
      <c r="J31" s="67"/>
      <c r="K31" s="67"/>
    </row>
    <row r="32" spans="1:11" ht="15.75">
      <c r="A32" s="6">
        <v>26</v>
      </c>
      <c r="B32" s="5" t="s">
        <v>85</v>
      </c>
      <c r="C32" s="33" t="s">
        <v>32</v>
      </c>
      <c r="D32" s="57">
        <v>7.2</v>
      </c>
      <c r="E32" s="57">
        <v>8</v>
      </c>
      <c r="F32" s="17">
        <v>7</v>
      </c>
      <c r="G32" s="17">
        <v>5.8</v>
      </c>
      <c r="H32" s="17">
        <v>5.4</v>
      </c>
      <c r="I32" s="17">
        <v>8</v>
      </c>
      <c r="J32" s="67"/>
      <c r="K32" s="67"/>
    </row>
    <row r="33" spans="1:11" ht="15.75">
      <c r="A33" s="6">
        <v>27</v>
      </c>
      <c r="B33" s="5" t="s">
        <v>86</v>
      </c>
      <c r="C33" s="33" t="s">
        <v>33</v>
      </c>
      <c r="D33" s="57">
        <v>7.6</v>
      </c>
      <c r="E33" s="57">
        <v>7.6</v>
      </c>
      <c r="F33" s="17">
        <v>7.8</v>
      </c>
      <c r="G33" s="17">
        <v>7.4</v>
      </c>
      <c r="H33" s="119">
        <v>0</v>
      </c>
      <c r="I33" s="147">
        <v>8.6</v>
      </c>
      <c r="J33" s="67"/>
      <c r="K33" s="67"/>
    </row>
    <row r="34" spans="1:11" ht="15.75">
      <c r="A34" s="6">
        <v>28</v>
      </c>
      <c r="B34" s="5" t="s">
        <v>87</v>
      </c>
      <c r="C34" s="33" t="s">
        <v>34</v>
      </c>
      <c r="D34" s="57">
        <v>3.6</v>
      </c>
      <c r="E34" s="57">
        <v>3.8</v>
      </c>
      <c r="F34" s="17">
        <v>4.8</v>
      </c>
      <c r="G34" s="17">
        <v>3</v>
      </c>
      <c r="H34" s="17">
        <v>5.2</v>
      </c>
      <c r="I34" s="17">
        <v>6.8</v>
      </c>
      <c r="J34" s="67"/>
      <c r="K34" s="67"/>
    </row>
    <row r="35" spans="1:11" s="28" customFormat="1" ht="15.75">
      <c r="A35" s="6">
        <v>29</v>
      </c>
      <c r="B35" s="8" t="s">
        <v>88</v>
      </c>
      <c r="C35" s="33" t="s">
        <v>35</v>
      </c>
      <c r="D35" s="57">
        <v>8.8000000000000007</v>
      </c>
      <c r="E35" s="57">
        <v>7.6</v>
      </c>
      <c r="F35" s="17">
        <v>8.4</v>
      </c>
      <c r="G35" s="17">
        <v>7.6</v>
      </c>
      <c r="H35" s="17">
        <v>7.4</v>
      </c>
      <c r="I35" s="17">
        <v>8.6</v>
      </c>
      <c r="J35" s="67"/>
      <c r="K35" s="67"/>
    </row>
    <row r="36" spans="1:11" s="28" customFormat="1" ht="15.75">
      <c r="A36" s="6">
        <v>30</v>
      </c>
      <c r="B36" s="8" t="s">
        <v>89</v>
      </c>
      <c r="C36" s="36" t="s">
        <v>36</v>
      </c>
      <c r="D36" s="57">
        <v>5</v>
      </c>
      <c r="E36" s="57">
        <v>6</v>
      </c>
      <c r="F36" s="17">
        <v>6.2</v>
      </c>
      <c r="G36" s="17">
        <v>6.8</v>
      </c>
      <c r="H36" s="17">
        <v>5.8</v>
      </c>
      <c r="I36" s="17">
        <v>8.1999999999999993</v>
      </c>
      <c r="J36" s="67"/>
      <c r="K36" s="67"/>
    </row>
    <row r="37" spans="1:11" s="28" customFormat="1" ht="15.75">
      <c r="A37" s="4">
        <v>31</v>
      </c>
      <c r="B37" s="8" t="s">
        <v>90</v>
      </c>
      <c r="C37" s="35" t="s">
        <v>37</v>
      </c>
      <c r="D37" s="57">
        <v>6.4</v>
      </c>
      <c r="E37" s="57">
        <v>6.6</v>
      </c>
      <c r="F37" s="17">
        <v>7</v>
      </c>
      <c r="G37" s="17">
        <v>6.8</v>
      </c>
      <c r="H37" s="17">
        <v>6.6</v>
      </c>
      <c r="I37" s="17">
        <v>7.2</v>
      </c>
      <c r="J37" s="67"/>
      <c r="K37" s="67"/>
    </row>
    <row r="38" spans="1:11" s="28" customFormat="1" ht="15.75">
      <c r="A38" s="6">
        <v>32</v>
      </c>
      <c r="B38" s="8" t="s">
        <v>91</v>
      </c>
      <c r="C38" s="37" t="s">
        <v>38</v>
      </c>
      <c r="D38" s="57">
        <v>7</v>
      </c>
      <c r="E38" s="57">
        <v>7.6</v>
      </c>
      <c r="F38" s="17">
        <v>8.1999999999999993</v>
      </c>
      <c r="G38" s="17">
        <v>7.2</v>
      </c>
      <c r="H38" s="17">
        <v>8.1999999999999993</v>
      </c>
      <c r="I38" s="17">
        <v>8.8000000000000007</v>
      </c>
      <c r="J38" s="67"/>
      <c r="K38" s="67"/>
    </row>
    <row r="39" spans="1:11" ht="15.75">
      <c r="A39" s="6">
        <v>33</v>
      </c>
      <c r="B39" s="63" t="s">
        <v>92</v>
      </c>
      <c r="C39" s="38" t="s">
        <v>39</v>
      </c>
      <c r="D39" s="57">
        <v>7.4</v>
      </c>
      <c r="E39" s="57">
        <v>7.8</v>
      </c>
      <c r="F39" s="17">
        <v>7</v>
      </c>
      <c r="G39" s="17">
        <v>6.8</v>
      </c>
      <c r="H39" s="17">
        <v>7.2</v>
      </c>
      <c r="I39" s="17">
        <v>8.1999999999999993</v>
      </c>
      <c r="J39" s="67"/>
      <c r="K39" s="67"/>
    </row>
    <row r="40" spans="1:11" s="28" customFormat="1" ht="15.75">
      <c r="A40" s="6">
        <v>34</v>
      </c>
      <c r="B40" s="63" t="s">
        <v>93</v>
      </c>
      <c r="C40" s="35" t="s">
        <v>40</v>
      </c>
      <c r="D40" s="57">
        <v>4.8</v>
      </c>
      <c r="E40" s="57">
        <v>7</v>
      </c>
      <c r="F40" s="17">
        <v>7</v>
      </c>
      <c r="G40" s="17">
        <v>5.6</v>
      </c>
      <c r="H40" s="119">
        <v>0</v>
      </c>
      <c r="I40" s="119">
        <v>0</v>
      </c>
      <c r="J40" s="67"/>
      <c r="K40" s="67"/>
    </row>
    <row r="41" spans="1:11" s="28" customFormat="1" ht="15.75">
      <c r="A41" s="6">
        <v>35</v>
      </c>
      <c r="B41" s="63" t="s">
        <v>94</v>
      </c>
      <c r="C41" s="33" t="s">
        <v>41</v>
      </c>
      <c r="D41" s="57">
        <v>7.4</v>
      </c>
      <c r="E41" s="57">
        <v>8</v>
      </c>
      <c r="F41" s="17">
        <v>7.2</v>
      </c>
      <c r="G41" s="17">
        <v>6.4</v>
      </c>
      <c r="H41" s="17">
        <v>6.8</v>
      </c>
      <c r="I41" s="17">
        <v>8</v>
      </c>
      <c r="J41" s="67"/>
      <c r="K41" s="67"/>
    </row>
    <row r="42" spans="1:11" s="28" customFormat="1" ht="15.75">
      <c r="A42" s="6">
        <v>36</v>
      </c>
      <c r="B42" s="63" t="s">
        <v>95</v>
      </c>
      <c r="C42" s="33" t="s">
        <v>42</v>
      </c>
      <c r="D42" s="57">
        <v>6.8</v>
      </c>
      <c r="E42" s="57">
        <v>6.6</v>
      </c>
      <c r="F42" s="17">
        <v>7.6</v>
      </c>
      <c r="G42" s="17">
        <v>7.8</v>
      </c>
      <c r="H42" s="17">
        <v>7.8</v>
      </c>
      <c r="I42" s="17">
        <v>8.4</v>
      </c>
      <c r="J42" s="67"/>
      <c r="K42" s="67"/>
    </row>
    <row r="43" spans="1:11" s="28" customFormat="1" ht="15.75">
      <c r="A43" s="6">
        <v>37</v>
      </c>
      <c r="B43" s="63" t="s">
        <v>96</v>
      </c>
      <c r="C43" s="33" t="s">
        <v>43</v>
      </c>
      <c r="D43" s="57">
        <v>7.4</v>
      </c>
      <c r="E43" s="57">
        <v>7.6</v>
      </c>
      <c r="F43" s="17">
        <v>8.4</v>
      </c>
      <c r="G43" s="17">
        <v>8</v>
      </c>
      <c r="H43" s="17">
        <v>8.8000000000000007</v>
      </c>
      <c r="I43" s="17">
        <v>9.4</v>
      </c>
      <c r="J43" s="67"/>
      <c r="K43" s="67"/>
    </row>
    <row r="44" spans="1:11" s="28" customFormat="1" ht="15.75">
      <c r="A44" s="6">
        <v>38</v>
      </c>
      <c r="B44" s="63" t="s">
        <v>97</v>
      </c>
      <c r="C44" s="35" t="s">
        <v>44</v>
      </c>
      <c r="D44" s="57">
        <v>4.5999999999999996</v>
      </c>
      <c r="E44" s="57">
        <v>5</v>
      </c>
      <c r="F44" s="17">
        <v>3.8</v>
      </c>
      <c r="G44" s="17">
        <v>5</v>
      </c>
      <c r="H44" s="17">
        <v>5.8</v>
      </c>
      <c r="I44" s="17">
        <v>6.2</v>
      </c>
      <c r="J44" s="67"/>
      <c r="K44" s="67"/>
    </row>
    <row r="45" spans="1:11" s="28" customFormat="1" ht="15.75">
      <c r="A45" s="6">
        <v>39</v>
      </c>
      <c r="B45" s="63" t="s">
        <v>98</v>
      </c>
      <c r="C45" s="33" t="s">
        <v>45</v>
      </c>
      <c r="D45" s="57">
        <v>6.4</v>
      </c>
      <c r="E45" s="57">
        <v>7.6</v>
      </c>
      <c r="F45" s="17">
        <v>7.6</v>
      </c>
      <c r="G45" s="17">
        <v>7.2</v>
      </c>
      <c r="H45" s="17">
        <v>8.4</v>
      </c>
      <c r="I45" s="17">
        <v>9.1999999999999993</v>
      </c>
      <c r="J45" s="67"/>
      <c r="K45" s="67"/>
    </row>
    <row r="46" spans="1:11" s="28" customFormat="1" ht="15.75">
      <c r="A46" s="6">
        <v>40</v>
      </c>
      <c r="B46" s="63" t="s">
        <v>99</v>
      </c>
      <c r="C46" s="33" t="s">
        <v>46</v>
      </c>
      <c r="D46" s="57">
        <v>7</v>
      </c>
      <c r="E46" s="57">
        <v>6.8</v>
      </c>
      <c r="F46" s="17">
        <v>7.4</v>
      </c>
      <c r="G46" s="17">
        <v>4.2</v>
      </c>
      <c r="H46" s="17">
        <v>6.6</v>
      </c>
      <c r="I46" s="17">
        <v>7.2</v>
      </c>
      <c r="J46" s="67"/>
      <c r="K46" s="67"/>
    </row>
    <row r="47" spans="1:11" s="28" customFormat="1" ht="15.75">
      <c r="A47" s="4">
        <v>41</v>
      </c>
      <c r="B47" s="63" t="s">
        <v>100</v>
      </c>
      <c r="C47" s="36" t="s">
        <v>47</v>
      </c>
      <c r="D47" s="57">
        <v>7</v>
      </c>
      <c r="E47" s="57">
        <v>8.1999999999999993</v>
      </c>
      <c r="F47" s="17">
        <v>7.4</v>
      </c>
      <c r="G47" s="17">
        <v>8.1999999999999993</v>
      </c>
      <c r="H47" s="17">
        <v>6.8</v>
      </c>
      <c r="I47" s="119">
        <v>0</v>
      </c>
      <c r="J47" s="67"/>
      <c r="K47" s="67"/>
    </row>
    <row r="48" spans="1:11" ht="15.75">
      <c r="A48" s="6">
        <v>42</v>
      </c>
      <c r="B48" s="63" t="s">
        <v>101</v>
      </c>
      <c r="C48" s="37" t="s">
        <v>48</v>
      </c>
      <c r="D48" s="57">
        <v>7</v>
      </c>
      <c r="E48" s="57">
        <v>7.6</v>
      </c>
      <c r="F48" s="17">
        <v>7.8</v>
      </c>
      <c r="G48" s="17">
        <v>7.2</v>
      </c>
      <c r="H48" s="17">
        <v>7.8</v>
      </c>
      <c r="I48" s="17">
        <v>8.4</v>
      </c>
      <c r="J48" s="67"/>
      <c r="K48" s="67"/>
    </row>
    <row r="49" spans="1:11" s="28" customFormat="1" ht="15.75">
      <c r="A49" s="6">
        <v>43</v>
      </c>
      <c r="B49" s="63" t="s">
        <v>102</v>
      </c>
      <c r="C49" s="33" t="s">
        <v>49</v>
      </c>
      <c r="D49" s="57">
        <v>7.6</v>
      </c>
      <c r="E49" s="57">
        <v>6.4</v>
      </c>
      <c r="F49" s="17">
        <v>7</v>
      </c>
      <c r="G49" s="17">
        <v>5.8</v>
      </c>
      <c r="H49" s="17">
        <v>5.6</v>
      </c>
      <c r="I49" s="17">
        <v>7.6</v>
      </c>
      <c r="J49" s="67"/>
      <c r="K49" s="67"/>
    </row>
    <row r="50" spans="1:11" s="28" customFormat="1" ht="15.75">
      <c r="A50" s="6">
        <v>44</v>
      </c>
      <c r="B50" s="63" t="s">
        <v>103</v>
      </c>
      <c r="C50" s="33" t="s">
        <v>50</v>
      </c>
      <c r="D50" s="57">
        <v>3.6</v>
      </c>
      <c r="E50" s="57">
        <v>3.2</v>
      </c>
      <c r="F50" s="17">
        <v>3.6</v>
      </c>
      <c r="G50" s="17">
        <v>4.2</v>
      </c>
      <c r="H50" s="17">
        <v>4.4000000000000004</v>
      </c>
      <c r="I50" s="17">
        <v>8.1999999999999993</v>
      </c>
      <c r="J50" s="67"/>
      <c r="K50" s="67"/>
    </row>
    <row r="51" spans="1:11" ht="15.75">
      <c r="A51" s="6">
        <v>45</v>
      </c>
      <c r="B51" s="63" t="s">
        <v>104</v>
      </c>
      <c r="C51" s="35" t="s">
        <v>51</v>
      </c>
      <c r="D51" s="57">
        <v>7</v>
      </c>
      <c r="E51" s="57">
        <v>7.6</v>
      </c>
      <c r="F51" s="55">
        <v>7.4</v>
      </c>
      <c r="G51" s="55">
        <v>7.2</v>
      </c>
      <c r="H51" s="55">
        <v>7.8</v>
      </c>
      <c r="I51" s="55">
        <v>8.8000000000000007</v>
      </c>
      <c r="J51" s="67"/>
      <c r="K51" s="67"/>
    </row>
    <row r="52" spans="1:11" ht="31.5">
      <c r="A52" s="6">
        <v>46</v>
      </c>
      <c r="B52" s="63" t="s">
        <v>105</v>
      </c>
      <c r="C52" s="33" t="s">
        <v>52</v>
      </c>
      <c r="D52" s="57">
        <v>7.4</v>
      </c>
      <c r="E52" s="57">
        <v>7.4</v>
      </c>
      <c r="F52" s="45">
        <v>7.8</v>
      </c>
      <c r="G52" s="45">
        <v>6.8</v>
      </c>
      <c r="H52" s="45">
        <v>8.1999999999999993</v>
      </c>
      <c r="I52" s="45">
        <v>8.8000000000000007</v>
      </c>
      <c r="J52" s="67"/>
      <c r="K52" s="67"/>
    </row>
    <row r="53" spans="1:11" s="28" customFormat="1" ht="15.75">
      <c r="A53" s="44"/>
      <c r="B53" s="46"/>
      <c r="C53" s="52"/>
      <c r="D53" s="56"/>
      <c r="E53" s="56"/>
      <c r="F53" s="56"/>
      <c r="G53" s="56"/>
      <c r="H53" s="56"/>
    </row>
    <row r="54" spans="1:11">
      <c r="C54" s="7" t="s">
        <v>8</v>
      </c>
      <c r="D54" s="45">
        <f>MIN(D7:D52)</f>
        <v>2.8</v>
      </c>
      <c r="E54" s="45">
        <f>MIN(E7:E52)</f>
        <v>3.2</v>
      </c>
      <c r="F54" s="45">
        <f t="shared" ref="F54:I54" si="0">MIN(F7:F52)</f>
        <v>0</v>
      </c>
      <c r="G54" s="45">
        <f t="shared" si="0"/>
        <v>0</v>
      </c>
      <c r="H54" s="45">
        <f t="shared" si="0"/>
        <v>0</v>
      </c>
      <c r="I54" s="45">
        <f t="shared" si="0"/>
        <v>0</v>
      </c>
    </row>
    <row r="55" spans="1:11">
      <c r="C55" s="50" t="s">
        <v>26</v>
      </c>
      <c r="D55" s="45">
        <f>MAX(D7:D52)</f>
        <v>8.8000000000000007</v>
      </c>
      <c r="E55" s="45">
        <f>MAX(E7:E52)</f>
        <v>8.4</v>
      </c>
      <c r="F55" s="45">
        <f t="shared" ref="F55:I55" si="1">MAX(F7:F52)</f>
        <v>8.8000000000000007</v>
      </c>
      <c r="G55" s="45">
        <f t="shared" si="1"/>
        <v>8.4</v>
      </c>
      <c r="H55" s="45">
        <f t="shared" si="1"/>
        <v>8.8000000000000007</v>
      </c>
      <c r="I55" s="45">
        <f t="shared" si="1"/>
        <v>9.4</v>
      </c>
    </row>
    <row r="56" spans="1:11">
      <c r="C56" s="54" t="s">
        <v>78</v>
      </c>
      <c r="D56" s="55">
        <f>AVERAGE(D7:D52)</f>
        <v>6.2086956521739136</v>
      </c>
      <c r="E56" s="55">
        <f t="shared" ref="E56:I56" si="2">AVERAGE(E7:E52)</f>
        <v>6.6130434782608694</v>
      </c>
      <c r="F56" s="55">
        <f t="shared" si="2"/>
        <v>6.447826086956522</v>
      </c>
      <c r="G56" s="55">
        <f t="shared" si="2"/>
        <v>6.3956521739130432</v>
      </c>
      <c r="H56" s="55">
        <f t="shared" si="2"/>
        <v>5.9391304347826095</v>
      </c>
      <c r="I56" s="55">
        <f t="shared" si="2"/>
        <v>7.1869565217391296</v>
      </c>
    </row>
  </sheetData>
  <mergeCells count="5">
    <mergeCell ref="A4:B4"/>
    <mergeCell ref="C5:C6"/>
    <mergeCell ref="A5:A6"/>
    <mergeCell ref="B5:B6"/>
    <mergeCell ref="D5:I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topLeftCell="A4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'nasa''i'!B24</f>
        <v>Salsabila Zaki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'nasa''i'!C24</f>
        <v>6.8</v>
      </c>
      <c r="C8" s="64">
        <f>'nasa''i'!D24</f>
        <v>6.4</v>
      </c>
      <c r="D8" s="64">
        <f>'nasa''i'!E24</f>
        <v>7.2</v>
      </c>
      <c r="E8" s="64">
        <f>'nasa''i'!F24</f>
        <v>6.8</v>
      </c>
      <c r="F8" s="64">
        <f>'nasa''i'!G24</f>
        <v>6.4</v>
      </c>
      <c r="G8" s="64">
        <f>'nasa''i'!H24</f>
        <v>0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'nasa''i'!I24</f>
        <v>5.8</v>
      </c>
      <c r="C9" s="64">
        <f>'nasa''i'!J24</f>
        <v>8</v>
      </c>
      <c r="D9" s="64">
        <f>'nasa''i'!K24</f>
        <v>6</v>
      </c>
      <c r="E9" s="64">
        <f>'nasa''i'!L24</f>
        <v>5.8</v>
      </c>
      <c r="F9" s="64">
        <f>'nasa''i'!M24</f>
        <v>6.2</v>
      </c>
      <c r="G9" s="64">
        <f>'nasa''i'!N24</f>
        <v>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'nasa''i'!O24</f>
        <v>4.5</v>
      </c>
      <c r="C10" s="64">
        <f>'nasa''i'!P24</f>
        <v>3.75</v>
      </c>
      <c r="D10" s="64">
        <f>'nasa''i'!Q24</f>
        <v>4.5</v>
      </c>
      <c r="E10" s="64">
        <f>'nasa''i'!R24</f>
        <v>4</v>
      </c>
      <c r="F10" s="64">
        <f>'nasa''i'!S24</f>
        <v>4</v>
      </c>
      <c r="G10" s="64">
        <f>'nasa''i'!T24</f>
        <v>5.5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'nasa''i'!U24</f>
        <v>3</v>
      </c>
      <c r="C11" s="64">
        <f>'nasa''i'!V24</f>
        <v>3.75</v>
      </c>
      <c r="D11" s="64">
        <f>'nasa''i'!W24</f>
        <v>3.25</v>
      </c>
      <c r="E11" s="64">
        <f>'nasa''i'!X24</f>
        <v>4</v>
      </c>
      <c r="F11" s="64">
        <f>'nasa''i'!Y24</f>
        <v>6</v>
      </c>
      <c r="G11" s="64">
        <f>'nasa''i'!Z24</f>
        <v>2.25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20.100000000000001</v>
      </c>
      <c r="C13" s="22">
        <f t="shared" si="0"/>
        <v>21.9</v>
      </c>
      <c r="D13" s="22">
        <f t="shared" si="0"/>
        <v>20.95</v>
      </c>
      <c r="E13" s="22">
        <f t="shared" si="0"/>
        <v>20.6</v>
      </c>
      <c r="F13" s="22">
        <f t="shared" si="0"/>
        <v>22.6</v>
      </c>
      <c r="G13" s="22">
        <f t="shared" si="0"/>
        <v>14.75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topLeftCell="A4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'nasa''i'!B25</f>
        <v>Talia Ghifari Primarani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'nasa''i'!C25</f>
        <v>4.5999999999999996</v>
      </c>
      <c r="C8" s="64">
        <f>'nasa''i'!D25</f>
        <v>6.4</v>
      </c>
      <c r="D8" s="64">
        <f>'nasa''i'!E25</f>
        <v>5.8</v>
      </c>
      <c r="E8" s="64">
        <f>'nasa''i'!F25</f>
        <v>7.4</v>
      </c>
      <c r="F8" s="64">
        <f>'nasa''i'!G25</f>
        <v>4.2</v>
      </c>
      <c r="G8" s="64">
        <f>'nasa''i'!H25</f>
        <v>6.6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'nasa''i'!I25</f>
        <v>3.4</v>
      </c>
      <c r="C9" s="64">
        <f>'nasa''i'!J25</f>
        <v>3.8</v>
      </c>
      <c r="D9" s="64">
        <f>'nasa''i'!K25</f>
        <v>4.8</v>
      </c>
      <c r="E9" s="64">
        <f>'nasa''i'!L25</f>
        <v>3.2</v>
      </c>
      <c r="F9" s="64">
        <f>'nasa''i'!M25</f>
        <v>4.4000000000000004</v>
      </c>
      <c r="G9" s="64">
        <f>'nasa''i'!N25</f>
        <v>5.6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'nasa''i'!O25</f>
        <v>4</v>
      </c>
      <c r="C10" s="64">
        <f>'nasa''i'!P25</f>
        <v>2.75</v>
      </c>
      <c r="D10" s="64">
        <f>'nasa''i'!Q25</f>
        <v>4.75</v>
      </c>
      <c r="E10" s="64">
        <f>'nasa''i'!R25</f>
        <v>3.25</v>
      </c>
      <c r="F10" s="64">
        <f>'nasa''i'!S25</f>
        <v>4.5</v>
      </c>
      <c r="G10" s="64">
        <f>'nasa''i'!T25</f>
        <v>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'nasa''i'!U25</f>
        <v>3.5</v>
      </c>
      <c r="C11" s="64">
        <f>'nasa''i'!V25</f>
        <v>2.5</v>
      </c>
      <c r="D11" s="64">
        <f>'nasa''i'!W25</f>
        <v>3.5</v>
      </c>
      <c r="E11" s="64">
        <f>'nasa''i'!X25</f>
        <v>4</v>
      </c>
      <c r="F11" s="64">
        <f>'nasa''i'!Y25</f>
        <v>5.25</v>
      </c>
      <c r="G11" s="64">
        <f>'nasa''i'!Z25</f>
        <v>1.75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15.5</v>
      </c>
      <c r="C13" s="22">
        <f t="shared" si="0"/>
        <v>15.45</v>
      </c>
      <c r="D13" s="22">
        <f t="shared" si="0"/>
        <v>18.850000000000001</v>
      </c>
      <c r="E13" s="22">
        <f t="shared" si="0"/>
        <v>17.850000000000001</v>
      </c>
      <c r="F13" s="22">
        <f t="shared" si="0"/>
        <v>18.350000000000001</v>
      </c>
      <c r="G13" s="22">
        <f t="shared" si="0"/>
        <v>18.95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majjah'!B3</f>
        <v>Aisyah Sekar Khumaira</v>
      </c>
      <c r="J4" s="10" t="s">
        <v>129</v>
      </c>
      <c r="K4" s="10" t="s">
        <v>163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majjah'!C3</f>
        <v>6.2</v>
      </c>
      <c r="C8" s="64">
        <f>'ibnu majjah'!D3</f>
        <v>7.2</v>
      </c>
      <c r="D8" s="64">
        <f>'ibnu majjah'!E3</f>
        <v>4.2</v>
      </c>
      <c r="E8" s="64">
        <f>'ibnu majjah'!F3</f>
        <v>5.4</v>
      </c>
      <c r="F8" s="64">
        <f>'ibnu majjah'!G3</f>
        <v>4.8</v>
      </c>
      <c r="G8" s="64">
        <f>'ibnu majjah'!H3</f>
        <v>6.8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majjah'!I3</f>
        <v>4.5999999999999996</v>
      </c>
      <c r="C9" s="64">
        <f>'ibnu majjah'!J3</f>
        <v>4.8</v>
      </c>
      <c r="D9" s="64">
        <f>'ibnu majjah'!K3</f>
        <v>5.4</v>
      </c>
      <c r="E9" s="64">
        <f>'ibnu majjah'!L3</f>
        <v>3.6</v>
      </c>
      <c r="F9" s="64">
        <f>'ibnu majjah'!M3</f>
        <v>5.4</v>
      </c>
      <c r="G9" s="64">
        <f>'ibnu majjah'!N3</f>
        <v>5.8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majjah'!O3</f>
        <v>4</v>
      </c>
      <c r="C10" s="64">
        <f>'ibnu majjah'!P3</f>
        <v>3.5</v>
      </c>
      <c r="D10" s="64">
        <f>'ibnu majjah'!Q3</f>
        <v>6</v>
      </c>
      <c r="E10" s="64">
        <f>'ibnu majjah'!R3</f>
        <v>3.5</v>
      </c>
      <c r="F10" s="64">
        <f>'ibnu majjah'!S3</f>
        <v>3.75</v>
      </c>
      <c r="G10" s="64">
        <f>'ibnu majjah'!T3</f>
        <v>4.75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majjah'!U3</f>
        <v>4.25</v>
      </c>
      <c r="C11" s="64">
        <f>'ibnu majjah'!V3</f>
        <v>3.25</v>
      </c>
      <c r="D11" s="64">
        <f>'ibnu majjah'!W3</f>
        <v>2</v>
      </c>
      <c r="E11" s="64">
        <f>'ibnu majjah'!X3</f>
        <v>2.5</v>
      </c>
      <c r="F11" s="64">
        <f>'ibnu majjah'!Y3</f>
        <v>5</v>
      </c>
      <c r="G11" s="64">
        <f>'ibnu majjah'!Z3</f>
        <v>4.25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19.05</v>
      </c>
      <c r="C13" s="22">
        <f t="shared" si="0"/>
        <v>18.75</v>
      </c>
      <c r="D13" s="22">
        <f t="shared" si="0"/>
        <v>17.600000000000001</v>
      </c>
      <c r="E13" s="22">
        <f t="shared" si="0"/>
        <v>15</v>
      </c>
      <c r="F13" s="22">
        <f t="shared" si="0"/>
        <v>18.95</v>
      </c>
      <c r="G13" s="22">
        <f t="shared" si="0"/>
        <v>21.6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majjah'!B4</f>
        <v>Aufari Ikhsananda Indrawan</v>
      </c>
      <c r="J4" s="10" t="s">
        <v>129</v>
      </c>
      <c r="K4" s="10" t="s">
        <v>163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majjah'!C4</f>
        <v>4.8</v>
      </c>
      <c r="C8" s="64">
        <f>'ibnu majjah'!D4</f>
        <v>4.5999999999999996</v>
      </c>
      <c r="D8" s="64">
        <f>'ibnu majjah'!E4</f>
        <v>7.8</v>
      </c>
      <c r="E8" s="64">
        <f>'ibnu majjah'!F4</f>
        <v>0</v>
      </c>
      <c r="F8" s="64">
        <f>'ibnu majjah'!G4</f>
        <v>3.8</v>
      </c>
      <c r="G8" s="64">
        <f>'ibnu majjah'!H4</f>
        <v>7.8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majjah'!I4</f>
        <v>3.4</v>
      </c>
      <c r="C9" s="64">
        <f>'ibnu majjah'!J4</f>
        <v>4.2</v>
      </c>
      <c r="D9" s="64">
        <f>'ibnu majjah'!K4</f>
        <v>2.2000000000000002</v>
      </c>
      <c r="E9" s="64">
        <f>'ibnu majjah'!L4</f>
        <v>4</v>
      </c>
      <c r="F9" s="64">
        <f>'ibnu majjah'!M4</f>
        <v>2.4</v>
      </c>
      <c r="G9" s="64">
        <f>'ibnu majjah'!N4</f>
        <v>6.6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majjah'!O4</f>
        <v>4.75</v>
      </c>
      <c r="C10" s="64">
        <f>'ibnu majjah'!P4</f>
        <v>2.25</v>
      </c>
      <c r="D10" s="64">
        <f>'ibnu majjah'!Q4</f>
        <v>1.75</v>
      </c>
      <c r="E10" s="64">
        <f>'ibnu majjah'!R4</f>
        <v>2.75</v>
      </c>
      <c r="F10" s="64">
        <f>'ibnu majjah'!S4</f>
        <v>5.5</v>
      </c>
      <c r="G10" s="64">
        <f>'ibnu majjah'!T4</f>
        <v>3.5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majjah'!U4</f>
        <v>3.75</v>
      </c>
      <c r="C11" s="64">
        <f>'ibnu majjah'!V4</f>
        <v>2</v>
      </c>
      <c r="D11" s="64">
        <f>'ibnu majjah'!W4</f>
        <v>3.25</v>
      </c>
      <c r="E11" s="64">
        <f>'ibnu majjah'!X4</f>
        <v>4.25</v>
      </c>
      <c r="F11" s="64">
        <f>'ibnu majjah'!Y4</f>
        <v>3</v>
      </c>
      <c r="G11" s="64">
        <f>'ibnu majjah'!Z4</f>
        <v>3.75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16.7</v>
      </c>
      <c r="C13" s="22">
        <f t="shared" si="0"/>
        <v>13.05</v>
      </c>
      <c r="D13" s="22">
        <f t="shared" si="0"/>
        <v>15</v>
      </c>
      <c r="E13" s="22">
        <f t="shared" si="0"/>
        <v>11</v>
      </c>
      <c r="F13" s="22">
        <f t="shared" si="0"/>
        <v>14.7</v>
      </c>
      <c r="G13" s="22">
        <f t="shared" si="0"/>
        <v>21.65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majjah'!B5</f>
        <v>Apsari Anggita Toharmat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majjah'!C5</f>
        <v>7.2</v>
      </c>
      <c r="C8" s="64">
        <f>'ibnu majjah'!D5</f>
        <v>8</v>
      </c>
      <c r="D8" s="64">
        <f>'ibnu majjah'!E5</f>
        <v>7</v>
      </c>
      <c r="E8" s="64">
        <f>'ibnu majjah'!F5</f>
        <v>5.8</v>
      </c>
      <c r="F8" s="64">
        <f>'ibnu majjah'!G5</f>
        <v>5.6</v>
      </c>
      <c r="G8" s="64">
        <f>'ibnu majjah'!H5</f>
        <v>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majjah'!I5</f>
        <v>6</v>
      </c>
      <c r="C9" s="64">
        <f>'ibnu majjah'!J5</f>
        <v>7.8</v>
      </c>
      <c r="D9" s="64">
        <f>'ibnu majjah'!K5</f>
        <v>6</v>
      </c>
      <c r="E9" s="64">
        <f>'ibnu majjah'!L5</f>
        <v>5.6</v>
      </c>
      <c r="F9" s="64">
        <f>'ibnu majjah'!M5</f>
        <v>6</v>
      </c>
      <c r="G9" s="64">
        <f>'ibnu majjah'!N5</f>
        <v>8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majjah'!O5</f>
        <v>4.5</v>
      </c>
      <c r="C10" s="64">
        <f>'ibnu majjah'!P5</f>
        <v>3.75</v>
      </c>
      <c r="D10" s="64">
        <f>'ibnu majjah'!Q5</f>
        <v>4.25</v>
      </c>
      <c r="E10" s="64">
        <f>'ibnu majjah'!R5</f>
        <v>4.25</v>
      </c>
      <c r="F10" s="64">
        <f>'ibnu majjah'!S5</f>
        <v>5.5</v>
      </c>
      <c r="G10" s="64">
        <f>'ibnu majjah'!T5</f>
        <v>6.25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majjah'!U5</f>
        <v>4</v>
      </c>
      <c r="C11" s="64">
        <f>'ibnu majjah'!V5</f>
        <v>2.75</v>
      </c>
      <c r="D11" s="64">
        <f>'ibnu majjah'!W5</f>
        <v>3</v>
      </c>
      <c r="E11" s="64">
        <f>'ibnu majjah'!X5</f>
        <v>2.75</v>
      </c>
      <c r="F11" s="64">
        <f>'ibnu majjah'!Y5</f>
        <v>4.75</v>
      </c>
      <c r="G11" s="64">
        <f>'ibnu majjah'!Z5</f>
        <v>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21.7</v>
      </c>
      <c r="C13" s="22">
        <f t="shared" si="0"/>
        <v>22.3</v>
      </c>
      <c r="D13" s="22">
        <f t="shared" si="0"/>
        <v>20.25</v>
      </c>
      <c r="E13" s="22">
        <f t="shared" si="0"/>
        <v>18.399999999999999</v>
      </c>
      <c r="F13" s="22">
        <f t="shared" si="0"/>
        <v>21.85</v>
      </c>
      <c r="G13" s="22">
        <f t="shared" si="0"/>
        <v>27.25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majjah'!B6</f>
        <v>Azka M Radinka Purba Tanjung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majjah'!C6</f>
        <v>7.6</v>
      </c>
      <c r="C8" s="64">
        <f>'ibnu majjah'!D6</f>
        <v>7.6</v>
      </c>
      <c r="D8" s="64">
        <f>'ibnu majjah'!E6</f>
        <v>7.8</v>
      </c>
      <c r="E8" s="64">
        <f>'ibnu majjah'!F6</f>
        <v>7.4</v>
      </c>
      <c r="F8" s="64">
        <f>'ibnu majjah'!G6</f>
        <v>0</v>
      </c>
      <c r="G8" s="64">
        <f>'ibnu majjah'!H6</f>
        <v>8.6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majjah'!I6</f>
        <v>7.4</v>
      </c>
      <c r="C9" s="64">
        <f>'ibnu majjah'!J6</f>
        <v>8.6</v>
      </c>
      <c r="D9" s="64">
        <f>'ibnu majjah'!K6</f>
        <v>7</v>
      </c>
      <c r="E9" s="64">
        <f>'ibnu majjah'!L6</f>
        <v>7.6</v>
      </c>
      <c r="F9" s="64">
        <f>'ibnu majjah'!M6</f>
        <v>7</v>
      </c>
      <c r="G9" s="64">
        <f>'ibnu majjah'!N6</f>
        <v>9.1999999999999993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majjah'!O6</f>
        <v>6.25</v>
      </c>
      <c r="C10" s="64">
        <f>'ibnu majjah'!P6</f>
        <v>6.5</v>
      </c>
      <c r="D10" s="64">
        <f>'ibnu majjah'!Q6</f>
        <v>5.5</v>
      </c>
      <c r="E10" s="64">
        <f>'ibnu majjah'!R6</f>
        <v>7.5</v>
      </c>
      <c r="F10" s="64">
        <f>'ibnu majjah'!S6</f>
        <v>6.25</v>
      </c>
      <c r="G10" s="64">
        <f>'ibnu majjah'!T6</f>
        <v>6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majjah'!U6</f>
        <v>7</v>
      </c>
      <c r="C11" s="64">
        <f>'ibnu majjah'!V6</f>
        <v>8</v>
      </c>
      <c r="D11" s="64">
        <f>'ibnu majjah'!W6</f>
        <v>9.25</v>
      </c>
      <c r="E11" s="64">
        <f>'ibnu majjah'!X6</f>
        <v>9.75</v>
      </c>
      <c r="F11" s="64">
        <f>'ibnu majjah'!Y6</f>
        <v>9.25</v>
      </c>
      <c r="G11" s="64">
        <f>'ibnu majjah'!Z6</f>
        <v>8.5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28.25</v>
      </c>
      <c r="C13" s="22">
        <f t="shared" si="0"/>
        <v>30.7</v>
      </c>
      <c r="D13" s="22">
        <f t="shared" si="0"/>
        <v>29.55</v>
      </c>
      <c r="E13" s="22">
        <f t="shared" si="0"/>
        <v>32.25</v>
      </c>
      <c r="F13" s="22">
        <f t="shared" si="0"/>
        <v>22.5</v>
      </c>
      <c r="G13" s="22">
        <f t="shared" si="0"/>
        <v>32.299999999999997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majjah'!B7</f>
        <v>Denisa Rizki Adalya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majjah'!C7</f>
        <v>3.6</v>
      </c>
      <c r="C8" s="64">
        <f>'ibnu majjah'!D7</f>
        <v>3.8</v>
      </c>
      <c r="D8" s="64">
        <f>'ibnu majjah'!E7</f>
        <v>4.8</v>
      </c>
      <c r="E8" s="64">
        <f>'ibnu majjah'!F7</f>
        <v>3</v>
      </c>
      <c r="F8" s="64">
        <f>'ibnu majjah'!G7</f>
        <v>5.4</v>
      </c>
      <c r="G8" s="64">
        <f>'ibnu majjah'!H7</f>
        <v>6.8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majjah'!I7</f>
        <v>4</v>
      </c>
      <c r="C9" s="64">
        <f>'ibnu majjah'!J7</f>
        <v>5</v>
      </c>
      <c r="D9" s="64">
        <f>'ibnu majjah'!K7</f>
        <v>2.8</v>
      </c>
      <c r="E9" s="64">
        <f>'ibnu majjah'!L7</f>
        <v>3.4</v>
      </c>
      <c r="F9" s="64">
        <f>'ibnu majjah'!M7</f>
        <v>4</v>
      </c>
      <c r="G9" s="64">
        <f>'ibnu majjah'!N7</f>
        <v>5.4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majjah'!O7</f>
        <v>4.5</v>
      </c>
      <c r="C10" s="64">
        <f>'ibnu majjah'!P7</f>
        <v>3</v>
      </c>
      <c r="D10" s="64">
        <f>'ibnu majjah'!Q7</f>
        <v>4.5</v>
      </c>
      <c r="E10" s="64">
        <f>'ibnu majjah'!R7</f>
        <v>4</v>
      </c>
      <c r="F10" s="64">
        <f>'ibnu majjah'!S7</f>
        <v>5</v>
      </c>
      <c r="G10" s="64">
        <f>'ibnu majjah'!T7</f>
        <v>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majjah'!U7</f>
        <v>4.25</v>
      </c>
      <c r="C11" s="64">
        <f>'ibnu majjah'!V7</f>
        <v>2</v>
      </c>
      <c r="D11" s="64">
        <f>'ibnu majjah'!W7</f>
        <v>3.25</v>
      </c>
      <c r="E11" s="64">
        <f>'ibnu majjah'!X7</f>
        <v>3</v>
      </c>
      <c r="F11" s="64">
        <f>'ibnu majjah'!Y7</f>
        <v>3.25</v>
      </c>
      <c r="G11" s="64">
        <f>'ibnu majjah'!Z7</f>
        <v>2.25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16.350000000000001</v>
      </c>
      <c r="C13" s="22">
        <f t="shared" si="0"/>
        <v>13.8</v>
      </c>
      <c r="D13" s="22">
        <f t="shared" si="0"/>
        <v>15.35</v>
      </c>
      <c r="E13" s="22">
        <f t="shared" si="0"/>
        <v>13.4</v>
      </c>
      <c r="F13" s="22">
        <f t="shared" si="0"/>
        <v>17.649999999999999</v>
      </c>
      <c r="G13" s="22">
        <f t="shared" si="0"/>
        <v>19.45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majjah'!B8</f>
        <v>Hafiyyan Izdihar Iman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majjah'!C8</f>
        <v>8.8000000000000007</v>
      </c>
      <c r="C8" s="64">
        <f>'ibnu majjah'!D8</f>
        <v>7.6</v>
      </c>
      <c r="D8" s="64">
        <f>'ibnu majjah'!E8</f>
        <v>8.4</v>
      </c>
      <c r="E8" s="64">
        <f>'ibnu majjah'!F8</f>
        <v>7.6</v>
      </c>
      <c r="F8" s="64">
        <f>'ibnu majjah'!G8</f>
        <v>7.6</v>
      </c>
      <c r="G8" s="64">
        <f>'ibnu majjah'!H8</f>
        <v>8.6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majjah'!I8</f>
        <v>9.4</v>
      </c>
      <c r="C9" s="64">
        <f>'ibnu majjah'!J8</f>
        <v>9</v>
      </c>
      <c r="D9" s="64">
        <f>'ibnu majjah'!K8</f>
        <v>8.8000000000000007</v>
      </c>
      <c r="E9" s="64">
        <f>'ibnu majjah'!L8</f>
        <v>9.4</v>
      </c>
      <c r="F9" s="64">
        <f>'ibnu majjah'!M8</f>
        <v>8</v>
      </c>
      <c r="G9" s="64">
        <f>'ibnu majjah'!N8</f>
        <v>9.1999999999999993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majjah'!O8</f>
        <v>5.75</v>
      </c>
      <c r="C10" s="64">
        <f>'ibnu majjah'!P8</f>
        <v>5.5</v>
      </c>
      <c r="D10" s="64">
        <f>'ibnu majjah'!Q8</f>
        <v>6</v>
      </c>
      <c r="E10" s="64">
        <f>'ibnu majjah'!R8</f>
        <v>5</v>
      </c>
      <c r="F10" s="64">
        <f>'ibnu majjah'!S8</f>
        <v>5.75</v>
      </c>
      <c r="G10" s="64">
        <f>'ibnu majjah'!T8</f>
        <v>7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majjah'!U8</f>
        <v>5.25</v>
      </c>
      <c r="C11" s="64">
        <f>'ibnu majjah'!V8</f>
        <v>3.75</v>
      </c>
      <c r="D11" s="64">
        <f>'ibnu majjah'!W8</f>
        <v>5.25</v>
      </c>
      <c r="E11" s="64">
        <f>'ibnu majjah'!X8</f>
        <v>5.75</v>
      </c>
      <c r="F11" s="64">
        <f>'ibnu majjah'!Y8</f>
        <v>6.5</v>
      </c>
      <c r="G11" s="64">
        <f>'ibnu majjah'!Z8</f>
        <v>5.5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29.200000000000003</v>
      </c>
      <c r="C13" s="22">
        <f t="shared" si="0"/>
        <v>25.85</v>
      </c>
      <c r="D13" s="22">
        <f t="shared" si="0"/>
        <v>28.450000000000003</v>
      </c>
      <c r="E13" s="22">
        <f t="shared" si="0"/>
        <v>27.75</v>
      </c>
      <c r="F13" s="22">
        <f t="shared" si="0"/>
        <v>27.85</v>
      </c>
      <c r="G13" s="22">
        <f t="shared" si="0"/>
        <v>30.299999999999997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majjah'!B9</f>
        <v>Aunal Adha Sulistiari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majjah'!C9</f>
        <v>5</v>
      </c>
      <c r="C8" s="64">
        <f>'ibnu majjah'!D9</f>
        <v>6</v>
      </c>
      <c r="D8" s="64">
        <f>'ibnu majjah'!E9</f>
        <v>6.2</v>
      </c>
      <c r="E8" s="64">
        <f>'ibnu majjah'!F9</f>
        <v>6.8</v>
      </c>
      <c r="F8" s="64">
        <f>'ibnu majjah'!G9</f>
        <v>5.8</v>
      </c>
      <c r="G8" s="64">
        <f>'ibnu majjah'!H9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majjah'!I9</f>
        <v>4.2</v>
      </c>
      <c r="C9" s="64">
        <f>'ibnu majjah'!J9</f>
        <v>4.8</v>
      </c>
      <c r="D9" s="64">
        <f>'ibnu majjah'!K9</f>
        <v>3.8</v>
      </c>
      <c r="E9" s="64">
        <f>'ibnu majjah'!L9</f>
        <v>2.4</v>
      </c>
      <c r="F9" s="64">
        <f>'ibnu majjah'!M9</f>
        <v>3.6</v>
      </c>
      <c r="G9" s="64">
        <f>'ibnu majjah'!N9</f>
        <v>5.4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majjah'!O9</f>
        <v>5.75</v>
      </c>
      <c r="C10" s="64">
        <f>'ibnu majjah'!P9</f>
        <v>4</v>
      </c>
      <c r="D10" s="64">
        <f>'ibnu majjah'!Q9</f>
        <v>4.75</v>
      </c>
      <c r="E10" s="64">
        <f>'ibnu majjah'!R9</f>
        <v>4</v>
      </c>
      <c r="F10" s="64">
        <f>'ibnu majjah'!S9</f>
        <v>5</v>
      </c>
      <c r="G10" s="64">
        <f>'ibnu majjah'!T9</f>
        <v>6.25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majjah'!U9</f>
        <v>3.5</v>
      </c>
      <c r="C11" s="64">
        <f>'ibnu majjah'!V9</f>
        <v>3.25</v>
      </c>
      <c r="D11" s="64">
        <f>'ibnu majjah'!W9</f>
        <v>3.25</v>
      </c>
      <c r="E11" s="64">
        <f>'ibnu majjah'!X9</f>
        <v>4.25</v>
      </c>
      <c r="F11" s="64">
        <f>'ibnu majjah'!Y9</f>
        <v>4.75</v>
      </c>
      <c r="G11" s="64">
        <f>'ibnu majjah'!Z9</f>
        <v>4.25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18.45</v>
      </c>
      <c r="C13" s="22">
        <f t="shared" si="0"/>
        <v>18.05</v>
      </c>
      <c r="D13" s="22">
        <f t="shared" si="0"/>
        <v>18</v>
      </c>
      <c r="E13" s="22">
        <f t="shared" si="0"/>
        <v>17.45</v>
      </c>
      <c r="F13" s="22">
        <f t="shared" si="0"/>
        <v>19.149999999999999</v>
      </c>
      <c r="G13" s="22">
        <f t="shared" si="0"/>
        <v>24.1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majjah'!B10</f>
        <v>Haura Amany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majjah'!C10</f>
        <v>6.4</v>
      </c>
      <c r="C8" s="64">
        <f>'ibnu majjah'!D10</f>
        <v>6.6</v>
      </c>
      <c r="D8" s="64">
        <f>'ibnu majjah'!E10</f>
        <v>7</v>
      </c>
      <c r="E8" s="64">
        <f>'ibnu majjah'!F10</f>
        <v>6.8</v>
      </c>
      <c r="F8" s="64">
        <f>'ibnu majjah'!G10</f>
        <v>6.6</v>
      </c>
      <c r="G8" s="64">
        <f>'ibnu majjah'!H10</f>
        <v>7.2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majjah'!I10</f>
        <v>7.8</v>
      </c>
      <c r="C9" s="64">
        <f>'ibnu majjah'!J10</f>
        <v>7.2</v>
      </c>
      <c r="D9" s="64">
        <f>'ibnu majjah'!K10</f>
        <v>7.2</v>
      </c>
      <c r="E9" s="64">
        <f>'ibnu majjah'!L10</f>
        <v>8.4</v>
      </c>
      <c r="F9" s="64">
        <f>'ibnu majjah'!M10</f>
        <v>7.2</v>
      </c>
      <c r="G9" s="64">
        <f>'ibnu majjah'!N10</f>
        <v>8.1999999999999993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majjah'!O10</f>
        <v>4.75</v>
      </c>
      <c r="C10" s="64">
        <f>'ibnu majjah'!P10</f>
        <v>4.5</v>
      </c>
      <c r="D10" s="64">
        <f>'ibnu majjah'!Q10</f>
        <v>4.75</v>
      </c>
      <c r="E10" s="64">
        <f>'ibnu majjah'!R10</f>
        <v>4.75</v>
      </c>
      <c r="F10" s="64">
        <f>'ibnu majjah'!S10</f>
        <v>5</v>
      </c>
      <c r="G10" s="64">
        <f>'ibnu majjah'!T10</f>
        <v>3.75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majjah'!U10</f>
        <v>4</v>
      </c>
      <c r="C11" s="64">
        <f>'ibnu majjah'!V10</f>
        <v>3.5</v>
      </c>
      <c r="D11" s="64">
        <f>'ibnu majjah'!W10</f>
        <v>4</v>
      </c>
      <c r="E11" s="64">
        <f>'ibnu majjah'!X10</f>
        <v>4.25</v>
      </c>
      <c r="F11" s="64">
        <f>'ibnu majjah'!Y10</f>
        <v>4.5</v>
      </c>
      <c r="G11" s="64">
        <f>'ibnu majjah'!Z10</f>
        <v>5.5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22.95</v>
      </c>
      <c r="C13" s="22">
        <f t="shared" si="0"/>
        <v>21.8</v>
      </c>
      <c r="D13" s="22">
        <f t="shared" si="0"/>
        <v>22.95</v>
      </c>
      <c r="E13" s="22">
        <f t="shared" si="0"/>
        <v>24.2</v>
      </c>
      <c r="F13" s="22">
        <f t="shared" si="0"/>
        <v>23.3</v>
      </c>
      <c r="G13" s="22">
        <f t="shared" si="0"/>
        <v>24.65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I56"/>
  <sheetViews>
    <sheetView zoomScale="80" zoomScaleNormal="80" workbookViewId="0">
      <pane xSplit="3" ySplit="6" topLeftCell="D41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28515625" style="28" bestFit="1" customWidth="1"/>
    <col min="2" max="2" width="28.140625" style="28" customWidth="1"/>
    <col min="3" max="3" width="41.42578125" style="28" customWidth="1"/>
    <col min="4" max="5" width="11.42578125" style="28" bestFit="1" customWidth="1"/>
    <col min="6" max="6" width="10.28515625" style="28" bestFit="1" customWidth="1"/>
    <col min="7" max="7" width="10" style="28" bestFit="1" customWidth="1"/>
    <col min="8" max="16384" width="9.140625" style="28"/>
  </cols>
  <sheetData>
    <row r="2" spans="1:9" ht="18.75">
      <c r="A2" s="142" t="s">
        <v>80</v>
      </c>
    </row>
    <row r="3" spans="1:9">
      <c r="A3" s="43" t="s">
        <v>77</v>
      </c>
    </row>
    <row r="4" spans="1:9" ht="15.75" thickBot="1">
      <c r="A4" s="152"/>
      <c r="B4" s="152"/>
    </row>
    <row r="5" spans="1:9">
      <c r="A5" s="155" t="s">
        <v>5</v>
      </c>
      <c r="B5" s="157" t="s">
        <v>6</v>
      </c>
      <c r="C5" s="153" t="s">
        <v>7</v>
      </c>
      <c r="D5" s="196" t="s">
        <v>3</v>
      </c>
      <c r="E5" s="159"/>
      <c r="F5" s="159"/>
      <c r="G5" s="159"/>
      <c r="H5" s="159"/>
      <c r="I5" s="160"/>
    </row>
    <row r="6" spans="1:9" ht="15.75" thickBot="1">
      <c r="A6" s="156"/>
      <c r="B6" s="158"/>
      <c r="C6" s="192"/>
      <c r="D6" s="197">
        <v>41886</v>
      </c>
      <c r="E6" s="49">
        <v>41907</v>
      </c>
      <c r="F6" s="49"/>
      <c r="G6" s="198"/>
      <c r="H6" s="207"/>
      <c r="I6" s="208"/>
    </row>
    <row r="7" spans="1:9">
      <c r="A7" s="4">
        <v>1</v>
      </c>
      <c r="B7" s="63" t="s">
        <v>106</v>
      </c>
      <c r="C7" s="47" t="s">
        <v>54</v>
      </c>
      <c r="D7" s="200">
        <v>9</v>
      </c>
      <c r="E7" s="201">
        <v>8.8000000000000007</v>
      </c>
      <c r="F7" s="202">
        <v>8</v>
      </c>
      <c r="G7" s="125">
        <v>0</v>
      </c>
      <c r="H7" s="203">
        <v>7.6</v>
      </c>
      <c r="I7" s="203">
        <v>8.8000000000000007</v>
      </c>
    </row>
    <row r="8" spans="1:9">
      <c r="A8" s="6">
        <v>2</v>
      </c>
      <c r="B8" s="63" t="s">
        <v>105</v>
      </c>
      <c r="C8" s="34" t="s">
        <v>55</v>
      </c>
      <c r="D8" s="68">
        <v>6.6</v>
      </c>
      <c r="E8" s="69">
        <v>6.4</v>
      </c>
      <c r="F8" s="116">
        <v>6</v>
      </c>
      <c r="G8" s="117">
        <v>5</v>
      </c>
      <c r="H8" s="179">
        <v>5.8</v>
      </c>
      <c r="I8" s="179">
        <v>7</v>
      </c>
    </row>
    <row r="9" spans="1:9">
      <c r="A9" s="6">
        <v>3</v>
      </c>
      <c r="B9" s="63" t="s">
        <v>107</v>
      </c>
      <c r="C9" s="34" t="s">
        <v>56</v>
      </c>
      <c r="D9" s="95">
        <v>8.6</v>
      </c>
      <c r="E9" s="69">
        <v>9</v>
      </c>
      <c r="F9" s="116">
        <v>7.6</v>
      </c>
      <c r="G9" s="117">
        <v>7.8</v>
      </c>
      <c r="H9" s="179">
        <v>7</v>
      </c>
      <c r="I9" s="179">
        <v>8.8000000000000007</v>
      </c>
    </row>
    <row r="10" spans="1:9">
      <c r="A10" s="6">
        <v>4</v>
      </c>
      <c r="B10" s="63" t="s">
        <v>108</v>
      </c>
      <c r="C10" s="34" t="s">
        <v>57</v>
      </c>
      <c r="D10" s="95">
        <v>8.6</v>
      </c>
      <c r="E10" s="69">
        <v>8</v>
      </c>
      <c r="F10" s="116">
        <v>5.2</v>
      </c>
      <c r="G10" s="117">
        <v>5</v>
      </c>
      <c r="H10" s="179">
        <v>4.5999999999999996</v>
      </c>
      <c r="I10" s="179">
        <v>9.4</v>
      </c>
    </row>
    <row r="11" spans="1:9">
      <c r="A11" s="6">
        <v>5</v>
      </c>
      <c r="B11" s="63" t="s">
        <v>109</v>
      </c>
      <c r="C11" s="34" t="s">
        <v>58</v>
      </c>
      <c r="D11" s="95">
        <v>9</v>
      </c>
      <c r="E11" s="69">
        <v>9</v>
      </c>
      <c r="F11" s="116">
        <v>8.4</v>
      </c>
      <c r="G11" s="117">
        <v>7.6</v>
      </c>
      <c r="H11" s="179">
        <v>6.6</v>
      </c>
      <c r="I11" s="179">
        <v>9</v>
      </c>
    </row>
    <row r="12" spans="1:9">
      <c r="A12" s="6">
        <v>6</v>
      </c>
      <c r="B12" s="63" t="s">
        <v>110</v>
      </c>
      <c r="C12" s="34" t="s">
        <v>59</v>
      </c>
      <c r="D12" s="68">
        <v>8.4</v>
      </c>
      <c r="E12" s="69">
        <v>7.8</v>
      </c>
      <c r="F12" s="116">
        <v>7</v>
      </c>
      <c r="G12" s="125">
        <v>0</v>
      </c>
      <c r="H12" s="179">
        <v>7</v>
      </c>
      <c r="I12" s="179">
        <v>6.6</v>
      </c>
    </row>
    <row r="13" spans="1:9">
      <c r="A13" s="6">
        <v>7</v>
      </c>
      <c r="B13" s="63" t="s">
        <v>111</v>
      </c>
      <c r="C13" s="34" t="s">
        <v>60</v>
      </c>
      <c r="D13" s="68">
        <v>7.6</v>
      </c>
      <c r="E13" s="69">
        <v>8</v>
      </c>
      <c r="F13" s="116">
        <v>7.4</v>
      </c>
      <c r="G13" s="117">
        <v>6.8</v>
      </c>
      <c r="H13" s="179">
        <v>6.4</v>
      </c>
      <c r="I13" s="179">
        <v>7</v>
      </c>
    </row>
    <row r="14" spans="1:9">
      <c r="A14" s="6">
        <v>8</v>
      </c>
      <c r="B14" s="63" t="s">
        <v>112</v>
      </c>
      <c r="C14" s="34" t="s">
        <v>61</v>
      </c>
      <c r="D14" s="68">
        <v>9.1999999999999993</v>
      </c>
      <c r="E14" s="69">
        <v>8.6</v>
      </c>
      <c r="F14" s="116">
        <v>7.4</v>
      </c>
      <c r="G14" s="117">
        <v>8.4</v>
      </c>
      <c r="H14" s="179">
        <v>8.4</v>
      </c>
      <c r="I14" s="179">
        <v>9</v>
      </c>
    </row>
    <row r="15" spans="1:9">
      <c r="A15" s="6">
        <v>9</v>
      </c>
      <c r="B15" s="63" t="s">
        <v>113</v>
      </c>
      <c r="C15" s="34" t="s">
        <v>62</v>
      </c>
      <c r="D15" s="68">
        <v>7.6</v>
      </c>
      <c r="E15" s="69">
        <v>9</v>
      </c>
      <c r="F15" s="116">
        <v>7.4</v>
      </c>
      <c r="G15" s="117">
        <v>7.2</v>
      </c>
      <c r="H15" s="179">
        <v>7.4</v>
      </c>
      <c r="I15" s="179">
        <v>9.4</v>
      </c>
    </row>
    <row r="16" spans="1:9">
      <c r="A16" s="6">
        <v>10</v>
      </c>
      <c r="B16" s="63" t="s">
        <v>114</v>
      </c>
      <c r="C16" s="34" t="s">
        <v>63</v>
      </c>
      <c r="D16" s="68">
        <v>7.6</v>
      </c>
      <c r="E16" s="69">
        <v>8</v>
      </c>
      <c r="F16" s="116">
        <v>7</v>
      </c>
      <c r="G16" s="117">
        <v>8</v>
      </c>
      <c r="H16" s="179">
        <v>7.2</v>
      </c>
      <c r="I16" s="179">
        <v>8.1999999999999993</v>
      </c>
    </row>
    <row r="17" spans="1:9">
      <c r="A17" s="4">
        <v>11</v>
      </c>
      <c r="B17" s="63" t="s">
        <v>115</v>
      </c>
      <c r="C17" s="34" t="s">
        <v>64</v>
      </c>
      <c r="D17" s="68">
        <v>9.1999999999999993</v>
      </c>
      <c r="E17" s="69">
        <v>9.4</v>
      </c>
      <c r="F17" s="116">
        <v>9</v>
      </c>
      <c r="G17" s="117">
        <v>9.4</v>
      </c>
      <c r="H17" s="179">
        <v>8.6</v>
      </c>
      <c r="I17" s="179">
        <v>9.4</v>
      </c>
    </row>
    <row r="18" spans="1:9">
      <c r="A18" s="6">
        <v>12</v>
      </c>
      <c r="B18" s="63" t="s">
        <v>116</v>
      </c>
      <c r="C18" s="34" t="s">
        <v>65</v>
      </c>
      <c r="D18" s="68">
        <v>9</v>
      </c>
      <c r="E18" s="69">
        <v>8.8000000000000007</v>
      </c>
      <c r="F18" s="116">
        <v>7.6</v>
      </c>
      <c r="G18" s="117">
        <v>7.8</v>
      </c>
      <c r="H18" s="179">
        <v>8.1999999999999993</v>
      </c>
      <c r="I18" s="179">
        <v>8.8000000000000007</v>
      </c>
    </row>
    <row r="19" spans="1:9">
      <c r="A19" s="6">
        <v>13</v>
      </c>
      <c r="B19" s="63" t="s">
        <v>117</v>
      </c>
      <c r="C19" s="34" t="s">
        <v>66</v>
      </c>
      <c r="D19" s="68">
        <v>3.6</v>
      </c>
      <c r="E19" s="69">
        <v>5</v>
      </c>
      <c r="F19" s="125">
        <v>0</v>
      </c>
      <c r="G19" s="117">
        <v>3</v>
      </c>
      <c r="H19" s="179">
        <v>2.4</v>
      </c>
      <c r="I19" s="179">
        <v>5.2</v>
      </c>
    </row>
    <row r="20" spans="1:9">
      <c r="A20" s="6">
        <v>14</v>
      </c>
      <c r="B20" s="63" t="s">
        <v>118</v>
      </c>
      <c r="C20" s="34" t="s">
        <v>67</v>
      </c>
      <c r="D20" s="68">
        <v>9.6</v>
      </c>
      <c r="E20" s="69">
        <v>9.4</v>
      </c>
      <c r="F20" s="116">
        <v>8.4</v>
      </c>
      <c r="G20" s="117">
        <v>8.4</v>
      </c>
      <c r="H20" s="179">
        <v>8</v>
      </c>
      <c r="I20" s="179">
        <v>9.6</v>
      </c>
    </row>
    <row r="21" spans="1:9">
      <c r="A21" s="6">
        <v>15</v>
      </c>
      <c r="B21" s="63" t="s">
        <v>119</v>
      </c>
      <c r="C21" s="34" t="s">
        <v>68</v>
      </c>
      <c r="D21" s="68">
        <v>4.4000000000000004</v>
      </c>
      <c r="E21" s="69">
        <v>3.2</v>
      </c>
      <c r="F21" s="116">
        <v>3.4</v>
      </c>
      <c r="G21" s="117">
        <v>2.4</v>
      </c>
      <c r="H21" s="179">
        <v>3.2</v>
      </c>
      <c r="I21" s="179">
        <v>4.2</v>
      </c>
    </row>
    <row r="22" spans="1:9">
      <c r="A22" s="6">
        <v>16</v>
      </c>
      <c r="B22" s="63" t="s">
        <v>120</v>
      </c>
      <c r="C22" s="34" t="s">
        <v>69</v>
      </c>
      <c r="D22" s="68">
        <v>9</v>
      </c>
      <c r="E22" s="69">
        <v>9.6</v>
      </c>
      <c r="F22" s="116">
        <v>8.4</v>
      </c>
      <c r="G22" s="117">
        <v>8.8000000000000007</v>
      </c>
      <c r="H22" s="179">
        <v>8.4</v>
      </c>
      <c r="I22" s="179">
        <v>9</v>
      </c>
    </row>
    <row r="23" spans="1:9">
      <c r="A23" s="6">
        <v>17</v>
      </c>
      <c r="B23" s="63" t="s">
        <v>121</v>
      </c>
      <c r="C23" s="34" t="s">
        <v>70</v>
      </c>
      <c r="D23" s="68">
        <v>3.4</v>
      </c>
      <c r="E23" s="69">
        <v>7.4</v>
      </c>
      <c r="F23" s="116">
        <v>4.4000000000000004</v>
      </c>
      <c r="G23" s="125">
        <v>0</v>
      </c>
      <c r="H23" s="179">
        <v>4.5999999999999996</v>
      </c>
      <c r="I23" s="179">
        <v>6.8</v>
      </c>
    </row>
    <row r="24" spans="1:9">
      <c r="A24" s="6">
        <v>18</v>
      </c>
      <c r="B24" s="63" t="s">
        <v>122</v>
      </c>
      <c r="C24" s="34" t="s">
        <v>71</v>
      </c>
      <c r="D24" s="68">
        <v>4</v>
      </c>
      <c r="E24" s="69">
        <v>4</v>
      </c>
      <c r="F24" s="116">
        <v>3.6</v>
      </c>
      <c r="G24" s="117">
        <v>3.4</v>
      </c>
      <c r="H24" s="179">
        <v>3.2</v>
      </c>
      <c r="I24" s="179">
        <v>6</v>
      </c>
    </row>
    <row r="25" spans="1:9">
      <c r="A25" s="6">
        <v>19</v>
      </c>
      <c r="B25" s="63" t="s">
        <v>123</v>
      </c>
      <c r="C25" s="34" t="s">
        <v>72</v>
      </c>
      <c r="D25" s="68">
        <v>8.4</v>
      </c>
      <c r="E25" s="69">
        <v>7.8</v>
      </c>
      <c r="F25" s="116">
        <v>6.8</v>
      </c>
      <c r="G25" s="117">
        <v>7.4</v>
      </c>
      <c r="H25" s="179">
        <v>7.6</v>
      </c>
      <c r="I25" s="179">
        <v>8</v>
      </c>
    </row>
    <row r="26" spans="1:9">
      <c r="A26" s="6">
        <v>20</v>
      </c>
      <c r="B26" s="63" t="s">
        <v>124</v>
      </c>
      <c r="C26" s="34" t="s">
        <v>73</v>
      </c>
      <c r="D26" s="68">
        <v>7.6</v>
      </c>
      <c r="E26" s="69">
        <v>8.4</v>
      </c>
      <c r="F26" s="125">
        <v>0</v>
      </c>
      <c r="G26" s="117">
        <v>6.4</v>
      </c>
      <c r="H26" s="179">
        <v>7</v>
      </c>
      <c r="I26" s="179">
        <v>7.6</v>
      </c>
    </row>
    <row r="27" spans="1:9">
      <c r="A27" s="4">
        <v>21</v>
      </c>
      <c r="B27" s="63" t="s">
        <v>125</v>
      </c>
      <c r="C27" s="34" t="s">
        <v>74</v>
      </c>
      <c r="D27" s="68">
        <v>4</v>
      </c>
      <c r="E27" s="69">
        <v>5</v>
      </c>
      <c r="F27" s="116">
        <v>3.4</v>
      </c>
      <c r="G27" s="117">
        <v>3.6</v>
      </c>
      <c r="H27" s="179">
        <v>3.6</v>
      </c>
      <c r="I27" s="179">
        <v>4.4000000000000004</v>
      </c>
    </row>
    <row r="28" spans="1:9">
      <c r="A28" s="6">
        <v>22</v>
      </c>
      <c r="B28" s="63" t="s">
        <v>126</v>
      </c>
      <c r="C28" s="34" t="s">
        <v>75</v>
      </c>
      <c r="D28" s="68">
        <v>5.8</v>
      </c>
      <c r="E28" s="69">
        <v>8</v>
      </c>
      <c r="F28" s="116">
        <v>6</v>
      </c>
      <c r="G28" s="117">
        <v>5.8</v>
      </c>
      <c r="H28" s="179">
        <v>6.2</v>
      </c>
      <c r="I28" s="179">
        <v>7</v>
      </c>
    </row>
    <row r="29" spans="1:9">
      <c r="A29" s="6">
        <v>23</v>
      </c>
      <c r="B29" s="63" t="s">
        <v>127</v>
      </c>
      <c r="C29" s="34" t="s">
        <v>76</v>
      </c>
      <c r="D29" s="68">
        <v>3.4</v>
      </c>
      <c r="E29" s="69">
        <v>3.8</v>
      </c>
      <c r="F29" s="116">
        <v>4.8</v>
      </c>
      <c r="G29" s="117">
        <v>3.2</v>
      </c>
      <c r="H29" s="179">
        <v>4.4000000000000004</v>
      </c>
      <c r="I29" s="179">
        <v>5.6</v>
      </c>
    </row>
    <row r="30" spans="1:9" ht="15.75">
      <c r="A30" s="6">
        <v>24</v>
      </c>
      <c r="B30" s="8" t="s">
        <v>83</v>
      </c>
      <c r="C30" s="33" t="s">
        <v>30</v>
      </c>
      <c r="D30" s="57">
        <v>4.5999999999999996</v>
      </c>
      <c r="E30" s="70">
        <v>4.8</v>
      </c>
      <c r="F30" s="70">
        <v>5.4</v>
      </c>
      <c r="G30" s="115">
        <v>3.6</v>
      </c>
      <c r="H30" s="179">
        <v>5.4</v>
      </c>
      <c r="I30" s="179">
        <v>5.8</v>
      </c>
    </row>
    <row r="31" spans="1:9" ht="15.75">
      <c r="A31" s="6">
        <v>25</v>
      </c>
      <c r="B31" s="8" t="s">
        <v>84</v>
      </c>
      <c r="C31" s="35" t="s">
        <v>31</v>
      </c>
      <c r="D31" s="57">
        <v>3.4</v>
      </c>
      <c r="E31" s="70">
        <v>4.2</v>
      </c>
      <c r="F31" s="70">
        <v>2.2000000000000002</v>
      </c>
      <c r="G31" s="115">
        <v>4</v>
      </c>
      <c r="H31" s="179">
        <v>2.4</v>
      </c>
      <c r="I31" s="179">
        <v>6.6</v>
      </c>
    </row>
    <row r="32" spans="1:9" ht="15.75">
      <c r="A32" s="6">
        <v>26</v>
      </c>
      <c r="B32" s="8" t="s">
        <v>85</v>
      </c>
      <c r="C32" s="33" t="s">
        <v>32</v>
      </c>
      <c r="D32" s="57">
        <v>6</v>
      </c>
      <c r="E32" s="70">
        <v>7.8</v>
      </c>
      <c r="F32" s="70">
        <v>6</v>
      </c>
      <c r="G32" s="115">
        <v>5.6</v>
      </c>
      <c r="H32" s="179">
        <v>6</v>
      </c>
      <c r="I32" s="179">
        <v>8</v>
      </c>
    </row>
    <row r="33" spans="1:9" ht="15.75">
      <c r="A33" s="6">
        <v>27</v>
      </c>
      <c r="B33" s="8" t="s">
        <v>86</v>
      </c>
      <c r="C33" s="33" t="s">
        <v>33</v>
      </c>
      <c r="D33" s="57">
        <v>7.4</v>
      </c>
      <c r="E33" s="70">
        <v>8.6</v>
      </c>
      <c r="F33" s="70">
        <v>7</v>
      </c>
      <c r="G33" s="115">
        <v>7.6</v>
      </c>
      <c r="H33" s="179">
        <v>7</v>
      </c>
      <c r="I33" s="179">
        <v>9.1999999999999993</v>
      </c>
    </row>
    <row r="34" spans="1:9" ht="15.75">
      <c r="A34" s="6">
        <v>28</v>
      </c>
      <c r="B34" s="8" t="s">
        <v>87</v>
      </c>
      <c r="C34" s="33" t="s">
        <v>34</v>
      </c>
      <c r="D34" s="57">
        <v>4</v>
      </c>
      <c r="E34" s="70">
        <v>5</v>
      </c>
      <c r="F34" s="70">
        <v>2.8</v>
      </c>
      <c r="G34" s="115">
        <v>3.4</v>
      </c>
      <c r="H34" s="179">
        <v>4</v>
      </c>
      <c r="I34" s="179">
        <v>5.4</v>
      </c>
    </row>
    <row r="35" spans="1:9" ht="15.75">
      <c r="A35" s="6">
        <v>29</v>
      </c>
      <c r="B35" s="8" t="s">
        <v>88</v>
      </c>
      <c r="C35" s="33" t="s">
        <v>35</v>
      </c>
      <c r="D35" s="57">
        <v>9.4</v>
      </c>
      <c r="E35" s="70">
        <v>9</v>
      </c>
      <c r="F35" s="70">
        <v>8.8000000000000007</v>
      </c>
      <c r="G35" s="115">
        <v>9.4</v>
      </c>
      <c r="H35" s="179">
        <v>8</v>
      </c>
      <c r="I35" s="179">
        <v>9.1999999999999993</v>
      </c>
    </row>
    <row r="36" spans="1:9" ht="15.75">
      <c r="A36" s="6">
        <v>30</v>
      </c>
      <c r="B36" s="8" t="s">
        <v>89</v>
      </c>
      <c r="C36" s="36" t="s">
        <v>36</v>
      </c>
      <c r="D36" s="57">
        <v>4.2</v>
      </c>
      <c r="E36" s="70">
        <v>4.8</v>
      </c>
      <c r="F36" s="70">
        <v>3.8</v>
      </c>
      <c r="G36" s="115">
        <v>2.4</v>
      </c>
      <c r="H36" s="179">
        <v>3.6</v>
      </c>
      <c r="I36" s="179">
        <v>5.4</v>
      </c>
    </row>
    <row r="37" spans="1:9" ht="15.75">
      <c r="A37" s="4">
        <v>31</v>
      </c>
      <c r="B37" s="8" t="s">
        <v>90</v>
      </c>
      <c r="C37" s="35" t="s">
        <v>37</v>
      </c>
      <c r="D37" s="57">
        <v>7.8</v>
      </c>
      <c r="E37" s="70">
        <v>7.2</v>
      </c>
      <c r="F37" s="70">
        <v>7.2</v>
      </c>
      <c r="G37" s="115">
        <v>8.4</v>
      </c>
      <c r="H37" s="179">
        <v>7.2</v>
      </c>
      <c r="I37" s="179">
        <v>8.1999999999999993</v>
      </c>
    </row>
    <row r="38" spans="1:9" ht="15.75">
      <c r="A38" s="6">
        <v>32</v>
      </c>
      <c r="B38" s="8" t="s">
        <v>91</v>
      </c>
      <c r="C38" s="37" t="s">
        <v>38</v>
      </c>
      <c r="D38" s="57">
        <v>8.1999999999999993</v>
      </c>
      <c r="E38" s="70">
        <v>8.8000000000000007</v>
      </c>
      <c r="F38" s="70">
        <v>8.6</v>
      </c>
      <c r="G38" s="115">
        <v>8.1999999999999993</v>
      </c>
      <c r="H38" s="179">
        <v>8.6</v>
      </c>
      <c r="I38" s="179">
        <v>9.1999999999999993</v>
      </c>
    </row>
    <row r="39" spans="1:9" ht="15.75">
      <c r="A39" s="6">
        <v>33</v>
      </c>
      <c r="B39" s="8" t="s">
        <v>92</v>
      </c>
      <c r="C39" s="38" t="s">
        <v>39</v>
      </c>
      <c r="D39" s="57">
        <v>8.4</v>
      </c>
      <c r="E39" s="70">
        <v>8.6</v>
      </c>
      <c r="F39" s="70">
        <v>8.1999999999999993</v>
      </c>
      <c r="G39" s="115">
        <v>8</v>
      </c>
      <c r="H39" s="179">
        <v>7.6</v>
      </c>
      <c r="I39" s="179">
        <v>8.8000000000000007</v>
      </c>
    </row>
    <row r="40" spans="1:9" ht="15.75">
      <c r="A40" s="6">
        <v>34</v>
      </c>
      <c r="B40" s="8" t="s">
        <v>93</v>
      </c>
      <c r="C40" s="35" t="s">
        <v>40</v>
      </c>
      <c r="D40" s="57">
        <v>6</v>
      </c>
      <c r="E40" s="70">
        <v>6.4</v>
      </c>
      <c r="F40" s="125">
        <v>0</v>
      </c>
      <c r="G40" s="115">
        <v>4.5999999999999996</v>
      </c>
      <c r="H40" s="125">
        <v>0</v>
      </c>
      <c r="I40" s="179">
        <v>7.2</v>
      </c>
    </row>
    <row r="41" spans="1:9" ht="15.75">
      <c r="A41" s="6">
        <v>35</v>
      </c>
      <c r="B41" s="8" t="s">
        <v>94</v>
      </c>
      <c r="C41" s="33" t="s">
        <v>41</v>
      </c>
      <c r="D41" s="57">
        <v>8.4</v>
      </c>
      <c r="E41" s="70">
        <v>8.1999999999999993</v>
      </c>
      <c r="F41" s="70">
        <v>8.4</v>
      </c>
      <c r="G41" s="115">
        <v>8</v>
      </c>
      <c r="H41" s="179">
        <v>7.8</v>
      </c>
      <c r="I41" s="179">
        <v>8.6</v>
      </c>
    </row>
    <row r="42" spans="1:9" ht="15.75">
      <c r="A42" s="6">
        <v>36</v>
      </c>
      <c r="B42" s="8" t="s">
        <v>95</v>
      </c>
      <c r="C42" s="33" t="s">
        <v>42</v>
      </c>
      <c r="D42" s="57">
        <v>9</v>
      </c>
      <c r="E42" s="70">
        <v>8.6</v>
      </c>
      <c r="F42" s="70">
        <v>7.8</v>
      </c>
      <c r="G42" s="115">
        <v>9.6</v>
      </c>
      <c r="H42" s="179">
        <v>8.4</v>
      </c>
      <c r="I42" s="179">
        <v>8.6</v>
      </c>
    </row>
    <row r="43" spans="1:9" ht="15.75">
      <c r="A43" s="6">
        <v>37</v>
      </c>
      <c r="B43" s="8" t="s">
        <v>96</v>
      </c>
      <c r="C43" s="33" t="s">
        <v>43</v>
      </c>
      <c r="D43" s="57">
        <v>9.6</v>
      </c>
      <c r="E43" s="70">
        <v>9.8000000000000007</v>
      </c>
      <c r="F43" s="70">
        <v>9</v>
      </c>
      <c r="G43" s="115">
        <v>9.4</v>
      </c>
      <c r="H43" s="179">
        <v>8.8000000000000007</v>
      </c>
      <c r="I43" s="179">
        <v>8.8000000000000007</v>
      </c>
    </row>
    <row r="44" spans="1:9" ht="15.75">
      <c r="A44" s="6">
        <v>38</v>
      </c>
      <c r="B44" s="8" t="s">
        <v>97</v>
      </c>
      <c r="C44" s="35" t="s">
        <v>44</v>
      </c>
      <c r="D44" s="125">
        <v>0</v>
      </c>
      <c r="E44" s="70">
        <v>5</v>
      </c>
      <c r="F44" s="125">
        <v>0</v>
      </c>
      <c r="G44" s="115">
        <v>4.2</v>
      </c>
      <c r="H44" s="179">
        <v>3.4</v>
      </c>
      <c r="I44" s="125">
        <v>0</v>
      </c>
    </row>
    <row r="45" spans="1:9" ht="15.75">
      <c r="A45" s="6">
        <v>39</v>
      </c>
      <c r="B45" s="8" t="s">
        <v>98</v>
      </c>
      <c r="C45" s="33" t="s">
        <v>45</v>
      </c>
      <c r="D45" s="57">
        <v>8.4</v>
      </c>
      <c r="E45" s="70">
        <v>7</v>
      </c>
      <c r="F45" s="70">
        <v>7.8</v>
      </c>
      <c r="G45" s="115">
        <v>7.4</v>
      </c>
      <c r="H45" s="179" t="s">
        <v>168</v>
      </c>
      <c r="I45" s="179">
        <v>8.4</v>
      </c>
    </row>
    <row r="46" spans="1:9" ht="15.75">
      <c r="A46" s="6">
        <v>40</v>
      </c>
      <c r="B46" s="8" t="s">
        <v>99</v>
      </c>
      <c r="C46" s="33" t="s">
        <v>46</v>
      </c>
      <c r="D46" s="57">
        <v>6.2</v>
      </c>
      <c r="E46" s="70">
        <v>6.2</v>
      </c>
      <c r="F46" s="70">
        <v>6</v>
      </c>
      <c r="G46" s="115">
        <v>4.2</v>
      </c>
      <c r="H46" s="179">
        <v>4</v>
      </c>
      <c r="I46" s="179">
        <v>6.4</v>
      </c>
    </row>
    <row r="47" spans="1:9" ht="15.75">
      <c r="A47" s="4">
        <v>41</v>
      </c>
      <c r="B47" s="8" t="s">
        <v>100</v>
      </c>
      <c r="C47" s="36" t="s">
        <v>47</v>
      </c>
      <c r="D47" s="57">
        <v>9.1999999999999993</v>
      </c>
      <c r="E47" s="70">
        <v>10</v>
      </c>
      <c r="F47" s="70">
        <v>8.8000000000000007</v>
      </c>
      <c r="G47" s="115">
        <v>9.1999999999999993</v>
      </c>
      <c r="H47" s="179">
        <v>9</v>
      </c>
      <c r="I47" s="180">
        <v>0</v>
      </c>
    </row>
    <row r="48" spans="1:9" ht="15.75">
      <c r="A48" s="6">
        <v>42</v>
      </c>
      <c r="B48" s="8" t="s">
        <v>101</v>
      </c>
      <c r="C48" s="37" t="s">
        <v>48</v>
      </c>
      <c r="D48" s="125">
        <v>0</v>
      </c>
      <c r="E48" s="70">
        <v>8.1999999999999993</v>
      </c>
      <c r="F48" s="125">
        <v>0</v>
      </c>
      <c r="G48" s="115">
        <v>8.1999999999999993</v>
      </c>
      <c r="H48" s="179">
        <v>7.6</v>
      </c>
      <c r="I48" s="179">
        <v>8</v>
      </c>
    </row>
    <row r="49" spans="1:9" ht="15.75">
      <c r="A49" s="6">
        <v>43</v>
      </c>
      <c r="B49" s="8" t="s">
        <v>102</v>
      </c>
      <c r="C49" s="33" t="s">
        <v>49</v>
      </c>
      <c r="D49" s="57">
        <v>4.2</v>
      </c>
      <c r="E49" s="70">
        <v>5.6</v>
      </c>
      <c r="F49" s="70">
        <v>4</v>
      </c>
      <c r="G49" s="115">
        <v>4.5999999999999996</v>
      </c>
      <c r="H49" s="179">
        <v>5.2</v>
      </c>
      <c r="I49" s="179">
        <v>8.1999999999999993</v>
      </c>
    </row>
    <row r="50" spans="1:9" ht="15.75">
      <c r="A50" s="6">
        <v>44</v>
      </c>
      <c r="B50" s="8" t="s">
        <v>103</v>
      </c>
      <c r="C50" s="33" t="s">
        <v>50</v>
      </c>
      <c r="D50" s="57">
        <v>3.4</v>
      </c>
      <c r="E50" s="70">
        <v>3.8</v>
      </c>
      <c r="F50" s="70">
        <v>2.4</v>
      </c>
      <c r="G50" s="115">
        <v>2.4</v>
      </c>
      <c r="H50" s="179">
        <v>3.4</v>
      </c>
      <c r="I50" s="179">
        <v>4.4000000000000004</v>
      </c>
    </row>
    <row r="51" spans="1:9" ht="15.75">
      <c r="A51" s="6">
        <v>45</v>
      </c>
      <c r="B51" s="8" t="s">
        <v>104</v>
      </c>
      <c r="C51" s="35" t="s">
        <v>51</v>
      </c>
      <c r="D51" s="57">
        <v>7.8</v>
      </c>
      <c r="E51" s="70">
        <v>8.6</v>
      </c>
      <c r="F51" s="70">
        <v>6.6</v>
      </c>
      <c r="G51" s="115">
        <v>6.8</v>
      </c>
      <c r="H51" s="179">
        <v>7.8</v>
      </c>
      <c r="I51" s="179">
        <v>8.4</v>
      </c>
    </row>
    <row r="52" spans="1:9" ht="31.5">
      <c r="A52" s="6">
        <v>46</v>
      </c>
      <c r="B52" s="8" t="s">
        <v>105</v>
      </c>
      <c r="C52" s="33" t="s">
        <v>52</v>
      </c>
      <c r="D52" s="57">
        <v>8.1999999999999993</v>
      </c>
      <c r="E52" s="70">
        <v>9.1999999999999993</v>
      </c>
      <c r="F52" s="70">
        <v>8.6</v>
      </c>
      <c r="G52" s="125">
        <v>0</v>
      </c>
      <c r="H52" s="179">
        <v>7.6</v>
      </c>
      <c r="I52" s="179">
        <v>8.8000000000000007</v>
      </c>
    </row>
    <row r="53" spans="1:9" ht="15.75">
      <c r="A53" s="44"/>
      <c r="B53" s="46"/>
      <c r="C53" s="52"/>
      <c r="D53" s="53"/>
      <c r="E53" s="53"/>
      <c r="F53" s="53"/>
      <c r="G53" s="53"/>
    </row>
    <row r="54" spans="1:9">
      <c r="C54" s="7" t="s">
        <v>8</v>
      </c>
      <c r="D54" s="45">
        <f>MIN(D7:D52)</f>
        <v>0</v>
      </c>
      <c r="E54" s="45">
        <f t="shared" ref="E54:I54" si="0">MIN(E7:E52)</f>
        <v>3.2</v>
      </c>
      <c r="F54" s="45">
        <f t="shared" si="0"/>
        <v>0</v>
      </c>
      <c r="G54" s="45">
        <f t="shared" si="0"/>
        <v>0</v>
      </c>
      <c r="H54" s="45">
        <f t="shared" si="0"/>
        <v>0</v>
      </c>
      <c r="I54" s="45">
        <f t="shared" si="0"/>
        <v>0</v>
      </c>
    </row>
    <row r="55" spans="1:9">
      <c r="C55" s="50" t="s">
        <v>26</v>
      </c>
      <c r="D55" s="45">
        <f>MAX(D7:D52)</f>
        <v>9.6</v>
      </c>
      <c r="E55" s="45">
        <f t="shared" ref="E55:I55" si="1">MAX(E7:E52)</f>
        <v>10</v>
      </c>
      <c r="F55" s="45">
        <f t="shared" si="1"/>
        <v>9</v>
      </c>
      <c r="G55" s="45">
        <f t="shared" si="1"/>
        <v>9.6</v>
      </c>
      <c r="H55" s="45">
        <f t="shared" si="1"/>
        <v>9</v>
      </c>
      <c r="I55" s="45">
        <f t="shared" si="1"/>
        <v>9.6</v>
      </c>
    </row>
    <row r="56" spans="1:9">
      <c r="C56" s="54" t="s">
        <v>78</v>
      </c>
      <c r="D56" s="55">
        <f>AVERAGE(D7:D52)</f>
        <v>6.6826086956521724</v>
      </c>
      <c r="E56" s="55">
        <f t="shared" ref="E56:I56" si="2">AVERAGE(E7:E52)</f>
        <v>7.343478260869567</v>
      </c>
      <c r="F56" s="55">
        <f t="shared" si="2"/>
        <v>5.7956521739130462</v>
      </c>
      <c r="G56" s="55">
        <f t="shared" si="2"/>
        <v>5.7521739130434772</v>
      </c>
      <c r="H56" s="55">
        <f t="shared" si="2"/>
        <v>6.1377777777777771</v>
      </c>
      <c r="I56" s="55">
        <f t="shared" si="2"/>
        <v>7.3130434782608686</v>
      </c>
    </row>
  </sheetData>
  <mergeCells count="5">
    <mergeCell ref="A4:B4"/>
    <mergeCell ref="A5:A6"/>
    <mergeCell ref="B5:B6"/>
    <mergeCell ref="C5:C6"/>
    <mergeCell ref="D5:I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majjah'!B11</f>
        <v>Jaggro Jingga Muhammad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majjah'!C11</f>
        <v>7</v>
      </c>
      <c r="C8" s="64">
        <f>'ibnu majjah'!D11</f>
        <v>7.6</v>
      </c>
      <c r="D8" s="64">
        <f>'ibnu majjah'!E11</f>
        <v>8.1999999999999993</v>
      </c>
      <c r="E8" s="64">
        <f>'ibnu majjah'!F11</f>
        <v>7.2</v>
      </c>
      <c r="F8" s="64">
        <f>'ibnu majjah'!G11</f>
        <v>8.6</v>
      </c>
      <c r="G8" s="64">
        <f>'ibnu majjah'!H11</f>
        <v>8.8000000000000007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majjah'!I11</f>
        <v>8.1999999999999993</v>
      </c>
      <c r="C9" s="64">
        <f>'ibnu majjah'!J11</f>
        <v>8.8000000000000007</v>
      </c>
      <c r="D9" s="64">
        <f>'ibnu majjah'!K11</f>
        <v>8.6</v>
      </c>
      <c r="E9" s="64">
        <f>'ibnu majjah'!L11</f>
        <v>8.1999999999999993</v>
      </c>
      <c r="F9" s="64">
        <f>'ibnu majjah'!M11</f>
        <v>8.6</v>
      </c>
      <c r="G9" s="64">
        <f>'ibnu majjah'!N11</f>
        <v>9.1999999999999993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majjah'!O11</f>
        <v>7.5</v>
      </c>
      <c r="C10" s="64">
        <f>'ibnu majjah'!P11</f>
        <v>5</v>
      </c>
      <c r="D10" s="64">
        <f>'ibnu majjah'!Q11</f>
        <v>4.25</v>
      </c>
      <c r="E10" s="64">
        <f>'ibnu majjah'!R11</f>
        <v>7.5</v>
      </c>
      <c r="F10" s="64">
        <f>'ibnu majjah'!S11</f>
        <v>5.5</v>
      </c>
      <c r="G10" s="64">
        <f>'ibnu majjah'!T11</f>
        <v>7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majjah'!U11</f>
        <v>4.25</v>
      </c>
      <c r="C11" s="64">
        <f>'ibnu majjah'!V11</f>
        <v>4.25</v>
      </c>
      <c r="D11" s="64">
        <f>'ibnu majjah'!W11</f>
        <v>5.75</v>
      </c>
      <c r="E11" s="64">
        <f>'ibnu majjah'!X11</f>
        <v>6</v>
      </c>
      <c r="F11" s="64">
        <f>'ibnu majjah'!Y11</f>
        <v>3</v>
      </c>
      <c r="G11" s="64">
        <f>'ibnu majjah'!Z11</f>
        <v>5.75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26.95</v>
      </c>
      <c r="C13" s="22">
        <f t="shared" si="0"/>
        <v>25.65</v>
      </c>
      <c r="D13" s="22">
        <f t="shared" si="0"/>
        <v>26.799999999999997</v>
      </c>
      <c r="E13" s="22">
        <f t="shared" si="0"/>
        <v>28.9</v>
      </c>
      <c r="F13" s="22">
        <f t="shared" si="0"/>
        <v>25.7</v>
      </c>
      <c r="G13" s="22">
        <f t="shared" si="0"/>
        <v>30.75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majjah'!B12</f>
        <v>Kalista Adjani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majjah'!C12</f>
        <v>7.4</v>
      </c>
      <c r="C8" s="64">
        <f>'ibnu majjah'!D12</f>
        <v>7.8</v>
      </c>
      <c r="D8" s="64">
        <f>'ibnu majjah'!E12</f>
        <v>7</v>
      </c>
      <c r="E8" s="64">
        <f>'ibnu majjah'!F12</f>
        <v>6.8</v>
      </c>
      <c r="F8" s="64">
        <f>'ibnu majjah'!G12</f>
        <v>7.4</v>
      </c>
      <c r="G8" s="64">
        <f>'ibnu majjah'!H12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majjah'!I12</f>
        <v>8.4</v>
      </c>
      <c r="C9" s="64">
        <f>'ibnu majjah'!J12</f>
        <v>8.6</v>
      </c>
      <c r="D9" s="64">
        <f>'ibnu majjah'!K12</f>
        <v>8.1999999999999993</v>
      </c>
      <c r="E9" s="64">
        <f>'ibnu majjah'!L12</f>
        <v>8</v>
      </c>
      <c r="F9" s="64">
        <f>'ibnu majjah'!M12</f>
        <v>7.6</v>
      </c>
      <c r="G9" s="64">
        <f>'ibnu majjah'!N12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majjah'!O12</f>
        <v>4</v>
      </c>
      <c r="C10" s="64">
        <f>'ibnu majjah'!P12</f>
        <v>4.75</v>
      </c>
      <c r="D10" s="64">
        <f>'ibnu majjah'!Q12</f>
        <v>6.25</v>
      </c>
      <c r="E10" s="64">
        <f>'ibnu majjah'!R12</f>
        <v>5.75</v>
      </c>
      <c r="F10" s="64">
        <f>'ibnu majjah'!S12</f>
        <v>6.5</v>
      </c>
      <c r="G10" s="64">
        <f>'ibnu majjah'!T12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majjah'!U12</f>
        <v>3.5</v>
      </c>
      <c r="C11" s="64">
        <f>'ibnu majjah'!V12</f>
        <v>4.5</v>
      </c>
      <c r="D11" s="64">
        <f>'ibnu majjah'!W12</f>
        <v>6.5</v>
      </c>
      <c r="E11" s="64">
        <f>'ibnu majjah'!X12</f>
        <v>7.25</v>
      </c>
      <c r="F11" s="64">
        <f>'ibnu majjah'!Y12</f>
        <v>7</v>
      </c>
      <c r="G11" s="64">
        <f>'ibnu majjah'!Z12</f>
        <v>6.75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23.3</v>
      </c>
      <c r="C13" s="22">
        <f t="shared" si="0"/>
        <v>25.65</v>
      </c>
      <c r="D13" s="22">
        <f t="shared" si="0"/>
        <v>27.95</v>
      </c>
      <c r="E13" s="22">
        <f t="shared" si="0"/>
        <v>27.8</v>
      </c>
      <c r="F13" s="22">
        <f t="shared" si="0"/>
        <v>28.5</v>
      </c>
      <c r="G13" s="22">
        <f t="shared" si="0"/>
        <v>23.75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majjah'!B13</f>
        <v>M. Farhan Yusra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majjah'!C13</f>
        <v>4.8</v>
      </c>
      <c r="C8" s="64">
        <f>'ibnu majjah'!D13</f>
        <v>7</v>
      </c>
      <c r="D8" s="64">
        <f>'ibnu majjah'!E13</f>
        <v>7</v>
      </c>
      <c r="E8" s="64">
        <f>'ibnu majjah'!F13</f>
        <v>5.6</v>
      </c>
      <c r="F8" s="64">
        <f>'ibnu majjah'!G13</f>
        <v>0</v>
      </c>
      <c r="G8" s="64">
        <f>'ibnu majjah'!H13</f>
        <v>0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majjah'!I13</f>
        <v>6</v>
      </c>
      <c r="C9" s="64">
        <f>'ibnu majjah'!J13</f>
        <v>6.4</v>
      </c>
      <c r="D9" s="64">
        <f>'ibnu majjah'!K13</f>
        <v>0</v>
      </c>
      <c r="E9" s="64">
        <f>'ibnu majjah'!L13</f>
        <v>4.5999999999999996</v>
      </c>
      <c r="F9" s="64">
        <f>'ibnu majjah'!M13</f>
        <v>0</v>
      </c>
      <c r="G9" s="64">
        <f>'ibnu majjah'!N13</f>
        <v>7.2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majjah'!O13</f>
        <v>4.25</v>
      </c>
      <c r="C10" s="64">
        <f>'ibnu majjah'!P13</f>
        <v>4.25</v>
      </c>
      <c r="D10" s="64">
        <f>'ibnu majjah'!Q13</f>
        <v>0</v>
      </c>
      <c r="E10" s="64">
        <f>'ibnu majjah'!R13</f>
        <v>2.5</v>
      </c>
      <c r="F10" s="64">
        <f>'ibnu majjah'!S13</f>
        <v>4.25</v>
      </c>
      <c r="G10" s="64">
        <f>'ibnu majjah'!T13</f>
        <v>3.75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majjah'!U13</f>
        <v>3.75</v>
      </c>
      <c r="C11" s="64">
        <f>'ibnu majjah'!V13</f>
        <v>3.75</v>
      </c>
      <c r="D11" s="64">
        <f>'ibnu majjah'!W13</f>
        <v>3.25</v>
      </c>
      <c r="E11" s="64">
        <f>'ibnu majjah'!X13</f>
        <v>0</v>
      </c>
      <c r="F11" s="64">
        <f>'ibnu majjah'!Y13</f>
        <v>4.75</v>
      </c>
      <c r="G11" s="64">
        <f>'ibnu majjah'!Z13</f>
        <v>2.5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18.8</v>
      </c>
      <c r="C13" s="22">
        <f t="shared" si="0"/>
        <v>21.4</v>
      </c>
      <c r="D13" s="22">
        <f t="shared" si="0"/>
        <v>10.25</v>
      </c>
      <c r="E13" s="22">
        <f t="shared" si="0"/>
        <v>12.7</v>
      </c>
      <c r="F13" s="22">
        <f t="shared" si="0"/>
        <v>9</v>
      </c>
      <c r="G13" s="22">
        <f t="shared" si="0"/>
        <v>13.45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majjah'!B14</f>
        <v>Hilmi Abdurrahman Fakhrudin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majjah'!C14</f>
        <v>7.4</v>
      </c>
      <c r="C8" s="64">
        <f>'ibnu majjah'!D14</f>
        <v>8</v>
      </c>
      <c r="D8" s="64">
        <f>'ibnu majjah'!E14</f>
        <v>7.2</v>
      </c>
      <c r="E8" s="64">
        <f>'ibnu majjah'!F14</f>
        <v>6.4</v>
      </c>
      <c r="F8" s="64">
        <f>'ibnu majjah'!G14</f>
        <v>6.8</v>
      </c>
      <c r="G8" s="64">
        <f>'ibnu majjah'!H14</f>
        <v>8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majjah'!I14</f>
        <v>8.4</v>
      </c>
      <c r="C9" s="64">
        <f>'ibnu majjah'!J14</f>
        <v>8.1999999999999993</v>
      </c>
      <c r="D9" s="64">
        <f>'ibnu majjah'!K14</f>
        <v>8.4</v>
      </c>
      <c r="E9" s="64">
        <f>'ibnu majjah'!L14</f>
        <v>8</v>
      </c>
      <c r="F9" s="64">
        <f>'ibnu majjah'!M14</f>
        <v>7.8</v>
      </c>
      <c r="G9" s="64">
        <f>'ibnu majjah'!N14</f>
        <v>8.6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majjah'!O14</f>
        <v>6</v>
      </c>
      <c r="C10" s="64">
        <f>'ibnu majjah'!P14</f>
        <v>0</v>
      </c>
      <c r="D10" s="64">
        <f>'ibnu majjah'!Q14</f>
        <v>6.5</v>
      </c>
      <c r="E10" s="64">
        <f>'ibnu majjah'!R14</f>
        <v>6</v>
      </c>
      <c r="F10" s="64">
        <f>'ibnu majjah'!S14</f>
        <v>5</v>
      </c>
      <c r="G10" s="64">
        <f>'ibnu majjah'!T14</f>
        <v>5.75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majjah'!U14</f>
        <v>4.25</v>
      </c>
      <c r="C11" s="64">
        <f>'ibnu majjah'!V14</f>
        <v>0</v>
      </c>
      <c r="D11" s="64">
        <f>'ibnu majjah'!W14</f>
        <v>5</v>
      </c>
      <c r="E11" s="64">
        <f>'ibnu majjah'!X14</f>
        <v>5.75</v>
      </c>
      <c r="F11" s="64">
        <f>'ibnu majjah'!Y14</f>
        <v>6.25</v>
      </c>
      <c r="G11" s="64">
        <f>'ibnu majjah'!Z14</f>
        <v>0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26.05</v>
      </c>
      <c r="C13" s="22">
        <f t="shared" si="0"/>
        <v>16.2</v>
      </c>
      <c r="D13" s="22">
        <f t="shared" si="0"/>
        <v>27.1</v>
      </c>
      <c r="E13" s="22">
        <f t="shared" si="0"/>
        <v>26.15</v>
      </c>
      <c r="F13" s="22">
        <f t="shared" si="0"/>
        <v>25.85</v>
      </c>
      <c r="G13" s="22">
        <f t="shared" si="0"/>
        <v>22.35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majjah'!B15</f>
        <v>M. Naufal Muzakki Juliansyah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majjah'!C15</f>
        <v>6.8</v>
      </c>
      <c r="C8" s="64">
        <f>'ibnu majjah'!D15</f>
        <v>6.6</v>
      </c>
      <c r="D8" s="64">
        <f>'ibnu majjah'!E15</f>
        <v>7.6</v>
      </c>
      <c r="E8" s="64">
        <f>'ibnu majjah'!F15</f>
        <v>7.8</v>
      </c>
      <c r="F8" s="64">
        <f>'ibnu majjah'!G15</f>
        <v>7.8</v>
      </c>
      <c r="G8" s="64">
        <f>'ibnu majjah'!H15</f>
        <v>8.4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majjah'!I15</f>
        <v>9</v>
      </c>
      <c r="C9" s="64">
        <f>'ibnu majjah'!J15</f>
        <v>8.6</v>
      </c>
      <c r="D9" s="64">
        <f>'ibnu majjah'!K15</f>
        <v>7.8</v>
      </c>
      <c r="E9" s="64">
        <f>'ibnu majjah'!L15</f>
        <v>9.6</v>
      </c>
      <c r="F9" s="64">
        <f>'ibnu majjah'!M15</f>
        <v>8.4</v>
      </c>
      <c r="G9" s="64">
        <f>'ibnu majjah'!N15</f>
        <v>8.6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majjah'!O15</f>
        <v>5.5</v>
      </c>
      <c r="C10" s="64">
        <f>'ibnu majjah'!P15</f>
        <v>6.25</v>
      </c>
      <c r="D10" s="64">
        <f>'ibnu majjah'!Q15</f>
        <v>5.5</v>
      </c>
      <c r="E10" s="64">
        <f>'ibnu majjah'!R15</f>
        <v>5.5</v>
      </c>
      <c r="F10" s="64">
        <f>'ibnu majjah'!S15</f>
        <v>5.5</v>
      </c>
      <c r="G10" s="64">
        <f>'ibnu majjah'!T15</f>
        <v>8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majjah'!U15</f>
        <v>3.25</v>
      </c>
      <c r="C11" s="64">
        <f>'ibnu majjah'!V15</f>
        <v>4</v>
      </c>
      <c r="D11" s="64">
        <f>'ibnu majjah'!W15</f>
        <v>4.75</v>
      </c>
      <c r="E11" s="64">
        <f>'ibnu majjah'!X15</f>
        <v>4.75</v>
      </c>
      <c r="F11" s="64">
        <f>'ibnu majjah'!Y15</f>
        <v>5</v>
      </c>
      <c r="G11" s="64">
        <f>'ibnu majjah'!Z15</f>
        <v>4.25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24.55</v>
      </c>
      <c r="C13" s="22">
        <f t="shared" si="0"/>
        <v>25.45</v>
      </c>
      <c r="D13" s="22">
        <f t="shared" si="0"/>
        <v>25.65</v>
      </c>
      <c r="E13" s="22">
        <f t="shared" si="0"/>
        <v>27.65</v>
      </c>
      <c r="F13" s="22">
        <f t="shared" si="0"/>
        <v>26.7</v>
      </c>
      <c r="G13" s="22">
        <f t="shared" si="0"/>
        <v>29.25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majjah'!B16</f>
        <v>M. Rafi Nugraha (Nugi)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majjah'!C16</f>
        <v>7.4</v>
      </c>
      <c r="C8" s="64">
        <f>'ibnu majjah'!D16</f>
        <v>7.6</v>
      </c>
      <c r="D8" s="64">
        <f>'ibnu majjah'!E16</f>
        <v>8.4</v>
      </c>
      <c r="E8" s="64">
        <f>'ibnu majjah'!F16</f>
        <v>8</v>
      </c>
      <c r="F8" s="64">
        <f>'ibnu majjah'!G16</f>
        <v>9</v>
      </c>
      <c r="G8" s="64">
        <f>'ibnu majjah'!H16</f>
        <v>9.4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majjah'!I16</f>
        <v>9.6</v>
      </c>
      <c r="C9" s="64">
        <f>'ibnu majjah'!J16</f>
        <v>9.8000000000000007</v>
      </c>
      <c r="D9" s="64">
        <f>'ibnu majjah'!K16</f>
        <v>9</v>
      </c>
      <c r="E9" s="64">
        <f>'ibnu majjah'!L16</f>
        <v>9.4</v>
      </c>
      <c r="F9" s="64">
        <f>'ibnu majjah'!M16</f>
        <v>8.8000000000000007</v>
      </c>
      <c r="G9" s="64">
        <f>'ibnu majjah'!N16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majjah'!O16</f>
        <v>7.5</v>
      </c>
      <c r="C10" s="64">
        <f>'ibnu majjah'!P16</f>
        <v>7.5</v>
      </c>
      <c r="D10" s="64">
        <f>'ibnu majjah'!Q16</f>
        <v>8</v>
      </c>
      <c r="E10" s="64">
        <f>'ibnu majjah'!R16</f>
        <v>8.25</v>
      </c>
      <c r="F10" s="64">
        <f>'ibnu majjah'!S16</f>
        <v>8.5</v>
      </c>
      <c r="G10" s="64">
        <f>'ibnu majjah'!T16</f>
        <v>8.75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majjah'!U16</f>
        <v>0</v>
      </c>
      <c r="C11" s="64">
        <f>'ibnu majjah'!V16</f>
        <v>5.75</v>
      </c>
      <c r="D11" s="64">
        <f>'ibnu majjah'!W16</f>
        <v>6.5</v>
      </c>
      <c r="E11" s="64">
        <f>'ibnu majjah'!X16</f>
        <v>9.25</v>
      </c>
      <c r="F11" s="64">
        <f>'ibnu majjah'!Y16</f>
        <v>8.25</v>
      </c>
      <c r="G11" s="64">
        <f>'ibnu majjah'!Z16</f>
        <v>6.75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24.5</v>
      </c>
      <c r="C13" s="22">
        <f t="shared" si="0"/>
        <v>30.65</v>
      </c>
      <c r="D13" s="22">
        <f t="shared" si="0"/>
        <v>31.9</v>
      </c>
      <c r="E13" s="22">
        <f t="shared" si="0"/>
        <v>34.9</v>
      </c>
      <c r="F13" s="22">
        <f t="shared" si="0"/>
        <v>34.549999999999997</v>
      </c>
      <c r="G13" s="22">
        <f t="shared" si="0"/>
        <v>33.700000000000003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topLeftCell="A4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majjah'!B17</f>
        <v>M. Salfiq Putra Bayangkara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majjah'!C17</f>
        <v>4.5999999999999996</v>
      </c>
      <c r="C8" s="64">
        <f>'ibnu majjah'!D17</f>
        <v>5</v>
      </c>
      <c r="D8" s="64">
        <f>'ibnu majjah'!E17</f>
        <v>3.8</v>
      </c>
      <c r="E8" s="64">
        <f>'ibnu majjah'!F17</f>
        <v>5</v>
      </c>
      <c r="F8" s="64">
        <f>'ibnu majjah'!G17</f>
        <v>5.8</v>
      </c>
      <c r="G8" s="64">
        <f>'ibnu majjah'!H17</f>
        <v>6.2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majjah'!I17</f>
        <v>0</v>
      </c>
      <c r="C9" s="64">
        <f>'ibnu majjah'!J17</f>
        <v>5</v>
      </c>
      <c r="D9" s="64">
        <f>'ibnu majjah'!K17</f>
        <v>0</v>
      </c>
      <c r="E9" s="64">
        <f>'ibnu majjah'!L17</f>
        <v>4.2</v>
      </c>
      <c r="F9" s="64">
        <f>'ibnu majjah'!M17</f>
        <v>3.4</v>
      </c>
      <c r="G9" s="64">
        <f>'ibnu majjah'!N17</f>
        <v>0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majjah'!O17</f>
        <v>3.75</v>
      </c>
      <c r="C10" s="64">
        <f>'ibnu majjah'!P17</f>
        <v>4</v>
      </c>
      <c r="D10" s="64">
        <f>'ibnu majjah'!Q17</f>
        <v>3.25</v>
      </c>
      <c r="E10" s="64">
        <f>'ibnu majjah'!R17</f>
        <v>3</v>
      </c>
      <c r="F10" s="64">
        <f>'ibnu majjah'!S17</f>
        <v>3.25</v>
      </c>
      <c r="G10" s="64">
        <f>'ibnu majjah'!T17</f>
        <v>3.75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majjah'!U17</f>
        <v>1.75</v>
      </c>
      <c r="C11" s="64">
        <f>'ibnu majjah'!V17</f>
        <v>2.75</v>
      </c>
      <c r="D11" s="64">
        <f>'ibnu majjah'!W17</f>
        <v>3</v>
      </c>
      <c r="E11" s="64">
        <f>'ibnu majjah'!X17</f>
        <v>3.5</v>
      </c>
      <c r="F11" s="64">
        <f>'ibnu majjah'!Y17</f>
        <v>2.5</v>
      </c>
      <c r="G11" s="64">
        <f>'ibnu majjah'!Z17</f>
        <v>3.5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10.1</v>
      </c>
      <c r="C13" s="22">
        <f t="shared" si="0"/>
        <v>16.75</v>
      </c>
      <c r="D13" s="22">
        <f t="shared" si="0"/>
        <v>10.050000000000001</v>
      </c>
      <c r="E13" s="22">
        <f t="shared" si="0"/>
        <v>15.7</v>
      </c>
      <c r="F13" s="22">
        <f t="shared" si="0"/>
        <v>14.95</v>
      </c>
      <c r="G13" s="22">
        <f t="shared" si="0"/>
        <v>13.45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majjah'!B18</f>
        <v>M Raifan Hafidz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majjah'!C18</f>
        <v>6.4</v>
      </c>
      <c r="C8" s="64">
        <f>'ibnu majjah'!D18</f>
        <v>7.6</v>
      </c>
      <c r="D8" s="64">
        <f>'ibnu majjah'!E18</f>
        <v>7.6</v>
      </c>
      <c r="E8" s="64">
        <f>'ibnu majjah'!F18</f>
        <v>7.2</v>
      </c>
      <c r="F8" s="64">
        <f>'ibnu majjah'!G18</f>
        <v>8.4</v>
      </c>
      <c r="G8" s="64">
        <f>'ibnu majjah'!H18</f>
        <v>9.1999999999999993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majjah'!I18</f>
        <v>8.4</v>
      </c>
      <c r="C9" s="64">
        <f>'ibnu majjah'!J18</f>
        <v>7</v>
      </c>
      <c r="D9" s="64">
        <f>'ibnu majjah'!K18</f>
        <v>7.8</v>
      </c>
      <c r="E9" s="64">
        <f>'ibnu majjah'!L18</f>
        <v>7.4</v>
      </c>
      <c r="F9" s="64" t="str">
        <f>'ibnu majjah'!M18</f>
        <v>8.4</v>
      </c>
      <c r="G9" s="64">
        <f>'ibnu majjah'!N18</f>
        <v>8.4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majjah'!O18</f>
        <v>7.25</v>
      </c>
      <c r="C10" s="64">
        <f>'ibnu majjah'!P18</f>
        <v>7</v>
      </c>
      <c r="D10" s="64">
        <f>'ibnu majjah'!Q18</f>
        <v>7</v>
      </c>
      <c r="E10" s="64">
        <f>'ibnu majjah'!R18</f>
        <v>7.75</v>
      </c>
      <c r="F10" s="64">
        <f>'ibnu majjah'!S18</f>
        <v>8.25</v>
      </c>
      <c r="G10" s="64">
        <f>'ibnu majjah'!T18</f>
        <v>8.5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majjah'!U18</f>
        <v>6</v>
      </c>
      <c r="C11" s="64">
        <f>'ibnu majjah'!V18</f>
        <v>6.25</v>
      </c>
      <c r="D11" s="64">
        <f>'ibnu majjah'!W18</f>
        <v>9.25</v>
      </c>
      <c r="E11" s="64">
        <f>'ibnu majjah'!X18</f>
        <v>9.75</v>
      </c>
      <c r="F11" s="64">
        <f>'ibnu majjah'!Y18</f>
        <v>9.25</v>
      </c>
      <c r="G11" s="64">
        <f>'ibnu majjah'!Z18</f>
        <v>9.25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28.05</v>
      </c>
      <c r="C13" s="22">
        <f t="shared" si="0"/>
        <v>27.85</v>
      </c>
      <c r="D13" s="22">
        <f t="shared" si="0"/>
        <v>31.65</v>
      </c>
      <c r="E13" s="22">
        <f t="shared" si="0"/>
        <v>32.1</v>
      </c>
      <c r="F13" s="22">
        <f t="shared" si="0"/>
        <v>25.9</v>
      </c>
      <c r="G13" s="22">
        <f t="shared" si="0"/>
        <v>35.35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majjah'!B19</f>
        <v>Mulky Salim Soleh Aziz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majjah'!C19</f>
        <v>7</v>
      </c>
      <c r="C8" s="64">
        <f>'ibnu majjah'!D19</f>
        <v>6.8</v>
      </c>
      <c r="D8" s="64">
        <f>'ibnu majjah'!E19</f>
        <v>7.4</v>
      </c>
      <c r="E8" s="64">
        <f>'ibnu majjah'!F19</f>
        <v>4.2</v>
      </c>
      <c r="F8" s="64">
        <f>'ibnu majjah'!G19</f>
        <v>6.6</v>
      </c>
      <c r="G8" s="64">
        <f>'ibnu majjah'!H19</f>
        <v>7.2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majjah'!I19</f>
        <v>6.2</v>
      </c>
      <c r="C9" s="64">
        <f>'ibnu majjah'!J19</f>
        <v>6.2</v>
      </c>
      <c r="D9" s="64">
        <f>'ibnu majjah'!K19</f>
        <v>6</v>
      </c>
      <c r="E9" s="64">
        <f>'ibnu majjah'!L19</f>
        <v>4.2</v>
      </c>
      <c r="F9" s="64">
        <f>'ibnu majjah'!M19</f>
        <v>4</v>
      </c>
      <c r="G9" s="64">
        <f>'ibnu majjah'!N19</f>
        <v>6.4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majjah'!O19</f>
        <v>4.5</v>
      </c>
      <c r="C10" s="64">
        <f>'ibnu majjah'!P19</f>
        <v>5</v>
      </c>
      <c r="D10" s="64">
        <f>'ibnu majjah'!Q19</f>
        <v>4</v>
      </c>
      <c r="E10" s="64">
        <f>'ibnu majjah'!R19</f>
        <v>4</v>
      </c>
      <c r="F10" s="64">
        <f>'ibnu majjah'!S19</f>
        <v>5</v>
      </c>
      <c r="G10" s="64">
        <f>'ibnu majjah'!T19</f>
        <v>6.25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majjah'!U19</f>
        <v>3.5</v>
      </c>
      <c r="C11" s="64">
        <f>'ibnu majjah'!V19</f>
        <v>4.5</v>
      </c>
      <c r="D11" s="64">
        <f>'ibnu majjah'!W19</f>
        <v>3.5</v>
      </c>
      <c r="E11" s="64">
        <f>'ibnu majjah'!X19</f>
        <v>5.75</v>
      </c>
      <c r="F11" s="64">
        <f>'ibnu majjah'!Y19</f>
        <v>5.5</v>
      </c>
      <c r="G11" s="64">
        <f>'ibnu majjah'!Z19</f>
        <v>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21.2</v>
      </c>
      <c r="C13" s="22">
        <f t="shared" si="0"/>
        <v>22.5</v>
      </c>
      <c r="D13" s="22">
        <f t="shared" si="0"/>
        <v>20.9</v>
      </c>
      <c r="E13" s="22">
        <f t="shared" si="0"/>
        <v>18.149999999999999</v>
      </c>
      <c r="F13" s="22">
        <f t="shared" si="0"/>
        <v>21.1</v>
      </c>
      <c r="G13" s="22">
        <f t="shared" si="0"/>
        <v>24.85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majjah'!B20</f>
        <v>Qonitan Lillahi Hanifa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majjah'!C20</f>
        <v>7</v>
      </c>
      <c r="C8" s="64">
        <f>'ibnu majjah'!D20</f>
        <v>8.1999999999999993</v>
      </c>
      <c r="D8" s="64">
        <f>'ibnu majjah'!E20</f>
        <v>7.4</v>
      </c>
      <c r="E8" s="64">
        <f>'ibnu majjah'!F20</f>
        <v>8.1999999999999993</v>
      </c>
      <c r="F8" s="64">
        <f>'ibnu majjah'!G20</f>
        <v>7</v>
      </c>
      <c r="G8" s="64">
        <f>'ibnu majjah'!H20</f>
        <v>0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majjah'!I20</f>
        <v>9.1999999999999993</v>
      </c>
      <c r="C9" s="64">
        <f>'ibnu majjah'!J20</f>
        <v>10</v>
      </c>
      <c r="D9" s="64">
        <f>'ibnu majjah'!K20</f>
        <v>8.8000000000000007</v>
      </c>
      <c r="E9" s="64">
        <f>'ibnu majjah'!L20</f>
        <v>9.1999999999999993</v>
      </c>
      <c r="F9" s="64">
        <f>'ibnu majjah'!M20</f>
        <v>9</v>
      </c>
      <c r="G9" s="64">
        <f>'ibnu majjah'!N20</f>
        <v>0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majjah'!O20</f>
        <v>6</v>
      </c>
      <c r="C10" s="64">
        <f>'ibnu majjah'!P20</f>
        <v>3.5</v>
      </c>
      <c r="D10" s="64">
        <f>'ibnu majjah'!Q20</f>
        <v>5.5</v>
      </c>
      <c r="E10" s="64">
        <f>'ibnu majjah'!R20</f>
        <v>5.25</v>
      </c>
      <c r="F10" s="64">
        <f>'ibnu majjah'!S20</f>
        <v>6.25</v>
      </c>
      <c r="G10" s="64">
        <f>'ibnu majjah'!T20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majjah'!U19</f>
        <v>3.5</v>
      </c>
      <c r="C11" s="64">
        <f>'ibnu majjah'!V19</f>
        <v>4.5</v>
      </c>
      <c r="D11" s="64">
        <f>'ibnu majjah'!W19</f>
        <v>3.5</v>
      </c>
      <c r="E11" s="64">
        <f>'ibnu majjah'!X19</f>
        <v>5.75</v>
      </c>
      <c r="F11" s="64">
        <f>'ibnu majjah'!Y19</f>
        <v>5.5</v>
      </c>
      <c r="G11" s="64">
        <f>'ibnu majjah'!Z19</f>
        <v>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25.7</v>
      </c>
      <c r="C13" s="22">
        <f t="shared" si="0"/>
        <v>26.2</v>
      </c>
      <c r="D13" s="22">
        <f t="shared" si="0"/>
        <v>25.200000000000003</v>
      </c>
      <c r="E13" s="22">
        <f t="shared" si="0"/>
        <v>28.4</v>
      </c>
      <c r="F13" s="22">
        <f t="shared" si="0"/>
        <v>27.75</v>
      </c>
      <c r="G13" s="22">
        <f t="shared" si="0"/>
        <v>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I56"/>
  <sheetViews>
    <sheetView zoomScale="80" zoomScaleNormal="80" workbookViewId="0">
      <pane xSplit="3" ySplit="6" topLeftCell="D31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28515625" style="28" bestFit="1" customWidth="1"/>
    <col min="2" max="2" width="17.85546875" style="28" bestFit="1" customWidth="1"/>
    <col min="3" max="3" width="41.42578125" style="28" customWidth="1"/>
    <col min="4" max="5" width="11.42578125" style="28" bestFit="1" customWidth="1"/>
    <col min="6" max="6" width="10.28515625" style="28" bestFit="1" customWidth="1"/>
    <col min="7" max="7" width="10" style="28" bestFit="1" customWidth="1"/>
    <col min="8" max="16384" width="9.140625" style="28"/>
  </cols>
  <sheetData>
    <row r="2" spans="1:9" ht="18.75">
      <c r="A2" s="142" t="s">
        <v>80</v>
      </c>
    </row>
    <row r="3" spans="1:9">
      <c r="A3" s="43" t="s">
        <v>77</v>
      </c>
    </row>
    <row r="4" spans="1:9" ht="15.75" thickBot="1">
      <c r="A4" s="152"/>
      <c r="B4" s="152"/>
    </row>
    <row r="5" spans="1:9">
      <c r="A5" s="155" t="s">
        <v>5</v>
      </c>
      <c r="B5" s="157" t="s">
        <v>6</v>
      </c>
      <c r="C5" s="153" t="s">
        <v>7</v>
      </c>
      <c r="D5" s="204" t="s">
        <v>3</v>
      </c>
      <c r="E5" s="205"/>
      <c r="F5" s="205"/>
      <c r="G5" s="205"/>
      <c r="H5" s="205"/>
      <c r="I5" s="206"/>
    </row>
    <row r="6" spans="1:9" ht="15.75" thickBot="1">
      <c r="A6" s="156"/>
      <c r="B6" s="154"/>
      <c r="C6" s="192"/>
      <c r="D6" s="197">
        <v>41891</v>
      </c>
      <c r="E6" s="49">
        <v>41912</v>
      </c>
      <c r="F6" s="49"/>
      <c r="G6" s="209"/>
      <c r="H6" s="207"/>
      <c r="I6" s="208"/>
    </row>
    <row r="7" spans="1:9">
      <c r="A7" s="4">
        <v>1</v>
      </c>
      <c r="B7" s="23" t="s">
        <v>106</v>
      </c>
      <c r="C7" s="47" t="s">
        <v>54</v>
      </c>
      <c r="D7" s="210">
        <v>5</v>
      </c>
      <c r="E7" s="193">
        <v>5.25</v>
      </c>
      <c r="F7" s="211">
        <v>5</v>
      </c>
      <c r="G7" s="212">
        <v>5</v>
      </c>
      <c r="H7" s="213">
        <v>6.5</v>
      </c>
      <c r="I7" s="125">
        <v>0</v>
      </c>
    </row>
    <row r="8" spans="1:9">
      <c r="A8" s="6">
        <v>2</v>
      </c>
      <c r="B8" s="23" t="s">
        <v>105</v>
      </c>
      <c r="C8" s="34" t="s">
        <v>55</v>
      </c>
      <c r="D8" s="71">
        <v>4.75</v>
      </c>
      <c r="E8" s="57">
        <v>3.25</v>
      </c>
      <c r="F8" s="110">
        <v>4.25</v>
      </c>
      <c r="G8" s="126">
        <v>4.5</v>
      </c>
      <c r="H8" s="1">
        <v>5</v>
      </c>
      <c r="I8" s="125">
        <v>0</v>
      </c>
    </row>
    <row r="9" spans="1:9">
      <c r="A9" s="6">
        <v>3</v>
      </c>
      <c r="B9" s="23" t="s">
        <v>107</v>
      </c>
      <c r="C9" s="34" t="s">
        <v>56</v>
      </c>
      <c r="D9" s="94">
        <v>6.25</v>
      </c>
      <c r="E9" s="96">
        <v>5.75</v>
      </c>
      <c r="F9" s="110">
        <v>5.25</v>
      </c>
      <c r="G9" s="126">
        <v>4.5</v>
      </c>
      <c r="H9" s="1">
        <v>6</v>
      </c>
      <c r="I9" s="113">
        <v>5.75</v>
      </c>
    </row>
    <row r="10" spans="1:9">
      <c r="A10" s="6">
        <v>4</v>
      </c>
      <c r="B10" s="23" t="s">
        <v>108</v>
      </c>
      <c r="C10" s="34" t="s">
        <v>57</v>
      </c>
      <c r="D10" s="94">
        <v>6.25</v>
      </c>
      <c r="E10" s="136">
        <v>4.5</v>
      </c>
      <c r="F10" s="110">
        <v>5.75</v>
      </c>
      <c r="G10" s="126">
        <v>6</v>
      </c>
      <c r="H10" s="1">
        <v>5</v>
      </c>
      <c r="I10" s="113">
        <v>7.25</v>
      </c>
    </row>
    <row r="11" spans="1:9">
      <c r="A11" s="6">
        <v>5</v>
      </c>
      <c r="B11" s="23" t="s">
        <v>109</v>
      </c>
      <c r="C11" s="34" t="s">
        <v>58</v>
      </c>
      <c r="D11" s="94">
        <v>6.25</v>
      </c>
      <c r="E11" s="136">
        <v>4.75</v>
      </c>
      <c r="F11" s="110">
        <v>6.25</v>
      </c>
      <c r="G11" s="126">
        <v>4.75</v>
      </c>
      <c r="H11" s="1">
        <v>7.75</v>
      </c>
      <c r="I11" s="113">
        <v>6.25</v>
      </c>
    </row>
    <row r="12" spans="1:9">
      <c r="A12" s="6">
        <v>6</v>
      </c>
      <c r="B12" s="23" t="s">
        <v>110</v>
      </c>
      <c r="C12" s="34" t="s">
        <v>59</v>
      </c>
      <c r="D12" s="71">
        <v>4.5</v>
      </c>
      <c r="E12" s="125">
        <v>0</v>
      </c>
      <c r="F12" s="110">
        <v>3.5</v>
      </c>
      <c r="G12" s="125">
        <v>0</v>
      </c>
      <c r="H12" s="1">
        <v>4</v>
      </c>
      <c r="I12" s="125">
        <v>0</v>
      </c>
    </row>
    <row r="13" spans="1:9">
      <c r="A13" s="6">
        <v>7</v>
      </c>
      <c r="B13" s="23" t="s">
        <v>111</v>
      </c>
      <c r="C13" s="34" t="s">
        <v>60</v>
      </c>
      <c r="D13" s="71">
        <v>5.25</v>
      </c>
      <c r="E13" s="57">
        <v>3.5</v>
      </c>
      <c r="F13" s="110">
        <v>5</v>
      </c>
      <c r="G13" s="126">
        <v>5.5</v>
      </c>
      <c r="H13" s="1">
        <v>6.75</v>
      </c>
      <c r="I13" s="125">
        <v>0</v>
      </c>
    </row>
    <row r="14" spans="1:9">
      <c r="A14" s="6">
        <v>8</v>
      </c>
      <c r="B14" s="23" t="s">
        <v>112</v>
      </c>
      <c r="C14" s="34" t="s">
        <v>61</v>
      </c>
      <c r="D14" s="71">
        <v>4.75</v>
      </c>
      <c r="E14" s="57">
        <v>5.25</v>
      </c>
      <c r="F14" s="110">
        <v>8.25</v>
      </c>
      <c r="G14" s="126">
        <v>6</v>
      </c>
      <c r="H14" s="1">
        <v>5.75</v>
      </c>
      <c r="I14" s="113">
        <v>7.75</v>
      </c>
    </row>
    <row r="15" spans="1:9">
      <c r="A15" s="6">
        <v>9</v>
      </c>
      <c r="B15" s="23" t="s">
        <v>113</v>
      </c>
      <c r="C15" s="34" t="s">
        <v>62</v>
      </c>
      <c r="D15" s="71">
        <v>5</v>
      </c>
      <c r="E15" s="57">
        <v>2.75</v>
      </c>
      <c r="F15" s="110">
        <v>6.25</v>
      </c>
      <c r="G15" s="126">
        <v>3.5</v>
      </c>
      <c r="H15" s="1">
        <v>3.5</v>
      </c>
      <c r="I15" s="125">
        <v>0</v>
      </c>
    </row>
    <row r="16" spans="1:9">
      <c r="A16" s="6">
        <v>10</v>
      </c>
      <c r="B16" s="23" t="s">
        <v>114</v>
      </c>
      <c r="C16" s="34" t="s">
        <v>63</v>
      </c>
      <c r="D16" s="71">
        <v>4.75</v>
      </c>
      <c r="E16" s="57">
        <v>5</v>
      </c>
      <c r="F16" s="110">
        <v>5.5</v>
      </c>
      <c r="G16" s="126">
        <v>6.75</v>
      </c>
      <c r="H16" s="1">
        <v>7.75</v>
      </c>
      <c r="I16" s="113">
        <v>8.25</v>
      </c>
    </row>
    <row r="17" spans="1:9">
      <c r="A17" s="4">
        <v>11</v>
      </c>
      <c r="B17" s="23" t="s">
        <v>115</v>
      </c>
      <c r="C17" s="34" t="s">
        <v>64</v>
      </c>
      <c r="D17" s="71">
        <v>5.5</v>
      </c>
      <c r="E17" s="57">
        <v>7.25</v>
      </c>
      <c r="F17" s="110">
        <v>6.25</v>
      </c>
      <c r="G17" s="126">
        <v>6.5</v>
      </c>
      <c r="H17" s="1">
        <v>6.75</v>
      </c>
      <c r="I17" s="113">
        <v>5.25</v>
      </c>
    </row>
    <row r="18" spans="1:9">
      <c r="A18" s="6">
        <v>12</v>
      </c>
      <c r="B18" s="23" t="s">
        <v>116</v>
      </c>
      <c r="C18" s="34" t="s">
        <v>65</v>
      </c>
      <c r="D18" s="71">
        <v>5.75</v>
      </c>
      <c r="E18" s="57">
        <v>5.75</v>
      </c>
      <c r="F18" s="110">
        <v>5.5</v>
      </c>
      <c r="G18" s="126">
        <v>5.75</v>
      </c>
      <c r="H18" s="1">
        <v>7</v>
      </c>
      <c r="I18" s="113">
        <v>7.5</v>
      </c>
    </row>
    <row r="19" spans="1:9">
      <c r="A19" s="6">
        <v>13</v>
      </c>
      <c r="B19" s="23" t="s">
        <v>117</v>
      </c>
      <c r="C19" s="34" t="s">
        <v>66</v>
      </c>
      <c r="D19" s="71">
        <v>3</v>
      </c>
      <c r="E19" s="57">
        <v>3</v>
      </c>
      <c r="F19" s="110">
        <v>2</v>
      </c>
      <c r="G19" s="126">
        <v>3.5</v>
      </c>
      <c r="H19" s="113">
        <v>5.5</v>
      </c>
      <c r="I19" s="113">
        <v>2.75</v>
      </c>
    </row>
    <row r="20" spans="1:9">
      <c r="A20" s="6">
        <v>14</v>
      </c>
      <c r="B20" s="23" t="s">
        <v>118</v>
      </c>
      <c r="C20" s="34" t="s">
        <v>67</v>
      </c>
      <c r="D20" s="71">
        <v>6</v>
      </c>
      <c r="E20" s="57">
        <v>5.25</v>
      </c>
      <c r="F20" s="110">
        <v>7.25</v>
      </c>
      <c r="G20" s="126">
        <v>6</v>
      </c>
      <c r="H20" s="1">
        <v>6.25</v>
      </c>
      <c r="I20" s="113">
        <v>8.5</v>
      </c>
    </row>
    <row r="21" spans="1:9">
      <c r="A21" s="6">
        <v>15</v>
      </c>
      <c r="B21" s="23" t="s">
        <v>119</v>
      </c>
      <c r="C21" s="34" t="s">
        <v>68</v>
      </c>
      <c r="D21" s="71">
        <v>3.75</v>
      </c>
      <c r="E21" s="57">
        <v>2.25</v>
      </c>
      <c r="F21" s="110">
        <v>3.75</v>
      </c>
      <c r="G21" s="126">
        <v>2.5</v>
      </c>
      <c r="H21" s="1">
        <v>2.5</v>
      </c>
      <c r="I21" s="113">
        <v>4</v>
      </c>
    </row>
    <row r="22" spans="1:9">
      <c r="A22" s="6">
        <v>16</v>
      </c>
      <c r="B22" s="23" t="s">
        <v>120</v>
      </c>
      <c r="C22" s="34" t="s">
        <v>69</v>
      </c>
      <c r="D22" s="71">
        <v>6</v>
      </c>
      <c r="E22" s="57">
        <v>5.5</v>
      </c>
      <c r="F22" s="110">
        <v>6.75</v>
      </c>
      <c r="G22" s="126">
        <v>5.5</v>
      </c>
      <c r="H22" s="1">
        <v>6</v>
      </c>
      <c r="I22" s="113">
        <v>5.5</v>
      </c>
    </row>
    <row r="23" spans="1:9">
      <c r="A23" s="6">
        <v>17</v>
      </c>
      <c r="B23" s="23" t="s">
        <v>121</v>
      </c>
      <c r="C23" s="34" t="s">
        <v>70</v>
      </c>
      <c r="D23" s="71">
        <v>4.5</v>
      </c>
      <c r="E23" s="57">
        <v>2</v>
      </c>
      <c r="F23" s="110">
        <v>4.25</v>
      </c>
      <c r="G23" s="126">
        <v>2.5</v>
      </c>
      <c r="H23" s="1">
        <v>3.75</v>
      </c>
      <c r="I23" s="113">
        <v>3</v>
      </c>
    </row>
    <row r="24" spans="1:9">
      <c r="A24" s="6">
        <v>18</v>
      </c>
      <c r="B24" s="23" t="s">
        <v>122</v>
      </c>
      <c r="C24" s="34" t="s">
        <v>71</v>
      </c>
      <c r="D24" s="71">
        <v>3.75</v>
      </c>
      <c r="E24" s="57">
        <v>3</v>
      </c>
      <c r="F24" s="110">
        <v>4.25</v>
      </c>
      <c r="G24" s="126">
        <v>2.75</v>
      </c>
      <c r="H24" s="1">
        <v>5.75</v>
      </c>
      <c r="I24" s="113">
        <v>5</v>
      </c>
    </row>
    <row r="25" spans="1:9">
      <c r="A25" s="6">
        <v>19</v>
      </c>
      <c r="B25" s="23" t="s">
        <v>123</v>
      </c>
      <c r="C25" s="34" t="s">
        <v>72</v>
      </c>
      <c r="D25" s="71">
        <v>5.75</v>
      </c>
      <c r="E25" s="57">
        <v>3.25</v>
      </c>
      <c r="F25" s="110">
        <v>4.25</v>
      </c>
      <c r="G25" s="126">
        <v>4.5</v>
      </c>
      <c r="H25" s="1">
        <v>5.25</v>
      </c>
      <c r="I25" s="113">
        <v>6.5</v>
      </c>
    </row>
    <row r="26" spans="1:9">
      <c r="A26" s="6">
        <v>20</v>
      </c>
      <c r="B26" s="23" t="s">
        <v>124</v>
      </c>
      <c r="C26" s="34" t="s">
        <v>73</v>
      </c>
      <c r="D26" s="71">
        <v>5.5</v>
      </c>
      <c r="E26" s="57">
        <v>5.5</v>
      </c>
      <c r="F26" s="110">
        <v>3.5</v>
      </c>
      <c r="G26" s="126">
        <v>6.25</v>
      </c>
      <c r="H26" s="1">
        <v>5.75</v>
      </c>
      <c r="I26" s="113">
        <v>6</v>
      </c>
    </row>
    <row r="27" spans="1:9">
      <c r="A27" s="4">
        <v>21</v>
      </c>
      <c r="B27" s="23" t="s">
        <v>125</v>
      </c>
      <c r="C27" s="34" t="s">
        <v>74</v>
      </c>
      <c r="D27" s="71">
        <v>2.5</v>
      </c>
      <c r="E27" s="57">
        <v>2.75</v>
      </c>
      <c r="F27" s="110">
        <v>2.5</v>
      </c>
      <c r="G27" s="126">
        <v>3</v>
      </c>
      <c r="H27" s="1">
        <v>1.75</v>
      </c>
      <c r="I27" s="113">
        <v>3.75</v>
      </c>
    </row>
    <row r="28" spans="1:9">
      <c r="A28" s="6">
        <v>22</v>
      </c>
      <c r="B28" s="23" t="s">
        <v>126</v>
      </c>
      <c r="C28" s="34" t="s">
        <v>75</v>
      </c>
      <c r="D28" s="71">
        <v>4.5</v>
      </c>
      <c r="E28" s="57">
        <v>3.75</v>
      </c>
      <c r="F28" s="110">
        <v>4.5</v>
      </c>
      <c r="G28" s="126">
        <v>4</v>
      </c>
      <c r="H28" s="1">
        <v>4</v>
      </c>
      <c r="I28" s="113">
        <v>5.5</v>
      </c>
    </row>
    <row r="29" spans="1:9">
      <c r="A29" s="6">
        <v>23</v>
      </c>
      <c r="B29" s="23" t="s">
        <v>127</v>
      </c>
      <c r="C29" s="34" t="s">
        <v>76</v>
      </c>
      <c r="D29" s="71">
        <v>4</v>
      </c>
      <c r="E29" s="57">
        <v>2.75</v>
      </c>
      <c r="F29" s="110">
        <v>4.75</v>
      </c>
      <c r="G29" s="126">
        <v>3.25</v>
      </c>
      <c r="H29" s="1">
        <v>4.5</v>
      </c>
      <c r="I29" s="113">
        <v>5</v>
      </c>
    </row>
    <row r="30" spans="1:9" ht="15.75">
      <c r="A30" s="6">
        <v>24</v>
      </c>
      <c r="B30" s="5" t="s">
        <v>83</v>
      </c>
      <c r="C30" s="33" t="s">
        <v>30</v>
      </c>
      <c r="D30" s="57">
        <v>4</v>
      </c>
      <c r="E30" s="57">
        <v>3.5</v>
      </c>
      <c r="F30" s="110">
        <v>6</v>
      </c>
      <c r="G30" s="64">
        <v>3.5</v>
      </c>
      <c r="H30" s="1">
        <v>3.75</v>
      </c>
      <c r="I30" s="113">
        <v>4.75</v>
      </c>
    </row>
    <row r="31" spans="1:9" ht="15.75">
      <c r="A31" s="6">
        <v>25</v>
      </c>
      <c r="B31" s="5" t="s">
        <v>84</v>
      </c>
      <c r="C31" s="35" t="s">
        <v>31</v>
      </c>
      <c r="D31" s="57">
        <v>4.75</v>
      </c>
      <c r="E31" s="57">
        <v>2.25</v>
      </c>
      <c r="F31" s="110">
        <v>1.75</v>
      </c>
      <c r="G31" s="64">
        <v>2.75</v>
      </c>
      <c r="H31" s="113">
        <v>5.5</v>
      </c>
      <c r="I31" s="113">
        <v>3.5</v>
      </c>
    </row>
    <row r="32" spans="1:9" ht="15.75">
      <c r="A32" s="6">
        <v>26</v>
      </c>
      <c r="B32" s="5" t="s">
        <v>85</v>
      </c>
      <c r="C32" s="33" t="s">
        <v>32</v>
      </c>
      <c r="D32" s="57">
        <v>4.5</v>
      </c>
      <c r="E32" s="57">
        <v>3.75</v>
      </c>
      <c r="F32" s="110">
        <v>4.25</v>
      </c>
      <c r="G32" s="64">
        <v>4.25</v>
      </c>
      <c r="H32" s="1">
        <v>5.5</v>
      </c>
      <c r="I32" s="113">
        <v>6.25</v>
      </c>
    </row>
    <row r="33" spans="1:9" ht="15.75">
      <c r="A33" s="6">
        <v>27</v>
      </c>
      <c r="B33" s="5" t="s">
        <v>86</v>
      </c>
      <c r="C33" s="33" t="s">
        <v>33</v>
      </c>
      <c r="D33" s="57">
        <v>6.25</v>
      </c>
      <c r="E33" s="57">
        <v>6.5</v>
      </c>
      <c r="F33" s="110">
        <v>5.5</v>
      </c>
      <c r="G33" s="64">
        <v>7.5</v>
      </c>
      <c r="H33" s="1">
        <v>6.25</v>
      </c>
      <c r="I33" s="113">
        <v>6</v>
      </c>
    </row>
    <row r="34" spans="1:9" ht="15.75">
      <c r="A34" s="6">
        <v>28</v>
      </c>
      <c r="B34" s="5" t="s">
        <v>87</v>
      </c>
      <c r="C34" s="33" t="s">
        <v>34</v>
      </c>
      <c r="D34" s="57">
        <v>4.5</v>
      </c>
      <c r="E34" s="57">
        <v>3</v>
      </c>
      <c r="F34" s="110">
        <v>4.5</v>
      </c>
      <c r="G34" s="64">
        <v>4</v>
      </c>
      <c r="H34" s="1">
        <v>5</v>
      </c>
      <c r="I34" s="113">
        <v>5</v>
      </c>
    </row>
    <row r="35" spans="1:9" ht="15.75">
      <c r="A35" s="6">
        <v>29</v>
      </c>
      <c r="B35" s="5" t="s">
        <v>88</v>
      </c>
      <c r="C35" s="33" t="s">
        <v>35</v>
      </c>
      <c r="D35" s="57">
        <v>5.75</v>
      </c>
      <c r="E35" s="57">
        <v>5.5</v>
      </c>
      <c r="F35" s="110">
        <v>6</v>
      </c>
      <c r="G35" s="64">
        <v>5</v>
      </c>
      <c r="H35" s="1">
        <v>5.75</v>
      </c>
      <c r="I35" s="113">
        <v>7</v>
      </c>
    </row>
    <row r="36" spans="1:9" ht="15.75">
      <c r="A36" s="6">
        <v>30</v>
      </c>
      <c r="B36" s="5" t="s">
        <v>89</v>
      </c>
      <c r="C36" s="36" t="s">
        <v>36</v>
      </c>
      <c r="D36" s="57">
        <v>5.75</v>
      </c>
      <c r="E36" s="57">
        <v>4</v>
      </c>
      <c r="F36" s="110">
        <v>4.75</v>
      </c>
      <c r="G36" s="64">
        <v>4</v>
      </c>
      <c r="H36" s="1">
        <v>5</v>
      </c>
      <c r="I36" s="113">
        <v>6.25</v>
      </c>
    </row>
    <row r="37" spans="1:9" ht="15.75">
      <c r="A37" s="4">
        <v>31</v>
      </c>
      <c r="B37" s="5" t="s">
        <v>90</v>
      </c>
      <c r="C37" s="35" t="s">
        <v>37</v>
      </c>
      <c r="D37" s="57">
        <v>4.75</v>
      </c>
      <c r="E37" s="57">
        <v>4.5</v>
      </c>
      <c r="F37" s="110">
        <v>4.75</v>
      </c>
      <c r="G37" s="64">
        <v>4.75</v>
      </c>
      <c r="H37" s="1">
        <v>5</v>
      </c>
      <c r="I37" s="113">
        <v>3.75</v>
      </c>
    </row>
    <row r="38" spans="1:9" ht="15.75">
      <c r="A38" s="6">
        <v>32</v>
      </c>
      <c r="B38" s="5" t="s">
        <v>91</v>
      </c>
      <c r="C38" s="37" t="s">
        <v>38</v>
      </c>
      <c r="D38" s="57">
        <v>7.5</v>
      </c>
      <c r="E38" s="57">
        <v>5</v>
      </c>
      <c r="F38" s="110">
        <v>4.25</v>
      </c>
      <c r="G38" s="64">
        <v>7.5</v>
      </c>
      <c r="H38" s="1">
        <v>5.5</v>
      </c>
      <c r="I38" s="113">
        <v>7</v>
      </c>
    </row>
    <row r="39" spans="1:9" ht="15.75">
      <c r="A39" s="6">
        <v>33</v>
      </c>
      <c r="B39" s="5" t="s">
        <v>92</v>
      </c>
      <c r="C39" s="38" t="s">
        <v>39</v>
      </c>
      <c r="D39" s="57">
        <v>4</v>
      </c>
      <c r="E39" s="57">
        <v>4.75</v>
      </c>
      <c r="F39" s="110">
        <v>6.25</v>
      </c>
      <c r="G39" s="64">
        <v>5.75</v>
      </c>
      <c r="H39" s="1">
        <v>6.5</v>
      </c>
      <c r="I39" s="113">
        <v>0</v>
      </c>
    </row>
    <row r="40" spans="1:9" ht="15.75">
      <c r="A40" s="6">
        <v>34</v>
      </c>
      <c r="B40" s="5" t="s">
        <v>93</v>
      </c>
      <c r="C40" s="35" t="s">
        <v>40</v>
      </c>
      <c r="D40" s="57">
        <v>4.25</v>
      </c>
      <c r="E40" s="57">
        <v>4.25</v>
      </c>
      <c r="F40" s="125">
        <v>0</v>
      </c>
      <c r="G40" s="64">
        <v>2.5</v>
      </c>
      <c r="H40" s="1">
        <v>4.25</v>
      </c>
      <c r="I40" s="113">
        <v>3.75</v>
      </c>
    </row>
    <row r="41" spans="1:9" ht="15.75">
      <c r="A41" s="6">
        <v>35</v>
      </c>
      <c r="B41" s="5" t="s">
        <v>94</v>
      </c>
      <c r="C41" s="33" t="s">
        <v>41</v>
      </c>
      <c r="D41" s="57">
        <v>6</v>
      </c>
      <c r="E41" s="125">
        <v>0</v>
      </c>
      <c r="F41" s="110">
        <v>6.5</v>
      </c>
      <c r="G41" s="64">
        <v>6</v>
      </c>
      <c r="H41" s="1">
        <v>5</v>
      </c>
      <c r="I41" s="113">
        <v>5.75</v>
      </c>
    </row>
    <row r="42" spans="1:9" ht="15.75">
      <c r="A42" s="6">
        <v>36</v>
      </c>
      <c r="B42" s="8" t="s">
        <v>95</v>
      </c>
      <c r="C42" s="33" t="s">
        <v>42</v>
      </c>
      <c r="D42" s="57">
        <v>5.5</v>
      </c>
      <c r="E42" s="57">
        <v>6.25</v>
      </c>
      <c r="F42" s="110">
        <v>5.5</v>
      </c>
      <c r="G42" s="64">
        <v>5.5</v>
      </c>
      <c r="H42" s="1">
        <v>5.5</v>
      </c>
      <c r="I42" s="113">
        <v>8</v>
      </c>
    </row>
    <row r="43" spans="1:9" ht="15.75">
      <c r="A43" s="6">
        <v>37</v>
      </c>
      <c r="B43" s="8" t="s">
        <v>96</v>
      </c>
      <c r="C43" s="33" t="s">
        <v>43</v>
      </c>
      <c r="D43" s="57">
        <v>7.5</v>
      </c>
      <c r="E43" s="57">
        <v>7.5</v>
      </c>
      <c r="F43" s="110">
        <v>8</v>
      </c>
      <c r="G43" s="64">
        <v>8.25</v>
      </c>
      <c r="H43" s="1">
        <v>8.5</v>
      </c>
      <c r="I43" s="113">
        <v>8.75</v>
      </c>
    </row>
    <row r="44" spans="1:9" ht="15.75">
      <c r="A44" s="6">
        <v>38</v>
      </c>
      <c r="B44" s="8" t="s">
        <v>97</v>
      </c>
      <c r="C44" s="35" t="s">
        <v>44</v>
      </c>
      <c r="D44" s="57">
        <v>3.75</v>
      </c>
      <c r="E44" s="57">
        <v>4</v>
      </c>
      <c r="F44" s="110">
        <v>3.25</v>
      </c>
      <c r="G44" s="131">
        <v>3</v>
      </c>
      <c r="H44" s="1">
        <v>3.25</v>
      </c>
      <c r="I44" s="113">
        <v>3.75</v>
      </c>
    </row>
    <row r="45" spans="1:9" ht="15.75">
      <c r="A45" s="6">
        <v>39</v>
      </c>
      <c r="B45" s="5" t="s">
        <v>98</v>
      </c>
      <c r="C45" s="33" t="s">
        <v>45</v>
      </c>
      <c r="D45" s="57">
        <v>7.25</v>
      </c>
      <c r="E45" s="57">
        <v>7</v>
      </c>
      <c r="F45" s="110">
        <v>7</v>
      </c>
      <c r="G45" s="64">
        <v>7.75</v>
      </c>
      <c r="H45" s="1">
        <v>8.25</v>
      </c>
      <c r="I45" s="113">
        <v>8.5</v>
      </c>
    </row>
    <row r="46" spans="1:9" ht="15.75">
      <c r="A46" s="6">
        <v>40</v>
      </c>
      <c r="B46" s="5" t="s">
        <v>99</v>
      </c>
      <c r="C46" s="33" t="s">
        <v>46</v>
      </c>
      <c r="D46" s="57">
        <v>4.5</v>
      </c>
      <c r="E46" s="57">
        <v>5</v>
      </c>
      <c r="F46" s="110">
        <v>4</v>
      </c>
      <c r="G46" s="64">
        <v>4</v>
      </c>
      <c r="H46" s="1">
        <v>5</v>
      </c>
      <c r="I46" s="113">
        <v>6.25</v>
      </c>
    </row>
    <row r="47" spans="1:9" ht="15.75">
      <c r="A47" s="4">
        <v>41</v>
      </c>
      <c r="B47" s="8" t="s">
        <v>100</v>
      </c>
      <c r="C47" s="36" t="s">
        <v>47</v>
      </c>
      <c r="D47" s="57">
        <v>6</v>
      </c>
      <c r="E47" s="57">
        <v>3.5</v>
      </c>
      <c r="F47" s="110">
        <v>5.5</v>
      </c>
      <c r="G47" s="64">
        <v>5.25</v>
      </c>
      <c r="H47" s="1">
        <v>6.25</v>
      </c>
      <c r="I47" s="125">
        <v>0</v>
      </c>
    </row>
    <row r="48" spans="1:9" ht="15.75">
      <c r="A48" s="6">
        <v>42</v>
      </c>
      <c r="B48" s="5" t="s">
        <v>101</v>
      </c>
      <c r="C48" s="37" t="s">
        <v>48</v>
      </c>
      <c r="D48" s="57">
        <v>5.25</v>
      </c>
      <c r="E48" s="57">
        <v>5</v>
      </c>
      <c r="F48" s="110">
        <v>4.75</v>
      </c>
      <c r="G48" s="64">
        <v>3.5</v>
      </c>
      <c r="H48" s="1">
        <v>3.25</v>
      </c>
      <c r="I48" s="125">
        <v>0</v>
      </c>
    </row>
    <row r="49" spans="1:9" ht="15.75">
      <c r="A49" s="6">
        <v>43</v>
      </c>
      <c r="B49" s="5" t="s">
        <v>102</v>
      </c>
      <c r="C49" s="33" t="s">
        <v>49</v>
      </c>
      <c r="D49" s="57">
        <v>3.5</v>
      </c>
      <c r="E49" s="57">
        <v>5</v>
      </c>
      <c r="F49" s="110">
        <v>2.25</v>
      </c>
      <c r="G49" s="64">
        <v>5.75</v>
      </c>
      <c r="H49" s="1">
        <v>4.5</v>
      </c>
      <c r="I49" s="113">
        <v>4.5</v>
      </c>
    </row>
    <row r="50" spans="1:9" ht="15.75">
      <c r="A50" s="6">
        <v>44</v>
      </c>
      <c r="B50" s="5" t="s">
        <v>103</v>
      </c>
      <c r="C50" s="33" t="s">
        <v>50</v>
      </c>
      <c r="D50" s="57">
        <v>2.5</v>
      </c>
      <c r="E50" s="57">
        <v>2.75</v>
      </c>
      <c r="F50" s="110">
        <v>2.75</v>
      </c>
      <c r="G50" s="64">
        <v>4.5</v>
      </c>
      <c r="H50" s="1">
        <v>4.25</v>
      </c>
      <c r="I50" s="113">
        <v>5.75</v>
      </c>
    </row>
    <row r="51" spans="1:9" ht="15.75">
      <c r="A51" s="6">
        <v>45</v>
      </c>
      <c r="B51" s="5" t="s">
        <v>104</v>
      </c>
      <c r="C51" s="35" t="s">
        <v>51</v>
      </c>
      <c r="D51" s="57">
        <v>4.25</v>
      </c>
      <c r="E51" s="57">
        <v>4.75</v>
      </c>
      <c r="F51" s="110">
        <v>5.25</v>
      </c>
      <c r="G51" s="64">
        <v>6.75</v>
      </c>
      <c r="H51" s="1">
        <v>6</v>
      </c>
      <c r="I51" s="113">
        <v>6</v>
      </c>
    </row>
    <row r="52" spans="1:9" ht="31.5">
      <c r="A52" s="6">
        <v>46</v>
      </c>
      <c r="B52" s="5" t="s">
        <v>105</v>
      </c>
      <c r="C52" s="33" t="s">
        <v>52</v>
      </c>
      <c r="D52" s="57">
        <v>5.25</v>
      </c>
      <c r="E52" s="57">
        <v>3.75</v>
      </c>
      <c r="F52" s="110">
        <v>5</v>
      </c>
      <c r="G52" s="64">
        <v>5.75</v>
      </c>
      <c r="H52" s="1">
        <v>8</v>
      </c>
      <c r="I52" s="125">
        <v>0</v>
      </c>
    </row>
    <row r="53" spans="1:9" ht="15.75">
      <c r="A53" s="44"/>
      <c r="B53" s="46"/>
      <c r="C53" s="52"/>
      <c r="D53" s="56"/>
      <c r="E53" s="56"/>
      <c r="F53" s="56"/>
      <c r="G53" s="56"/>
    </row>
    <row r="54" spans="1:9">
      <c r="C54" s="7" t="s">
        <v>8</v>
      </c>
      <c r="D54" s="45">
        <f>MIN(D7:D52)</f>
        <v>2.5</v>
      </c>
      <c r="E54" s="45">
        <f>MIN(E7:E52)</f>
        <v>0</v>
      </c>
      <c r="F54" s="45">
        <f t="shared" ref="F54:I54" si="0">MIN(F7:F52)</f>
        <v>0</v>
      </c>
      <c r="G54" s="45">
        <f t="shared" si="0"/>
        <v>0</v>
      </c>
      <c r="H54" s="45">
        <f t="shared" si="0"/>
        <v>1.75</v>
      </c>
      <c r="I54" s="45">
        <f t="shared" si="0"/>
        <v>0</v>
      </c>
    </row>
    <row r="55" spans="1:9">
      <c r="C55" s="50" t="s">
        <v>26</v>
      </c>
      <c r="D55" s="45">
        <f>MAX(D7:D52)</f>
        <v>7.5</v>
      </c>
      <c r="E55" s="45">
        <f>MAX(E7:E52)</f>
        <v>7.5</v>
      </c>
      <c r="F55" s="45">
        <f t="shared" ref="F55:I55" si="1">MAX(F7:F52)</f>
        <v>8.25</v>
      </c>
      <c r="G55" s="45">
        <f t="shared" si="1"/>
        <v>8.25</v>
      </c>
      <c r="H55" s="45">
        <f t="shared" si="1"/>
        <v>8.5</v>
      </c>
      <c r="I55" s="45">
        <f t="shared" si="1"/>
        <v>8.75</v>
      </c>
    </row>
    <row r="56" spans="1:9">
      <c r="C56" s="54" t="s">
        <v>78</v>
      </c>
      <c r="D56" s="55">
        <f>AVERAGE(D7:D52)</f>
        <v>5.0108695652173916</v>
      </c>
      <c r="E56" s="55">
        <f>AVERAGE(E7:E52)</f>
        <v>4.2065217391304346</v>
      </c>
      <c r="F56" s="55">
        <f t="shared" ref="F56:I56" si="2">AVERAGE(F7:F52)</f>
        <v>4.8315217391304346</v>
      </c>
      <c r="G56" s="55">
        <f t="shared" si="2"/>
        <v>4.7826086956521738</v>
      </c>
      <c r="H56" s="55">
        <f t="shared" si="2"/>
        <v>5.4021739130434785</v>
      </c>
      <c r="I56" s="55">
        <f t="shared" si="2"/>
        <v>4.6521739130434785</v>
      </c>
    </row>
  </sheetData>
  <mergeCells count="5">
    <mergeCell ref="A4:B4"/>
    <mergeCell ref="A5:A6"/>
    <mergeCell ref="B5:B6"/>
    <mergeCell ref="C5:C6"/>
    <mergeCell ref="D5:I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majjah'!B21</f>
        <v>Raihan Agasha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majjah'!C21</f>
        <v>7</v>
      </c>
      <c r="C8" s="64">
        <f>'ibnu majjah'!D21</f>
        <v>7.6</v>
      </c>
      <c r="D8" s="64">
        <f>'ibnu majjah'!E21</f>
        <v>7.8</v>
      </c>
      <c r="E8" s="64">
        <f>'ibnu majjah'!F21</f>
        <v>7.2</v>
      </c>
      <c r="F8" s="64">
        <f>'ibnu majjah'!G21</f>
        <v>8</v>
      </c>
      <c r="G8" s="64">
        <f>'ibnu majjah'!H21</f>
        <v>8.4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majjah'!I21</f>
        <v>0</v>
      </c>
      <c r="C9" s="64">
        <f>'ibnu majjah'!J21</f>
        <v>8.1999999999999993</v>
      </c>
      <c r="D9" s="64">
        <f>'ibnu majjah'!K21</f>
        <v>0</v>
      </c>
      <c r="E9" s="64">
        <f>'ibnu majjah'!L21</f>
        <v>8.1999999999999993</v>
      </c>
      <c r="F9" s="64">
        <f>'ibnu majjah'!M21</f>
        <v>7.6</v>
      </c>
      <c r="G9" s="64">
        <f>'ibnu majjah'!N21</f>
        <v>8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majjah'!O21</f>
        <v>5.25</v>
      </c>
      <c r="C10" s="64">
        <f>'ibnu majjah'!P21</f>
        <v>5</v>
      </c>
      <c r="D10" s="64">
        <f>'ibnu majjah'!Q21</f>
        <v>4.75</v>
      </c>
      <c r="E10" s="64">
        <f>'ibnu majjah'!R21</f>
        <v>3.5</v>
      </c>
      <c r="F10" s="64">
        <f>'ibnu majjah'!S21</f>
        <v>3.25</v>
      </c>
      <c r="G10" s="64">
        <f>'ibnu majjah'!T21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majjah'!U21</f>
        <v>4</v>
      </c>
      <c r="C11" s="64">
        <f>'ibnu majjah'!V21</f>
        <v>2.75</v>
      </c>
      <c r="D11" s="64">
        <f>'ibnu majjah'!W21</f>
        <v>2.2999999999999998</v>
      </c>
      <c r="E11" s="64">
        <f>'ibnu majjah'!X21</f>
        <v>3.5</v>
      </c>
      <c r="F11" s="64">
        <f>'ibnu majjah'!Y21</f>
        <v>2</v>
      </c>
      <c r="G11" s="64">
        <f>'ibnu majjah'!Z21</f>
        <v>4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16.25</v>
      </c>
      <c r="C13" s="22">
        <f t="shared" si="0"/>
        <v>23.549999999999997</v>
      </c>
      <c r="D13" s="22">
        <f t="shared" si="0"/>
        <v>14.850000000000001</v>
      </c>
      <c r="E13" s="22">
        <f t="shared" si="0"/>
        <v>22.4</v>
      </c>
      <c r="F13" s="22">
        <f t="shared" si="0"/>
        <v>20.85</v>
      </c>
      <c r="G13" s="22">
        <f t="shared" si="0"/>
        <v>20.399999999999999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majjah'!B22</f>
        <v>Rakha Fauz Athaya Rosidi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majjah'!C22</f>
        <v>7.6</v>
      </c>
      <c r="C8" s="64">
        <f>'ibnu majjah'!D22</f>
        <v>6.4</v>
      </c>
      <c r="D8" s="64">
        <f>'ibnu majjah'!E22</f>
        <v>7</v>
      </c>
      <c r="E8" s="64">
        <f>'ibnu majjah'!F22</f>
        <v>5.8</v>
      </c>
      <c r="F8" s="64">
        <f>'ibnu majjah'!G22</f>
        <v>5.6</v>
      </c>
      <c r="G8" s="64">
        <f>'ibnu majjah'!H22</f>
        <v>7.6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majjah'!I22</f>
        <v>4.2</v>
      </c>
      <c r="C9" s="64">
        <f>'ibnu majjah'!J22</f>
        <v>5.6</v>
      </c>
      <c r="D9" s="64">
        <f>'ibnu majjah'!K22</f>
        <v>4</v>
      </c>
      <c r="E9" s="64">
        <f>'ibnu majjah'!L22</f>
        <v>4.5999999999999996</v>
      </c>
      <c r="F9" s="64">
        <f>'ibnu majjah'!M22</f>
        <v>5.2</v>
      </c>
      <c r="G9" s="64">
        <f>'ibnu majjah'!N22</f>
        <v>8.1999999999999993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majjah'!O22</f>
        <v>3.5</v>
      </c>
      <c r="C10" s="64">
        <f>'ibnu majjah'!P22</f>
        <v>5</v>
      </c>
      <c r="D10" s="64">
        <f>'ibnu majjah'!Q22</f>
        <v>2.25</v>
      </c>
      <c r="E10" s="64">
        <f>'ibnu majjah'!R22</f>
        <v>5.75</v>
      </c>
      <c r="F10" s="64">
        <f>'ibnu majjah'!S22</f>
        <v>4.5</v>
      </c>
      <c r="G10" s="64">
        <f>'ibnu majjah'!T22</f>
        <v>4.5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majjah'!U22</f>
        <v>3.5</v>
      </c>
      <c r="C11" s="64">
        <f>'ibnu majjah'!V22</f>
        <v>5</v>
      </c>
      <c r="D11" s="64">
        <f>'ibnu majjah'!W22</f>
        <v>4.25</v>
      </c>
      <c r="E11" s="64">
        <f>'ibnu majjah'!X22</f>
        <v>4.75</v>
      </c>
      <c r="F11" s="64">
        <f>'ibnu majjah'!Y22</f>
        <v>4.75</v>
      </c>
      <c r="G11" s="64">
        <f>'ibnu majjah'!Z22</f>
        <v>3.25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18.8</v>
      </c>
      <c r="C13" s="22">
        <f t="shared" si="0"/>
        <v>22</v>
      </c>
      <c r="D13" s="22">
        <f t="shared" si="0"/>
        <v>17.5</v>
      </c>
      <c r="E13" s="22">
        <f t="shared" si="0"/>
        <v>20.9</v>
      </c>
      <c r="F13" s="22">
        <f t="shared" si="0"/>
        <v>20.05</v>
      </c>
      <c r="G13" s="22">
        <f t="shared" si="0"/>
        <v>23.549999999999997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majjah'!B23</f>
        <v>Rynaldi Febri Pratama Giovani (Dimas)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majjah'!C23</f>
        <v>3.6</v>
      </c>
      <c r="C8" s="64">
        <f>'ibnu majjah'!D23</f>
        <v>3.2</v>
      </c>
      <c r="D8" s="64">
        <f>'ibnu majjah'!E23</f>
        <v>3.6</v>
      </c>
      <c r="E8" s="64">
        <f>'ibnu majjah'!F23</f>
        <v>4.2</v>
      </c>
      <c r="F8" s="64">
        <f>'ibnu majjah'!G23</f>
        <v>4.4000000000000004</v>
      </c>
      <c r="G8" s="64">
        <f>'ibnu majjah'!H23</f>
        <v>8.1999999999999993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majjah'!I23</f>
        <v>3.4</v>
      </c>
      <c r="C9" s="64">
        <f>'ibnu majjah'!J23</f>
        <v>3.8</v>
      </c>
      <c r="D9" s="64">
        <f>'ibnu majjah'!K23</f>
        <v>2.4</v>
      </c>
      <c r="E9" s="64">
        <f>'ibnu majjah'!L23</f>
        <v>2.4</v>
      </c>
      <c r="F9" s="64">
        <f>'ibnu majjah'!M23</f>
        <v>3.4</v>
      </c>
      <c r="G9" s="64">
        <f>'ibnu majjah'!N23</f>
        <v>4.4000000000000004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majjah'!O23</f>
        <v>2.5</v>
      </c>
      <c r="C10" s="64">
        <f>'ibnu majjah'!P23</f>
        <v>2.75</v>
      </c>
      <c r="D10" s="64">
        <f>'ibnu majjah'!Q23</f>
        <v>2.75</v>
      </c>
      <c r="E10" s="64">
        <f>'ibnu majjah'!R23</f>
        <v>4.5</v>
      </c>
      <c r="F10" s="64">
        <f>'ibnu majjah'!S23</f>
        <v>4.25</v>
      </c>
      <c r="G10" s="64">
        <f>'ibnu majjah'!T23</f>
        <v>5.75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majjah'!U23</f>
        <v>4</v>
      </c>
      <c r="C11" s="64">
        <f>'ibnu majjah'!V23</f>
        <v>3</v>
      </c>
      <c r="D11" s="64">
        <f>'ibnu majjah'!W23</f>
        <v>3.75</v>
      </c>
      <c r="E11" s="64">
        <f>'ibnu majjah'!X23</f>
        <v>2.25</v>
      </c>
      <c r="F11" s="64">
        <f>'ibnu majjah'!Y23</f>
        <v>4</v>
      </c>
      <c r="G11" s="64">
        <f>'ibnu majjah'!Z23</f>
        <v>3.5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13.5</v>
      </c>
      <c r="C13" s="22">
        <f t="shared" si="0"/>
        <v>12.75</v>
      </c>
      <c r="D13" s="22">
        <f t="shared" si="0"/>
        <v>12.5</v>
      </c>
      <c r="E13" s="22">
        <f t="shared" si="0"/>
        <v>13.35</v>
      </c>
      <c r="F13" s="22">
        <f t="shared" si="0"/>
        <v>16.05</v>
      </c>
      <c r="G13" s="22">
        <f t="shared" si="0"/>
        <v>21.85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topLeftCell="A7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majjah'!B24</f>
        <v>Sulthan Ichsan Arifqu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majjah'!C24</f>
        <v>7</v>
      </c>
      <c r="C8" s="64">
        <f>'ibnu majjah'!D24</f>
        <v>7.6</v>
      </c>
      <c r="D8" s="64">
        <f>'ibnu majjah'!E24</f>
        <v>7.4</v>
      </c>
      <c r="E8" s="64">
        <f>'ibnu majjah'!F24</f>
        <v>7.2</v>
      </c>
      <c r="F8" s="64">
        <f>'ibnu majjah'!G24</f>
        <v>7.8</v>
      </c>
      <c r="G8" s="64">
        <f>'ibnu majjah'!H24</f>
        <v>8.8000000000000007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majjah'!I24</f>
        <v>7.8</v>
      </c>
      <c r="C9" s="64">
        <f>'ibnu majjah'!J24</f>
        <v>8.6</v>
      </c>
      <c r="D9" s="64">
        <f>'ibnu majjah'!K24</f>
        <v>6.6</v>
      </c>
      <c r="E9" s="64">
        <f>'ibnu majjah'!L24</f>
        <v>6.8</v>
      </c>
      <c r="F9" s="64">
        <f>'ibnu majjah'!M24</f>
        <v>7.8</v>
      </c>
      <c r="G9" s="64">
        <f>'ibnu majjah'!N24</f>
        <v>8.4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majjah'!O24</f>
        <v>4.25</v>
      </c>
      <c r="C10" s="64">
        <f>'ibnu majjah'!P24</f>
        <v>4.75</v>
      </c>
      <c r="D10" s="64">
        <f>'ibnu majjah'!Q24</f>
        <v>5.25</v>
      </c>
      <c r="E10" s="64">
        <f>'ibnu majjah'!R24</f>
        <v>6.75</v>
      </c>
      <c r="F10" s="64">
        <f>'ibnu majjah'!S24</f>
        <v>6</v>
      </c>
      <c r="G10" s="64">
        <f>'ibnu majjah'!T24</f>
        <v>6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majjah'!U24</f>
        <v>4.5</v>
      </c>
      <c r="C11" s="64">
        <f>'ibnu majjah'!V24</f>
        <v>4</v>
      </c>
      <c r="D11" s="64">
        <f>'ibnu majjah'!W24</f>
        <v>6.75</v>
      </c>
      <c r="E11" s="64">
        <f>'ibnu majjah'!X24</f>
        <v>7</v>
      </c>
      <c r="F11" s="64">
        <f>'ibnu majjah'!Y24</f>
        <v>5.25</v>
      </c>
      <c r="G11" s="64">
        <f>'ibnu majjah'!Z24</f>
        <v>5.75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23.55</v>
      </c>
      <c r="C13" s="22">
        <f t="shared" si="0"/>
        <v>24.95</v>
      </c>
      <c r="D13" s="22">
        <f t="shared" si="0"/>
        <v>26</v>
      </c>
      <c r="E13" s="22">
        <f t="shared" si="0"/>
        <v>27.75</v>
      </c>
      <c r="F13" s="22">
        <f t="shared" si="0"/>
        <v>26.85</v>
      </c>
      <c r="G13" s="22">
        <f t="shared" si="0"/>
        <v>28.950000000000003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B0F0"/>
  </sheetPr>
  <dimension ref="A1:P29"/>
  <sheetViews>
    <sheetView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3" ht="15.75">
      <c r="A4" s="65" t="s">
        <v>135</v>
      </c>
      <c r="B4" s="66" t="str">
        <f>'ibnu majjah'!B25</f>
        <v>Zakiah Haura Luthfiyyatul Farhah Ikhwanudin (Ara)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75">
        <v>1</v>
      </c>
      <c r="C7" s="75">
        <v>2</v>
      </c>
      <c r="D7" s="75">
        <v>3</v>
      </c>
      <c r="E7" s="75">
        <v>4</v>
      </c>
      <c r="F7" s="75">
        <v>5</v>
      </c>
      <c r="G7" s="75">
        <v>6</v>
      </c>
      <c r="H7" s="75">
        <v>7</v>
      </c>
      <c r="I7" s="75">
        <v>8</v>
      </c>
      <c r="J7" s="75">
        <v>9</v>
      </c>
      <c r="K7" s="75">
        <v>10</v>
      </c>
      <c r="L7" s="75">
        <v>11</v>
      </c>
      <c r="M7" s="75" t="s">
        <v>137</v>
      </c>
    </row>
    <row r="8" spans="1:13">
      <c r="A8" s="14" t="s">
        <v>12</v>
      </c>
      <c r="B8" s="64">
        <f>'ibnu majjah'!C25</f>
        <v>7.4</v>
      </c>
      <c r="C8" s="64">
        <f>'ibnu majjah'!D25</f>
        <v>7.4</v>
      </c>
      <c r="D8" s="64">
        <f>'ibnu majjah'!E25</f>
        <v>7.8</v>
      </c>
      <c r="E8" s="64">
        <f>'ibnu majjah'!F25</f>
        <v>6.8</v>
      </c>
      <c r="F8" s="64">
        <f>'ibnu majjah'!G25</f>
        <v>8.1999999999999993</v>
      </c>
      <c r="G8" s="64">
        <f>'ibnu majjah'!H25</f>
        <v>8.8000000000000007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'ibnu majjah'!I25</f>
        <v>8.1999999999999993</v>
      </c>
      <c r="C9" s="64">
        <f>'ibnu majjah'!J25</f>
        <v>9.1999999999999993</v>
      </c>
      <c r="D9" s="64">
        <f>'ibnu majjah'!K25</f>
        <v>8.6</v>
      </c>
      <c r="E9" s="64">
        <f>'ibnu majjah'!L25</f>
        <v>0</v>
      </c>
      <c r="F9" s="64">
        <f>'ibnu majjah'!M25</f>
        <v>7.6</v>
      </c>
      <c r="G9" s="64">
        <f>'ibnu majjah'!N25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'ibnu majjah'!O25</f>
        <v>5.25</v>
      </c>
      <c r="C10" s="64">
        <f>'ibnu majjah'!P25</f>
        <v>3.75</v>
      </c>
      <c r="D10" s="64">
        <f>'ibnu majjah'!Q25</f>
        <v>5</v>
      </c>
      <c r="E10" s="64">
        <f>'ibnu majjah'!R25</f>
        <v>5.75</v>
      </c>
      <c r="F10" s="64">
        <f>'ibnu majjah'!S25</f>
        <v>8</v>
      </c>
      <c r="G10" s="64">
        <f>'ibnu majjah'!T25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'ibnu majjah'!U25</f>
        <v>5.5</v>
      </c>
      <c r="C11" s="64">
        <f>'ibnu majjah'!V25</f>
        <v>3.5</v>
      </c>
      <c r="D11" s="64">
        <f>'ibnu majjah'!W25</f>
        <v>5</v>
      </c>
      <c r="E11" s="64">
        <f>'ibnu majjah'!X25</f>
        <v>6.25</v>
      </c>
      <c r="F11" s="64">
        <f>'ibnu majjah'!Y25</f>
        <v>7.25</v>
      </c>
      <c r="G11" s="64">
        <f>'ibnu majjah'!Z25</f>
        <v>7.5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26.35</v>
      </c>
      <c r="C13" s="22">
        <f t="shared" si="0"/>
        <v>23.85</v>
      </c>
      <c r="D13" s="22">
        <f t="shared" si="0"/>
        <v>26.4</v>
      </c>
      <c r="E13" s="22">
        <f t="shared" si="0"/>
        <v>18.8</v>
      </c>
      <c r="F13" s="22">
        <f t="shared" si="0"/>
        <v>31.049999999999997</v>
      </c>
      <c r="G13" s="22">
        <f t="shared" si="0"/>
        <v>25.1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J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6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6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2" spans="1:16">
      <c r="P22" t="s">
        <v>136</v>
      </c>
    </row>
    <row r="23" spans="1:16">
      <c r="K23" t="s">
        <v>131</v>
      </c>
    </row>
    <row r="24" spans="1:16">
      <c r="K24" t="s">
        <v>132</v>
      </c>
    </row>
    <row r="28" spans="1:16">
      <c r="K28" t="s">
        <v>133</v>
      </c>
    </row>
    <row r="29" spans="1:16">
      <c r="K29" s="74" t="s">
        <v>134</v>
      </c>
    </row>
  </sheetData>
  <mergeCells count="4">
    <mergeCell ref="A1:L1"/>
    <mergeCell ref="A2:L2"/>
    <mergeCell ref="A6:A7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I56"/>
  <sheetViews>
    <sheetView zoomScale="80" zoomScaleNormal="80" workbookViewId="0">
      <pane xSplit="3" ySplit="6" topLeftCell="D36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5"/>
  <cols>
    <col min="1" max="1" width="9.28515625" style="28" bestFit="1" customWidth="1"/>
    <col min="2" max="2" width="28.140625" style="28" customWidth="1"/>
    <col min="3" max="3" width="41.42578125" style="28" customWidth="1"/>
    <col min="4" max="5" width="11.42578125" style="28" bestFit="1" customWidth="1"/>
    <col min="6" max="6" width="10.28515625" style="28" bestFit="1" customWidth="1"/>
    <col min="7" max="7" width="10" style="28" bestFit="1" customWidth="1"/>
    <col min="8" max="16384" width="9.140625" style="28"/>
  </cols>
  <sheetData>
    <row r="2" spans="1:9" ht="18.75">
      <c r="A2" s="142" t="s">
        <v>80</v>
      </c>
    </row>
    <row r="3" spans="1:9">
      <c r="A3" s="43" t="s">
        <v>77</v>
      </c>
    </row>
    <row r="4" spans="1:9" ht="15.75" thickBot="1">
      <c r="A4" s="152"/>
      <c r="B4" s="152"/>
    </row>
    <row r="5" spans="1:9">
      <c r="A5" s="155" t="s">
        <v>5</v>
      </c>
      <c r="B5" s="157" t="s">
        <v>6</v>
      </c>
      <c r="C5" s="153" t="s">
        <v>7</v>
      </c>
      <c r="D5" s="196" t="s">
        <v>3</v>
      </c>
      <c r="E5" s="159"/>
      <c r="F5" s="159"/>
      <c r="G5" s="159"/>
      <c r="H5" s="159"/>
      <c r="I5" s="160"/>
    </row>
    <row r="6" spans="1:9" ht="15.75" thickBot="1">
      <c r="A6" s="156"/>
      <c r="B6" s="154"/>
      <c r="C6" s="192"/>
      <c r="D6" s="197">
        <v>41898</v>
      </c>
      <c r="E6" s="49" t="s">
        <v>79</v>
      </c>
      <c r="F6" s="49"/>
      <c r="G6" s="198"/>
      <c r="H6" s="207"/>
      <c r="I6" s="208"/>
    </row>
    <row r="7" spans="1:9">
      <c r="A7" s="4">
        <v>1</v>
      </c>
      <c r="B7" s="5" t="s">
        <v>106</v>
      </c>
      <c r="C7" s="47" t="s">
        <v>54</v>
      </c>
      <c r="D7" s="214">
        <v>3.25</v>
      </c>
      <c r="E7" s="214">
        <v>5.75</v>
      </c>
      <c r="F7" s="215">
        <v>4.25</v>
      </c>
      <c r="G7" s="216">
        <v>5.5</v>
      </c>
      <c r="H7" s="217">
        <v>6.25</v>
      </c>
      <c r="I7" s="216">
        <v>4</v>
      </c>
    </row>
    <row r="8" spans="1:9">
      <c r="A8" s="6">
        <v>2</v>
      </c>
      <c r="B8" s="5" t="s">
        <v>105</v>
      </c>
      <c r="C8" s="34" t="s">
        <v>55</v>
      </c>
      <c r="D8" s="72">
        <v>3.5</v>
      </c>
      <c r="E8" s="72">
        <v>3.75</v>
      </c>
      <c r="F8" s="111">
        <v>3.5</v>
      </c>
      <c r="G8" s="15">
        <v>5</v>
      </c>
      <c r="H8" s="26">
        <v>4.75</v>
      </c>
      <c r="I8" s="125">
        <v>0</v>
      </c>
    </row>
    <row r="9" spans="1:9">
      <c r="A9" s="6">
        <v>3</v>
      </c>
      <c r="B9" s="5" t="s">
        <v>107</v>
      </c>
      <c r="C9" s="34" t="s">
        <v>56</v>
      </c>
      <c r="D9" s="93">
        <v>4.5</v>
      </c>
      <c r="E9" s="93">
        <v>3.75</v>
      </c>
      <c r="F9" s="111">
        <v>3.5</v>
      </c>
      <c r="G9" s="15">
        <v>7.25</v>
      </c>
      <c r="H9" s="15">
        <v>6</v>
      </c>
      <c r="I9" s="26">
        <v>6.25</v>
      </c>
    </row>
    <row r="10" spans="1:9">
      <c r="A10" s="6">
        <v>4</v>
      </c>
      <c r="B10" s="5" t="s">
        <v>108</v>
      </c>
      <c r="C10" s="34" t="s">
        <v>57</v>
      </c>
      <c r="D10" s="93">
        <v>5.25</v>
      </c>
      <c r="E10" s="135">
        <v>5.5</v>
      </c>
      <c r="F10" s="111">
        <v>5.25</v>
      </c>
      <c r="G10" s="15">
        <v>6.25</v>
      </c>
      <c r="H10" s="26">
        <v>7.75</v>
      </c>
      <c r="I10" s="15">
        <v>5.5</v>
      </c>
    </row>
    <row r="11" spans="1:9">
      <c r="A11" s="6">
        <v>5</v>
      </c>
      <c r="B11" s="5" t="s">
        <v>109</v>
      </c>
      <c r="C11" s="34" t="s">
        <v>58</v>
      </c>
      <c r="D11" s="93">
        <v>5.75</v>
      </c>
      <c r="E11" s="135">
        <v>5.25</v>
      </c>
      <c r="F11" s="112">
        <v>7</v>
      </c>
      <c r="G11" s="64">
        <v>8.75</v>
      </c>
      <c r="H11" s="26">
        <v>7.75</v>
      </c>
      <c r="I11" s="15">
        <v>8</v>
      </c>
    </row>
    <row r="12" spans="1:9">
      <c r="A12" s="6">
        <v>6</v>
      </c>
      <c r="B12" s="5" t="s">
        <v>110</v>
      </c>
      <c r="C12" s="34" t="s">
        <v>59</v>
      </c>
      <c r="D12" s="72">
        <v>3.75</v>
      </c>
      <c r="E12" s="72">
        <v>3.5</v>
      </c>
      <c r="F12" s="111">
        <v>2.25</v>
      </c>
      <c r="G12" s="125">
        <v>0</v>
      </c>
      <c r="H12" s="125">
        <v>0</v>
      </c>
      <c r="I12" s="125">
        <v>0</v>
      </c>
    </row>
    <row r="13" spans="1:9">
      <c r="A13" s="6">
        <v>7</v>
      </c>
      <c r="B13" s="5" t="s">
        <v>111</v>
      </c>
      <c r="C13" s="34" t="s">
        <v>60</v>
      </c>
      <c r="D13" s="72">
        <v>3.5</v>
      </c>
      <c r="E13" s="72">
        <v>2.75</v>
      </c>
      <c r="F13" s="111">
        <v>3.75</v>
      </c>
      <c r="G13" s="15">
        <v>4.5</v>
      </c>
      <c r="H13" s="26">
        <v>4.5</v>
      </c>
      <c r="I13" s="26">
        <v>3.25</v>
      </c>
    </row>
    <row r="14" spans="1:9">
      <c r="A14" s="6">
        <v>8</v>
      </c>
      <c r="B14" s="5" t="s">
        <v>112</v>
      </c>
      <c r="C14" s="34" t="s">
        <v>61</v>
      </c>
      <c r="D14" s="72">
        <v>3</v>
      </c>
      <c r="E14" s="72">
        <v>3</v>
      </c>
      <c r="F14" s="111">
        <v>4.75</v>
      </c>
      <c r="G14" s="15">
        <v>6.75</v>
      </c>
      <c r="H14" s="26">
        <v>7.25</v>
      </c>
      <c r="I14" s="26">
        <v>6.25</v>
      </c>
    </row>
    <row r="15" spans="1:9">
      <c r="A15" s="6">
        <v>9</v>
      </c>
      <c r="B15" s="5" t="s">
        <v>113</v>
      </c>
      <c r="C15" s="34" t="s">
        <v>62</v>
      </c>
      <c r="D15" s="72">
        <v>3</v>
      </c>
      <c r="E15" s="72">
        <v>3.75</v>
      </c>
      <c r="F15" s="111">
        <v>3.75</v>
      </c>
      <c r="G15" s="15">
        <v>3</v>
      </c>
      <c r="H15" s="15">
        <v>5</v>
      </c>
      <c r="I15" s="15">
        <v>6</v>
      </c>
    </row>
    <row r="16" spans="1:9">
      <c r="A16" s="6">
        <v>10</v>
      </c>
      <c r="B16" s="5" t="s">
        <v>114</v>
      </c>
      <c r="C16" s="34" t="s">
        <v>63</v>
      </c>
      <c r="D16" s="72">
        <v>4.5</v>
      </c>
      <c r="E16" s="72">
        <v>5</v>
      </c>
      <c r="F16" s="111">
        <v>4.75</v>
      </c>
      <c r="G16" s="15">
        <v>7.25</v>
      </c>
      <c r="H16" s="26">
        <v>8.5</v>
      </c>
      <c r="I16" s="15">
        <v>8</v>
      </c>
    </row>
    <row r="17" spans="1:9">
      <c r="A17" s="4">
        <v>11</v>
      </c>
      <c r="B17" s="5" t="s">
        <v>115</v>
      </c>
      <c r="C17" s="34" t="s">
        <v>64</v>
      </c>
      <c r="D17" s="73">
        <v>4.25</v>
      </c>
      <c r="E17" s="73">
        <v>4.25</v>
      </c>
      <c r="F17" s="111">
        <v>5.25</v>
      </c>
      <c r="G17" s="15">
        <v>6.25</v>
      </c>
      <c r="H17" s="111">
        <v>6.75</v>
      </c>
      <c r="I17" s="111">
        <v>6.25</v>
      </c>
    </row>
    <row r="18" spans="1:9">
      <c r="A18" s="6">
        <v>12</v>
      </c>
      <c r="B18" s="5" t="s">
        <v>116</v>
      </c>
      <c r="C18" s="34" t="s">
        <v>65</v>
      </c>
      <c r="D18" s="72">
        <v>5</v>
      </c>
      <c r="E18" s="72">
        <v>4.75</v>
      </c>
      <c r="F18" s="111">
        <v>5.5</v>
      </c>
      <c r="G18" s="15">
        <v>8</v>
      </c>
      <c r="H18" s="26">
        <v>7.25</v>
      </c>
      <c r="I18" s="15">
        <v>7.5</v>
      </c>
    </row>
    <row r="19" spans="1:9">
      <c r="A19" s="6">
        <v>13</v>
      </c>
      <c r="B19" s="8" t="s">
        <v>117</v>
      </c>
      <c r="C19" s="34" t="s">
        <v>66</v>
      </c>
      <c r="D19" s="72">
        <v>3</v>
      </c>
      <c r="E19" s="72">
        <v>1.75</v>
      </c>
      <c r="F19" s="111">
        <v>2.75</v>
      </c>
      <c r="G19" s="15">
        <v>3</v>
      </c>
      <c r="H19" s="26">
        <v>5.25</v>
      </c>
      <c r="I19" s="15">
        <v>2</v>
      </c>
    </row>
    <row r="20" spans="1:9">
      <c r="A20" s="6">
        <v>14</v>
      </c>
      <c r="B20" s="8" t="s">
        <v>118</v>
      </c>
      <c r="C20" s="34" t="s">
        <v>67</v>
      </c>
      <c r="D20" s="72">
        <v>7.75</v>
      </c>
      <c r="E20" s="72">
        <v>5.75</v>
      </c>
      <c r="F20" s="111">
        <v>6.5</v>
      </c>
      <c r="G20" s="15">
        <v>8.5</v>
      </c>
      <c r="H20" s="189">
        <v>9.75</v>
      </c>
      <c r="I20" s="15">
        <v>8.5</v>
      </c>
    </row>
    <row r="21" spans="1:9">
      <c r="A21" s="6">
        <v>15</v>
      </c>
      <c r="B21" s="8" t="s">
        <v>119</v>
      </c>
      <c r="C21" s="34" t="s">
        <v>68</v>
      </c>
      <c r="D21" s="72">
        <v>4.75</v>
      </c>
      <c r="E21" s="72">
        <v>3.5</v>
      </c>
      <c r="F21" s="111">
        <v>4</v>
      </c>
      <c r="G21" s="15">
        <v>3.75</v>
      </c>
      <c r="H21" s="26">
        <v>4.75</v>
      </c>
      <c r="I21" s="15">
        <v>3</v>
      </c>
    </row>
    <row r="22" spans="1:9">
      <c r="A22" s="6">
        <v>16</v>
      </c>
      <c r="B22" s="5" t="s">
        <v>120</v>
      </c>
      <c r="C22" s="34" t="s">
        <v>69</v>
      </c>
      <c r="D22" s="72">
        <v>4.75</v>
      </c>
      <c r="E22" s="72">
        <v>3.5</v>
      </c>
      <c r="F22" s="111">
        <v>6</v>
      </c>
      <c r="G22" s="15">
        <v>6</v>
      </c>
      <c r="H22" s="15">
        <v>6</v>
      </c>
      <c r="I22" s="15">
        <v>6.5</v>
      </c>
    </row>
    <row r="23" spans="1:9">
      <c r="A23" s="6">
        <v>17</v>
      </c>
      <c r="B23" s="5" t="s">
        <v>121</v>
      </c>
      <c r="C23" s="34" t="s">
        <v>70</v>
      </c>
      <c r="D23" s="72">
        <v>3.25</v>
      </c>
      <c r="E23" s="72">
        <v>3.25</v>
      </c>
      <c r="F23" s="111">
        <v>4</v>
      </c>
      <c r="G23" s="15">
        <v>2.75</v>
      </c>
      <c r="H23" s="26">
        <v>3.75</v>
      </c>
      <c r="I23" s="26">
        <v>2.75</v>
      </c>
    </row>
    <row r="24" spans="1:9">
      <c r="A24" s="6">
        <v>18</v>
      </c>
      <c r="B24" s="8" t="s">
        <v>122</v>
      </c>
      <c r="C24" s="34" t="s">
        <v>71</v>
      </c>
      <c r="D24" s="72">
        <v>4</v>
      </c>
      <c r="E24" s="72">
        <v>4.25</v>
      </c>
      <c r="F24" s="125">
        <v>0</v>
      </c>
      <c r="G24" s="15">
        <v>5</v>
      </c>
      <c r="H24" s="26">
        <v>6.25</v>
      </c>
      <c r="I24" s="15">
        <v>2</v>
      </c>
    </row>
    <row r="25" spans="1:9">
      <c r="A25" s="6">
        <v>19</v>
      </c>
      <c r="B25" s="5" t="s">
        <v>123</v>
      </c>
      <c r="C25" s="34" t="s">
        <v>72</v>
      </c>
      <c r="D25" s="72">
        <v>3</v>
      </c>
      <c r="E25" s="72">
        <v>3.75</v>
      </c>
      <c r="F25" s="111">
        <v>4</v>
      </c>
      <c r="G25" s="15">
        <v>5.75</v>
      </c>
      <c r="H25" s="15">
        <v>5.5</v>
      </c>
      <c r="I25" s="15">
        <v>5.5</v>
      </c>
    </row>
    <row r="26" spans="1:9">
      <c r="A26" s="6">
        <v>20</v>
      </c>
      <c r="B26" s="5" t="s">
        <v>124</v>
      </c>
      <c r="C26" s="34" t="s">
        <v>73</v>
      </c>
      <c r="D26" s="72">
        <v>4.75</v>
      </c>
      <c r="E26" s="72">
        <v>4</v>
      </c>
      <c r="F26" s="111">
        <v>3.25</v>
      </c>
      <c r="G26" s="15">
        <v>4.5</v>
      </c>
      <c r="H26" s="26">
        <v>6.25</v>
      </c>
      <c r="I26" s="26">
        <v>4.75</v>
      </c>
    </row>
    <row r="27" spans="1:9">
      <c r="A27" s="4">
        <v>21</v>
      </c>
      <c r="B27" s="5" t="s">
        <v>125</v>
      </c>
      <c r="C27" s="34" t="s">
        <v>74</v>
      </c>
      <c r="D27" s="72">
        <v>3.5</v>
      </c>
      <c r="E27" s="72">
        <v>2.5</v>
      </c>
      <c r="F27" s="111">
        <v>2.5</v>
      </c>
      <c r="G27" s="15">
        <v>3.25</v>
      </c>
      <c r="H27" s="26">
        <v>2.25</v>
      </c>
      <c r="I27" s="15">
        <v>2</v>
      </c>
    </row>
    <row r="28" spans="1:9">
      <c r="A28" s="6">
        <v>22</v>
      </c>
      <c r="B28" s="5" t="s">
        <v>126</v>
      </c>
      <c r="C28" s="34" t="s">
        <v>75</v>
      </c>
      <c r="D28" s="72">
        <v>3</v>
      </c>
      <c r="E28" s="72">
        <v>3.75</v>
      </c>
      <c r="F28" s="111">
        <v>3.25</v>
      </c>
      <c r="G28" s="15">
        <v>4</v>
      </c>
      <c r="H28" s="15">
        <v>6</v>
      </c>
      <c r="I28" s="26">
        <v>2.25</v>
      </c>
    </row>
    <row r="29" spans="1:9">
      <c r="A29" s="6">
        <v>23</v>
      </c>
      <c r="B29" s="5" t="s">
        <v>127</v>
      </c>
      <c r="C29" s="34" t="s">
        <v>76</v>
      </c>
      <c r="D29" s="72">
        <v>3.5</v>
      </c>
      <c r="E29" s="72">
        <v>2.5</v>
      </c>
      <c r="F29" s="111">
        <v>3.5</v>
      </c>
      <c r="G29" s="15">
        <v>4</v>
      </c>
      <c r="H29" s="26">
        <v>5.25</v>
      </c>
      <c r="I29" s="26">
        <v>1.75</v>
      </c>
    </row>
    <row r="30" spans="1:9" ht="15.75">
      <c r="A30" s="6">
        <v>24</v>
      </c>
      <c r="B30" s="5" t="s">
        <v>83</v>
      </c>
      <c r="C30" s="33" t="s">
        <v>30</v>
      </c>
      <c r="D30" s="57">
        <v>4.25</v>
      </c>
      <c r="E30" s="57">
        <v>3.25</v>
      </c>
      <c r="F30" s="26">
        <v>2</v>
      </c>
      <c r="G30" s="15">
        <v>2.5</v>
      </c>
      <c r="H30" s="15">
        <v>5</v>
      </c>
      <c r="I30" s="26">
        <v>4.25</v>
      </c>
    </row>
    <row r="31" spans="1:9" ht="15.75">
      <c r="A31" s="6">
        <v>25</v>
      </c>
      <c r="B31" s="5" t="s">
        <v>84</v>
      </c>
      <c r="C31" s="35" t="s">
        <v>31</v>
      </c>
      <c r="D31" s="57">
        <v>3.75</v>
      </c>
      <c r="E31" s="57">
        <v>2</v>
      </c>
      <c r="F31" s="26">
        <v>3.25</v>
      </c>
      <c r="G31" s="15">
        <v>4.25</v>
      </c>
      <c r="H31" s="15">
        <v>3</v>
      </c>
      <c r="I31" s="26">
        <v>3.75</v>
      </c>
    </row>
    <row r="32" spans="1:9" ht="15.75">
      <c r="A32" s="6">
        <v>26</v>
      </c>
      <c r="B32" s="5" t="s">
        <v>85</v>
      </c>
      <c r="C32" s="33" t="s">
        <v>32</v>
      </c>
      <c r="D32" s="57">
        <v>4</v>
      </c>
      <c r="E32" s="57">
        <v>2.75</v>
      </c>
      <c r="F32" s="26">
        <v>3</v>
      </c>
      <c r="G32" s="15">
        <v>2.75</v>
      </c>
      <c r="H32" s="26">
        <v>4.75</v>
      </c>
      <c r="I32" s="15">
        <v>5</v>
      </c>
    </row>
    <row r="33" spans="1:9" ht="15.75">
      <c r="A33" s="6">
        <v>27</v>
      </c>
      <c r="B33" s="5" t="s">
        <v>86</v>
      </c>
      <c r="C33" s="33" t="s">
        <v>33</v>
      </c>
      <c r="D33" s="72">
        <v>7</v>
      </c>
      <c r="E33" s="72">
        <v>8</v>
      </c>
      <c r="F33" s="110">
        <v>9.25</v>
      </c>
      <c r="G33" s="64">
        <v>9.75</v>
      </c>
      <c r="H33" s="189">
        <v>9.25</v>
      </c>
      <c r="I33" s="15">
        <v>8.5</v>
      </c>
    </row>
    <row r="34" spans="1:9" ht="15.75">
      <c r="A34" s="6">
        <v>28</v>
      </c>
      <c r="B34" s="5" t="s">
        <v>87</v>
      </c>
      <c r="C34" s="33" t="s">
        <v>34</v>
      </c>
      <c r="D34" s="57">
        <v>4.25</v>
      </c>
      <c r="E34" s="57">
        <v>2</v>
      </c>
      <c r="F34" s="26">
        <v>3.25</v>
      </c>
      <c r="G34" s="64">
        <v>3</v>
      </c>
      <c r="H34" s="26">
        <v>3.25</v>
      </c>
      <c r="I34" s="26">
        <v>2.25</v>
      </c>
    </row>
    <row r="35" spans="1:9" ht="15.75">
      <c r="A35" s="6">
        <v>29</v>
      </c>
      <c r="B35" s="8" t="s">
        <v>88</v>
      </c>
      <c r="C35" s="33" t="s">
        <v>35</v>
      </c>
      <c r="D35" s="57">
        <v>5.25</v>
      </c>
      <c r="E35" s="57">
        <v>3.75</v>
      </c>
      <c r="F35" s="26">
        <v>5.25</v>
      </c>
      <c r="G35" s="64">
        <v>5.75</v>
      </c>
      <c r="H35" s="15">
        <v>6.5</v>
      </c>
      <c r="I35" s="15">
        <v>5.5</v>
      </c>
    </row>
    <row r="36" spans="1:9" ht="15.75">
      <c r="A36" s="6">
        <v>30</v>
      </c>
      <c r="B36" s="8" t="s">
        <v>89</v>
      </c>
      <c r="C36" s="36" t="s">
        <v>36</v>
      </c>
      <c r="D36" s="57">
        <v>3.5</v>
      </c>
      <c r="E36" s="57">
        <v>3.25</v>
      </c>
      <c r="F36" s="26">
        <v>3.25</v>
      </c>
      <c r="G36" s="64">
        <v>4.25</v>
      </c>
      <c r="H36" s="26">
        <v>4.75</v>
      </c>
      <c r="I36" s="26">
        <v>4.25</v>
      </c>
    </row>
    <row r="37" spans="1:9" ht="15.75">
      <c r="A37" s="4">
        <v>31</v>
      </c>
      <c r="B37" s="8" t="s">
        <v>90</v>
      </c>
      <c r="C37" s="35" t="s">
        <v>37</v>
      </c>
      <c r="D37" s="57">
        <v>4</v>
      </c>
      <c r="E37" s="57">
        <v>3.5</v>
      </c>
      <c r="F37" s="26">
        <v>4</v>
      </c>
      <c r="G37" s="64">
        <v>4.25</v>
      </c>
      <c r="H37" s="15">
        <v>4.5</v>
      </c>
      <c r="I37" s="15">
        <v>5.5</v>
      </c>
    </row>
    <row r="38" spans="1:9" ht="15.75">
      <c r="A38" s="6">
        <v>32</v>
      </c>
      <c r="B38" s="8" t="s">
        <v>91</v>
      </c>
      <c r="C38" s="37" t="s">
        <v>38</v>
      </c>
      <c r="D38" s="57">
        <v>4.25</v>
      </c>
      <c r="E38" s="57">
        <v>4.25</v>
      </c>
      <c r="F38" s="26">
        <v>5.75</v>
      </c>
      <c r="G38" s="64">
        <v>6</v>
      </c>
      <c r="H38" s="15">
        <v>3</v>
      </c>
      <c r="I38" s="26">
        <v>5.75</v>
      </c>
    </row>
    <row r="39" spans="1:9" ht="15.75">
      <c r="A39" s="6">
        <v>33</v>
      </c>
      <c r="B39" s="63" t="s">
        <v>92</v>
      </c>
      <c r="C39" s="38" t="s">
        <v>39</v>
      </c>
      <c r="D39" s="57">
        <v>3.5</v>
      </c>
      <c r="E39" s="57">
        <v>4.5</v>
      </c>
      <c r="F39" s="26">
        <v>6.5</v>
      </c>
      <c r="G39" s="64">
        <v>7.25</v>
      </c>
      <c r="H39" s="15">
        <v>7</v>
      </c>
      <c r="I39" s="26">
        <v>6.75</v>
      </c>
    </row>
    <row r="40" spans="1:9" ht="15.75">
      <c r="A40" s="6">
        <v>34</v>
      </c>
      <c r="B40" s="63" t="s">
        <v>93</v>
      </c>
      <c r="C40" s="35" t="s">
        <v>40</v>
      </c>
      <c r="D40" s="57">
        <v>3.75</v>
      </c>
      <c r="E40" s="57">
        <v>3.75</v>
      </c>
      <c r="F40" s="26">
        <v>3.25</v>
      </c>
      <c r="G40" s="125">
        <v>0</v>
      </c>
      <c r="H40" s="26">
        <v>4.75</v>
      </c>
      <c r="I40" s="15">
        <v>2.5</v>
      </c>
    </row>
    <row r="41" spans="1:9" ht="15.75">
      <c r="A41" s="6">
        <v>35</v>
      </c>
      <c r="B41" s="63" t="s">
        <v>94</v>
      </c>
      <c r="C41" s="33" t="s">
        <v>41</v>
      </c>
      <c r="D41" s="57">
        <v>4.25</v>
      </c>
      <c r="E41" s="125">
        <v>0</v>
      </c>
      <c r="F41" s="26">
        <v>5</v>
      </c>
      <c r="G41" s="64">
        <v>5.75</v>
      </c>
      <c r="H41" s="26">
        <v>6.25</v>
      </c>
      <c r="I41" s="125">
        <v>0</v>
      </c>
    </row>
    <row r="42" spans="1:9" ht="15.75">
      <c r="A42" s="6">
        <v>36</v>
      </c>
      <c r="B42" s="63" t="s">
        <v>95</v>
      </c>
      <c r="C42" s="33" t="s">
        <v>42</v>
      </c>
      <c r="D42" s="57">
        <v>3.25</v>
      </c>
      <c r="E42" s="57">
        <v>4</v>
      </c>
      <c r="F42" s="26">
        <v>4.75</v>
      </c>
      <c r="G42" s="64">
        <v>4.75</v>
      </c>
      <c r="H42" s="15">
        <v>5</v>
      </c>
      <c r="I42" s="26">
        <v>4.25</v>
      </c>
    </row>
    <row r="43" spans="1:9" ht="15.75">
      <c r="A43" s="6">
        <v>37</v>
      </c>
      <c r="B43" s="63" t="s">
        <v>96</v>
      </c>
      <c r="C43" s="33" t="s">
        <v>43</v>
      </c>
      <c r="D43" s="125">
        <v>0</v>
      </c>
      <c r="E43" s="57">
        <v>5.75</v>
      </c>
      <c r="F43" s="26">
        <v>6.5</v>
      </c>
      <c r="G43" s="64">
        <v>9.25</v>
      </c>
      <c r="H43" s="26">
        <v>8.25</v>
      </c>
      <c r="I43" s="26">
        <v>6.75</v>
      </c>
    </row>
    <row r="44" spans="1:9" ht="15.75">
      <c r="A44" s="6">
        <v>38</v>
      </c>
      <c r="B44" s="63" t="s">
        <v>97</v>
      </c>
      <c r="C44" s="35" t="s">
        <v>44</v>
      </c>
      <c r="D44" s="57">
        <v>1.75</v>
      </c>
      <c r="E44" s="57">
        <v>2.75</v>
      </c>
      <c r="F44" s="26">
        <v>3</v>
      </c>
      <c r="G44" s="64">
        <v>3.5</v>
      </c>
      <c r="H44" s="15">
        <v>2.5</v>
      </c>
      <c r="I44" s="15">
        <v>3.5</v>
      </c>
    </row>
    <row r="45" spans="1:9" ht="15.75">
      <c r="A45" s="6">
        <v>39</v>
      </c>
      <c r="B45" s="63" t="s">
        <v>98</v>
      </c>
      <c r="C45" s="33" t="s">
        <v>45</v>
      </c>
      <c r="D45" s="57">
        <v>6</v>
      </c>
      <c r="E45" s="57">
        <v>6.25</v>
      </c>
      <c r="F45" s="110">
        <v>9.25</v>
      </c>
      <c r="G45" s="64">
        <v>9.75</v>
      </c>
      <c r="H45" s="189">
        <v>9.25</v>
      </c>
      <c r="I45" s="189">
        <v>9.25</v>
      </c>
    </row>
    <row r="46" spans="1:9" ht="15.75">
      <c r="A46" s="6">
        <v>40</v>
      </c>
      <c r="B46" s="63" t="s">
        <v>99</v>
      </c>
      <c r="C46" s="33" t="s">
        <v>46</v>
      </c>
      <c r="D46" s="57">
        <v>3.5</v>
      </c>
      <c r="E46" s="57">
        <v>4.5</v>
      </c>
      <c r="F46" s="26">
        <v>3.5</v>
      </c>
      <c r="G46" s="15">
        <v>5.75</v>
      </c>
      <c r="H46" s="15">
        <v>5.5</v>
      </c>
      <c r="I46" s="15">
        <v>5</v>
      </c>
    </row>
    <row r="47" spans="1:9" ht="15.75">
      <c r="A47" s="4">
        <v>41</v>
      </c>
      <c r="B47" s="63" t="s">
        <v>100</v>
      </c>
      <c r="C47" s="36" t="s">
        <v>47</v>
      </c>
      <c r="D47" s="57">
        <v>3.75</v>
      </c>
      <c r="E47" s="57">
        <v>4.5</v>
      </c>
      <c r="F47" s="26">
        <v>4</v>
      </c>
      <c r="G47" s="15">
        <v>4</v>
      </c>
      <c r="H47" s="15">
        <v>5</v>
      </c>
      <c r="I47" s="15">
        <v>5.5</v>
      </c>
    </row>
    <row r="48" spans="1:9" ht="15.75">
      <c r="A48" s="6">
        <v>42</v>
      </c>
      <c r="B48" s="63" t="s">
        <v>101</v>
      </c>
      <c r="C48" s="37" t="s">
        <v>48</v>
      </c>
      <c r="D48" s="57">
        <v>4</v>
      </c>
      <c r="E48" s="57">
        <v>2.75</v>
      </c>
      <c r="F48" s="26">
        <v>2.2999999999999998</v>
      </c>
      <c r="G48" s="15">
        <v>3.5</v>
      </c>
      <c r="H48" s="15">
        <v>2</v>
      </c>
      <c r="I48" s="15">
        <v>4</v>
      </c>
    </row>
    <row r="49" spans="1:9" ht="15.75">
      <c r="A49" s="6">
        <v>43</v>
      </c>
      <c r="B49" s="63" t="s">
        <v>102</v>
      </c>
      <c r="C49" s="33" t="s">
        <v>49</v>
      </c>
      <c r="D49" s="57">
        <v>3.5</v>
      </c>
      <c r="E49" s="57">
        <v>5</v>
      </c>
      <c r="F49" s="26">
        <v>4.25</v>
      </c>
      <c r="G49" s="15">
        <v>4.75</v>
      </c>
      <c r="H49" s="26">
        <v>4.75</v>
      </c>
      <c r="I49" s="26">
        <v>3.25</v>
      </c>
    </row>
    <row r="50" spans="1:9" ht="15.75">
      <c r="A50" s="6">
        <v>44</v>
      </c>
      <c r="B50" s="63" t="s">
        <v>103</v>
      </c>
      <c r="C50" s="33" t="s">
        <v>50</v>
      </c>
      <c r="D50" s="57">
        <v>4</v>
      </c>
      <c r="E50" s="57">
        <v>3</v>
      </c>
      <c r="F50" s="26">
        <v>3.75</v>
      </c>
      <c r="G50" s="15">
        <v>2.25</v>
      </c>
      <c r="H50" s="15">
        <v>4</v>
      </c>
      <c r="I50" s="15">
        <v>3.5</v>
      </c>
    </row>
    <row r="51" spans="1:9" ht="15.75">
      <c r="A51" s="6">
        <v>45</v>
      </c>
      <c r="B51" s="63" t="s">
        <v>104</v>
      </c>
      <c r="C51" s="35" t="s">
        <v>51</v>
      </c>
      <c r="D51" s="57">
        <v>4.5</v>
      </c>
      <c r="E51" s="57">
        <v>4</v>
      </c>
      <c r="F51" s="26">
        <v>6.75</v>
      </c>
      <c r="G51" s="15">
        <v>7</v>
      </c>
      <c r="H51" s="26">
        <v>5.25</v>
      </c>
      <c r="I51" s="26">
        <v>5.75</v>
      </c>
    </row>
    <row r="52" spans="1:9" ht="31.5">
      <c r="A52" s="6">
        <v>46</v>
      </c>
      <c r="B52" s="63" t="s">
        <v>105</v>
      </c>
      <c r="C52" s="33" t="s">
        <v>52</v>
      </c>
      <c r="D52" s="57">
        <v>5.5</v>
      </c>
      <c r="E52" s="57">
        <v>3.5</v>
      </c>
      <c r="F52" s="26">
        <v>5</v>
      </c>
      <c r="G52" s="15">
        <v>6.25</v>
      </c>
      <c r="H52" s="26">
        <v>7.25</v>
      </c>
      <c r="I52" s="15">
        <v>7.5</v>
      </c>
    </row>
    <row r="53" spans="1:9" ht="15.75">
      <c r="A53" s="44"/>
      <c r="B53" s="46"/>
      <c r="C53" s="52"/>
      <c r="D53" s="53"/>
      <c r="E53" s="53"/>
      <c r="F53" s="53"/>
      <c r="G53" s="53"/>
    </row>
    <row r="54" spans="1:9">
      <c r="C54" s="7" t="s">
        <v>8</v>
      </c>
      <c r="D54" s="45">
        <f>MIN(D7:D52)</f>
        <v>0</v>
      </c>
      <c r="E54" s="45">
        <f t="shared" ref="E54:I54" si="0">MIN(E7:E52)</f>
        <v>0</v>
      </c>
      <c r="F54" s="45">
        <f t="shared" si="0"/>
        <v>0</v>
      </c>
      <c r="G54" s="45">
        <f t="shared" si="0"/>
        <v>0</v>
      </c>
      <c r="H54" s="45">
        <f t="shared" si="0"/>
        <v>0</v>
      </c>
      <c r="I54" s="45">
        <f t="shared" si="0"/>
        <v>0</v>
      </c>
    </row>
    <row r="55" spans="1:9">
      <c r="C55" s="50" t="s">
        <v>26</v>
      </c>
      <c r="D55" s="45">
        <f>MAX(D7:D52)</f>
        <v>7.75</v>
      </c>
      <c r="E55" s="45">
        <f t="shared" ref="E55:I55" si="1">MAX(E7:E52)</f>
        <v>8</v>
      </c>
      <c r="F55" s="45">
        <f t="shared" si="1"/>
        <v>9.25</v>
      </c>
      <c r="G55" s="45">
        <f t="shared" si="1"/>
        <v>9.75</v>
      </c>
      <c r="H55" s="45">
        <f t="shared" si="1"/>
        <v>9.75</v>
      </c>
      <c r="I55" s="45">
        <f t="shared" si="1"/>
        <v>9.25</v>
      </c>
    </row>
    <row r="56" spans="1:9">
      <c r="C56" s="54" t="s">
        <v>78</v>
      </c>
      <c r="D56" s="55">
        <f>AVERAGE(D7:D52)</f>
        <v>4.0434782608695654</v>
      </c>
      <c r="E56" s="55">
        <f t="shared" ref="E56:I56" si="2">AVERAGE(E7:E52)</f>
        <v>3.8369565217391304</v>
      </c>
      <c r="F56" s="55">
        <f t="shared" si="2"/>
        <v>4.3489130434782615</v>
      </c>
      <c r="G56" s="55">
        <f t="shared" si="2"/>
        <v>5.1141304347826084</v>
      </c>
      <c r="H56" s="55">
        <f t="shared" si="2"/>
        <v>5.5108695652173916</v>
      </c>
      <c r="I56" s="55">
        <f t="shared" si="2"/>
        <v>4.6576086956521738</v>
      </c>
    </row>
  </sheetData>
  <mergeCells count="5">
    <mergeCell ref="A4:B4"/>
    <mergeCell ref="A5:A6"/>
    <mergeCell ref="B5:B6"/>
    <mergeCell ref="C5:C6"/>
    <mergeCell ref="D5:I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2:K28"/>
  <sheetViews>
    <sheetView topLeftCell="A13" workbookViewId="0">
      <selection activeCell="F15" sqref="F15"/>
    </sheetView>
  </sheetViews>
  <sheetFormatPr defaultRowHeight="12.75"/>
  <cols>
    <col min="1" max="1" width="11.28515625" bestFit="1" customWidth="1"/>
  </cols>
  <sheetData>
    <row r="2" spans="1:11" ht="18.75">
      <c r="A2" s="168" t="s">
        <v>80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</row>
    <row r="3" spans="1:11" ht="18.75">
      <c r="A3" s="169" t="s">
        <v>80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</row>
    <row r="4" spans="1:11" s="59" customFormat="1" ht="18.7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</row>
    <row r="5" spans="1:11">
      <c r="A5" s="161" t="s">
        <v>81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1:11">
      <c r="A6" s="162" t="s">
        <v>11</v>
      </c>
      <c r="B6" s="164" t="s">
        <v>9</v>
      </c>
      <c r="C6" s="164"/>
      <c r="D6" s="164"/>
      <c r="E6" s="164"/>
      <c r="F6" s="165" t="s">
        <v>10</v>
      </c>
      <c r="G6" s="166"/>
      <c r="H6" s="166"/>
      <c r="I6" s="166"/>
      <c r="J6" s="166"/>
      <c r="K6" s="170" t="s">
        <v>2</v>
      </c>
    </row>
    <row r="7" spans="1:11">
      <c r="A7" s="163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76">
        <v>9</v>
      </c>
      <c r="K7" s="170"/>
    </row>
    <row r="8" spans="1:11">
      <c r="A8" s="14" t="s">
        <v>12</v>
      </c>
      <c r="B8" s="15">
        <f>'B. Indonesia'!D56</f>
        <v>6.2086956521739136</v>
      </c>
      <c r="C8" s="15">
        <f>'B. Indonesia'!E56</f>
        <v>6.6130434782608694</v>
      </c>
      <c r="D8" s="15">
        <f>'B. Indonesia'!F56</f>
        <v>6.447826086956522</v>
      </c>
      <c r="E8" s="15">
        <f>'B. Indonesia'!G56</f>
        <v>6.3956521739130432</v>
      </c>
      <c r="F8" s="15">
        <f>'B. Indonesia'!H56</f>
        <v>5.9391304347826095</v>
      </c>
      <c r="G8" s="15">
        <f>'B. Indonesia'!I56</f>
        <v>7.1869565217391296</v>
      </c>
      <c r="H8" s="15"/>
      <c r="I8" s="15"/>
      <c r="J8" s="15"/>
      <c r="K8" s="15">
        <f>AVERAGE(B8:G8)</f>
        <v>6.4652173913043471</v>
      </c>
    </row>
    <row r="9" spans="1:11">
      <c r="A9" s="14" t="s">
        <v>13</v>
      </c>
      <c r="B9" s="15">
        <f>English!D56</f>
        <v>6.6826086956521724</v>
      </c>
      <c r="C9" s="15">
        <f>English!E56</f>
        <v>7.343478260869567</v>
      </c>
      <c r="D9" s="15">
        <f>English!F56</f>
        <v>5.7956521739130462</v>
      </c>
      <c r="E9" s="15">
        <f>English!G56</f>
        <v>5.7521739130434772</v>
      </c>
      <c r="F9" s="15">
        <f>English!H56</f>
        <v>6.1377777777777771</v>
      </c>
      <c r="G9" s="15">
        <f>English!I56</f>
        <v>7.3130434782608686</v>
      </c>
      <c r="H9" s="15"/>
      <c r="I9" s="15"/>
      <c r="J9" s="15"/>
      <c r="K9" s="15">
        <f t="shared" ref="K9:K11" si="0">AVERAGE(B9:G9)</f>
        <v>6.5041223832528177</v>
      </c>
    </row>
    <row r="10" spans="1:11">
      <c r="A10" s="14" t="s">
        <v>14</v>
      </c>
      <c r="B10" s="15">
        <f>IPA!D56</f>
        <v>5.0108695652173916</v>
      </c>
      <c r="C10" s="15">
        <f>IPA!E56</f>
        <v>4.2065217391304346</v>
      </c>
      <c r="D10" s="15">
        <f>IPA!F56</f>
        <v>4.8315217391304346</v>
      </c>
      <c r="E10" s="15">
        <f>IPA!G56</f>
        <v>4.7826086956521738</v>
      </c>
      <c r="F10" s="15">
        <f>IPA!H56</f>
        <v>5.4021739130434785</v>
      </c>
      <c r="G10" s="15">
        <f>IPA!I56</f>
        <v>4.6521739130434785</v>
      </c>
      <c r="H10" s="15"/>
      <c r="I10" s="15"/>
      <c r="J10" s="15"/>
      <c r="K10" s="15">
        <f t="shared" si="0"/>
        <v>4.8143115942028984</v>
      </c>
    </row>
    <row r="11" spans="1:11">
      <c r="A11" s="14" t="s">
        <v>15</v>
      </c>
      <c r="B11" s="15">
        <f>Math!D56</f>
        <v>4.0434782608695654</v>
      </c>
      <c r="C11" s="15">
        <f>Math!E56</f>
        <v>3.8369565217391304</v>
      </c>
      <c r="D11" s="15">
        <f>Math!F56</f>
        <v>4.3489130434782615</v>
      </c>
      <c r="E11" s="15">
        <f>Math!G56</f>
        <v>5.1141304347826084</v>
      </c>
      <c r="F11" s="15">
        <f>Math!H56</f>
        <v>5.5108695652173916</v>
      </c>
      <c r="G11" s="15">
        <f>Math!I56</f>
        <v>4.6576086956521738</v>
      </c>
      <c r="H11" s="15"/>
      <c r="I11" s="15"/>
      <c r="J11" s="15"/>
      <c r="K11" s="15">
        <f t="shared" si="0"/>
        <v>4.5853260869565213</v>
      </c>
    </row>
    <row r="13" spans="1:11">
      <c r="A13" s="161" t="s">
        <v>22</v>
      </c>
      <c r="B13" s="161"/>
      <c r="C13" s="161"/>
      <c r="D13" s="161"/>
      <c r="E13" s="161"/>
      <c r="F13" s="161"/>
      <c r="G13" s="161"/>
      <c r="H13" s="161"/>
      <c r="I13" s="161"/>
      <c r="J13" s="161"/>
      <c r="K13" s="161"/>
    </row>
    <row r="14" spans="1:11">
      <c r="A14" s="162" t="s">
        <v>11</v>
      </c>
      <c r="B14" s="164" t="s">
        <v>9</v>
      </c>
      <c r="C14" s="164"/>
      <c r="D14" s="164"/>
      <c r="E14" s="164"/>
      <c r="F14" s="165" t="s">
        <v>10</v>
      </c>
      <c r="G14" s="166"/>
      <c r="H14" s="166"/>
      <c r="I14" s="166"/>
      <c r="J14" s="166"/>
      <c r="K14" s="167"/>
    </row>
    <row r="15" spans="1:11">
      <c r="A15" s="163"/>
      <c r="B15" s="24">
        <v>1</v>
      </c>
      <c r="C15" s="24">
        <v>2</v>
      </c>
      <c r="D15" s="24">
        <v>3</v>
      </c>
      <c r="E15" s="24">
        <v>4</v>
      </c>
      <c r="F15" s="24">
        <v>5</v>
      </c>
      <c r="G15" s="24">
        <v>6</v>
      </c>
      <c r="H15" s="24">
        <v>7</v>
      </c>
      <c r="I15" s="24">
        <v>8</v>
      </c>
      <c r="J15" s="24">
        <v>9</v>
      </c>
      <c r="K15" s="24">
        <v>10</v>
      </c>
    </row>
    <row r="16" spans="1:11">
      <c r="A16" s="14" t="s">
        <v>12</v>
      </c>
      <c r="B16" s="15">
        <f>'B. Indonesia'!D55</f>
        <v>8.8000000000000007</v>
      </c>
      <c r="C16" s="15">
        <f>'B. Indonesia'!E55</f>
        <v>8.4</v>
      </c>
      <c r="D16" s="15">
        <f>'B. Indonesia'!F55</f>
        <v>8.8000000000000007</v>
      </c>
      <c r="E16" s="15">
        <f>'B. Indonesia'!G55</f>
        <v>8.4</v>
      </c>
      <c r="F16" s="15">
        <f>'B. Indonesia'!H55</f>
        <v>8.8000000000000007</v>
      </c>
      <c r="G16" s="15">
        <f>'B. Indonesia'!I55</f>
        <v>9.4</v>
      </c>
      <c r="H16" s="15"/>
      <c r="I16" s="15"/>
      <c r="J16" s="15"/>
      <c r="K16" s="15"/>
    </row>
    <row r="17" spans="1:11">
      <c r="A17" s="14" t="s">
        <v>13</v>
      </c>
      <c r="B17" s="15">
        <f>English!D55</f>
        <v>9.6</v>
      </c>
      <c r="C17" s="15">
        <f>English!E55</f>
        <v>10</v>
      </c>
      <c r="D17" s="15">
        <f>English!F55</f>
        <v>9</v>
      </c>
      <c r="E17" s="15">
        <f>English!G55</f>
        <v>9.6</v>
      </c>
      <c r="F17" s="15">
        <f>English!H55</f>
        <v>9</v>
      </c>
      <c r="G17" s="15">
        <f>English!I55</f>
        <v>9.6</v>
      </c>
      <c r="H17" s="15"/>
      <c r="I17" s="15"/>
      <c r="J17" s="15"/>
      <c r="K17" s="15"/>
    </row>
    <row r="18" spans="1:11">
      <c r="A18" s="14" t="s">
        <v>14</v>
      </c>
      <c r="B18" s="15">
        <f>IPA!D55</f>
        <v>7.5</v>
      </c>
      <c r="C18" s="15">
        <f>IPA!E55</f>
        <v>7.5</v>
      </c>
      <c r="D18" s="15">
        <f>IPA!F55</f>
        <v>8.25</v>
      </c>
      <c r="E18" s="15">
        <f>IPA!G55</f>
        <v>8.25</v>
      </c>
      <c r="F18" s="15">
        <f>IPA!H55</f>
        <v>8.5</v>
      </c>
      <c r="G18" s="15">
        <f>IPA!I55</f>
        <v>8.75</v>
      </c>
      <c r="H18" s="15"/>
      <c r="I18" s="15"/>
      <c r="J18" s="15"/>
      <c r="K18" s="15"/>
    </row>
    <row r="19" spans="1:11">
      <c r="A19" s="14" t="s">
        <v>15</v>
      </c>
      <c r="B19" s="15">
        <f>Math!D55</f>
        <v>7.75</v>
      </c>
      <c r="C19" s="15">
        <f>Math!E55</f>
        <v>8</v>
      </c>
      <c r="D19" s="15">
        <f>Math!F55</f>
        <v>9.25</v>
      </c>
      <c r="E19" s="15">
        <f>Math!G55</f>
        <v>9.75</v>
      </c>
      <c r="F19" s="15">
        <f>Math!H55</f>
        <v>9.75</v>
      </c>
      <c r="G19" s="15">
        <f>Math!I55</f>
        <v>9.25</v>
      </c>
      <c r="H19" s="15"/>
      <c r="I19" s="15"/>
      <c r="J19" s="15"/>
      <c r="K19" s="15"/>
    </row>
    <row r="21" spans="1:11">
      <c r="A21" s="25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1" t="s">
        <v>82</v>
      </c>
      <c r="B22" s="161"/>
      <c r="C22" s="161"/>
      <c r="D22" s="161"/>
      <c r="E22" s="161"/>
      <c r="F22" s="161"/>
      <c r="G22" s="161"/>
      <c r="H22" s="161"/>
      <c r="I22" s="161"/>
      <c r="J22" s="161"/>
      <c r="K22" s="161"/>
    </row>
    <row r="23" spans="1:11">
      <c r="A23" s="162" t="s">
        <v>11</v>
      </c>
      <c r="B23" s="164" t="s">
        <v>9</v>
      </c>
      <c r="C23" s="164"/>
      <c r="D23" s="164"/>
      <c r="E23" s="164"/>
      <c r="F23" s="165" t="s">
        <v>10</v>
      </c>
      <c r="G23" s="166"/>
      <c r="H23" s="166"/>
      <c r="I23" s="166"/>
      <c r="J23" s="166"/>
      <c r="K23" s="167"/>
    </row>
    <row r="24" spans="1:11">
      <c r="A24" s="163"/>
      <c r="B24" s="30">
        <v>1</v>
      </c>
      <c r="C24" s="30">
        <v>2</v>
      </c>
      <c r="D24" s="30">
        <v>3</v>
      </c>
      <c r="E24" s="30">
        <v>4</v>
      </c>
      <c r="F24" s="30">
        <v>5</v>
      </c>
      <c r="G24" s="30">
        <v>6</v>
      </c>
      <c r="H24" s="30">
        <v>7</v>
      </c>
      <c r="I24" s="30">
        <v>8</v>
      </c>
      <c r="J24" s="30">
        <v>9</v>
      </c>
      <c r="K24" s="30">
        <v>10</v>
      </c>
    </row>
    <row r="25" spans="1:11">
      <c r="A25" s="14" t="s">
        <v>12</v>
      </c>
      <c r="B25" s="15">
        <f>'B. Indonesia'!D54</f>
        <v>2.8</v>
      </c>
      <c r="C25" s="15">
        <f>'B. Indonesia'!E54</f>
        <v>3.2</v>
      </c>
      <c r="D25" s="15">
        <f>'B. Indonesia'!F54</f>
        <v>0</v>
      </c>
      <c r="E25" s="15">
        <f>'B. Indonesia'!G54</f>
        <v>0</v>
      </c>
      <c r="F25" s="15">
        <f>'B. Indonesia'!H54</f>
        <v>0</v>
      </c>
      <c r="G25" s="15">
        <f>'B. Indonesia'!I54</f>
        <v>0</v>
      </c>
      <c r="H25" s="15"/>
      <c r="I25" s="15"/>
      <c r="J25" s="15"/>
      <c r="K25" s="15"/>
    </row>
    <row r="26" spans="1:11">
      <c r="A26" s="14" t="s">
        <v>13</v>
      </c>
      <c r="B26" s="15">
        <f>English!D54</f>
        <v>0</v>
      </c>
      <c r="C26" s="15">
        <f>English!E54</f>
        <v>3.2</v>
      </c>
      <c r="D26" s="15">
        <f>English!F54</f>
        <v>0</v>
      </c>
      <c r="E26" s="15">
        <f>English!G54</f>
        <v>0</v>
      </c>
      <c r="F26" s="15">
        <f>English!H54</f>
        <v>0</v>
      </c>
      <c r="G26" s="15">
        <f>English!I54</f>
        <v>0</v>
      </c>
      <c r="H26" s="15"/>
      <c r="I26" s="15"/>
      <c r="J26" s="15"/>
      <c r="K26" s="15"/>
    </row>
    <row r="27" spans="1:11">
      <c r="A27" s="14" t="s">
        <v>14</v>
      </c>
      <c r="B27" s="15">
        <f>IPA!D54</f>
        <v>2.5</v>
      </c>
      <c r="C27" s="15">
        <f>IPA!E54</f>
        <v>0</v>
      </c>
      <c r="D27" s="15">
        <f>IPA!F54</f>
        <v>0</v>
      </c>
      <c r="E27" s="15">
        <f>IPA!G54</f>
        <v>0</v>
      </c>
      <c r="F27" s="15">
        <f>IPA!H54</f>
        <v>1.75</v>
      </c>
      <c r="G27" s="15">
        <f>IPA!I54</f>
        <v>0</v>
      </c>
      <c r="H27" s="15"/>
      <c r="I27" s="15"/>
      <c r="J27" s="15"/>
      <c r="K27" s="15"/>
    </row>
    <row r="28" spans="1:11">
      <c r="A28" s="14" t="s">
        <v>15</v>
      </c>
      <c r="B28" s="15">
        <f>Math!D54</f>
        <v>0</v>
      </c>
      <c r="C28" s="15">
        <f>Math!E54</f>
        <v>0</v>
      </c>
      <c r="D28" s="15">
        <f>Math!F54</f>
        <v>0</v>
      </c>
      <c r="E28" s="15">
        <f>Math!G54</f>
        <v>0</v>
      </c>
      <c r="F28" s="15">
        <f>Math!H54</f>
        <v>0</v>
      </c>
      <c r="G28" s="15">
        <f>Math!I54</f>
        <v>0</v>
      </c>
      <c r="H28" s="15"/>
      <c r="I28" s="15"/>
      <c r="J28" s="15"/>
      <c r="K28" s="15"/>
    </row>
  </sheetData>
  <mergeCells count="15">
    <mergeCell ref="A22:K22"/>
    <mergeCell ref="A23:A24"/>
    <mergeCell ref="B23:E23"/>
    <mergeCell ref="F23:K23"/>
    <mergeCell ref="A2:K2"/>
    <mergeCell ref="A3:K3"/>
    <mergeCell ref="A14:A15"/>
    <mergeCell ref="B14:E14"/>
    <mergeCell ref="F14:K14"/>
    <mergeCell ref="A13:K13"/>
    <mergeCell ref="A6:A7"/>
    <mergeCell ref="B6:E6"/>
    <mergeCell ref="A5:K5"/>
    <mergeCell ref="F6:J6"/>
    <mergeCell ref="K6:K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U61"/>
  <sheetViews>
    <sheetView topLeftCell="A3" zoomScale="86" zoomScaleNormal="86" workbookViewId="0">
      <pane xSplit="3" ySplit="2" topLeftCell="D3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2.75"/>
  <cols>
    <col min="2" max="2" width="17" bestFit="1" customWidth="1"/>
    <col min="3" max="3" width="37.28515625" bestFit="1" customWidth="1"/>
  </cols>
  <sheetData>
    <row r="2" spans="1:18" ht="18.75">
      <c r="A2" s="141" t="s">
        <v>80</v>
      </c>
    </row>
    <row r="3" spans="1:18" ht="15">
      <c r="A3" s="175" t="s">
        <v>5</v>
      </c>
      <c r="B3" s="175" t="s">
        <v>6</v>
      </c>
      <c r="C3" s="171" t="s">
        <v>7</v>
      </c>
      <c r="D3" s="173" t="s">
        <v>3</v>
      </c>
      <c r="E3" s="173"/>
      <c r="F3" s="173"/>
      <c r="G3" s="173"/>
      <c r="H3" s="173"/>
      <c r="I3" s="174" t="s">
        <v>4</v>
      </c>
      <c r="J3" s="174"/>
      <c r="K3" s="174"/>
      <c r="L3" s="174"/>
      <c r="M3" s="174"/>
      <c r="N3" s="174"/>
      <c r="O3" s="174"/>
      <c r="P3" s="174"/>
      <c r="Q3" s="174"/>
      <c r="R3" s="174"/>
    </row>
    <row r="4" spans="1:18" ht="15">
      <c r="A4" s="175"/>
      <c r="B4" s="175"/>
      <c r="C4" s="172"/>
      <c r="D4" s="60">
        <v>1</v>
      </c>
      <c r="E4" s="61">
        <v>2</v>
      </c>
      <c r="F4" s="61">
        <v>3</v>
      </c>
      <c r="G4" s="61">
        <v>4</v>
      </c>
      <c r="H4" s="62">
        <v>5</v>
      </c>
      <c r="I4" s="62">
        <v>6</v>
      </c>
      <c r="J4" s="61">
        <v>7</v>
      </c>
      <c r="K4" s="63">
        <v>8</v>
      </c>
      <c r="L4" s="62">
        <v>9</v>
      </c>
      <c r="M4" s="62">
        <v>10</v>
      </c>
      <c r="N4" s="61">
        <v>11</v>
      </c>
      <c r="O4" s="51">
        <v>12</v>
      </c>
      <c r="P4" s="62">
        <v>13</v>
      </c>
      <c r="Q4" s="62">
        <v>14</v>
      </c>
      <c r="R4" s="61">
        <v>15</v>
      </c>
    </row>
    <row r="5" spans="1:18" ht="15">
      <c r="A5" s="6">
        <v>1</v>
      </c>
      <c r="B5" s="63" t="s">
        <v>106</v>
      </c>
      <c r="C5" s="34" t="s">
        <v>54</v>
      </c>
      <c r="D5" s="15">
        <f>(SUM('nasa''i'!C3,'nasa''i'!I3,'nasa''i'!O3,'nasa''i'!U3))</f>
        <v>25.05</v>
      </c>
      <c r="E5" s="15">
        <f>(SUM('nasa''i'!D3,'nasa''i'!J3,'nasa''i'!P3,'nasa''i'!V3))</f>
        <v>28.200000000000003</v>
      </c>
      <c r="F5" s="15">
        <f>(SUM('nasa''i'!E3,'nasa''i'!K3,'nasa''i'!Q3,'nasa''i'!W3))</f>
        <v>25.65</v>
      </c>
      <c r="G5" s="15">
        <f>(SUM('nasa''i'!F3,'nasa''i'!L3,'nasa''i'!R3,'nasa''i'!X3))</f>
        <v>17.5</v>
      </c>
      <c r="H5" s="15">
        <f>(SUM('nasa''i'!G3,'nasa''i'!M3,'nasa''i'!S3,'nasa''i'!Y3))</f>
        <v>20.350000000000001</v>
      </c>
      <c r="I5" s="15">
        <f>(SUM('nasa''i'!H3,'nasa''i'!N3,'nasa''i'!T3,'nasa''i'!Z3))</f>
        <v>20</v>
      </c>
      <c r="J5" s="15"/>
      <c r="K5" s="15"/>
      <c r="L5" s="15"/>
      <c r="M5" s="15"/>
      <c r="N5" s="15"/>
      <c r="O5" s="15"/>
      <c r="P5" s="15"/>
      <c r="Q5" s="15"/>
      <c r="R5" s="15"/>
    </row>
    <row r="6" spans="1:18" ht="15">
      <c r="A6" s="6">
        <v>2</v>
      </c>
      <c r="B6" s="63" t="s">
        <v>105</v>
      </c>
      <c r="C6" s="34" t="s">
        <v>55</v>
      </c>
      <c r="D6" s="15">
        <f>(SUM('nasa''i'!C4,'nasa''i'!I4,'nasa''i'!O4,'nasa''i'!U4))</f>
        <v>19.850000000000001</v>
      </c>
      <c r="E6" s="15">
        <f>(SUM('nasa''i'!D4,'nasa''i'!J4,'nasa''i'!P4,'nasa''i'!V4))</f>
        <v>19.600000000000001</v>
      </c>
      <c r="F6" s="15">
        <f>(SUM('nasa''i'!E4,'nasa''i'!K4,'nasa''i'!Q4,'nasa''i'!W4))</f>
        <v>20.95</v>
      </c>
      <c r="G6" s="15">
        <f>(SUM('nasa''i'!F4,'nasa''i'!L4,'nasa''i'!R4,'nasa''i'!X4))</f>
        <v>21.1</v>
      </c>
      <c r="H6" s="15">
        <f>(SUM('nasa''i'!G4,'nasa''i'!M4,'nasa''i'!S4,'nasa''i'!Y4))</f>
        <v>20.55</v>
      </c>
      <c r="I6" s="15">
        <f>(SUM('nasa''i'!H4,'nasa''i'!N4,'nasa''i'!T4,'nasa''i'!Z4))</f>
        <v>13.8</v>
      </c>
      <c r="J6" s="15"/>
      <c r="K6" s="15"/>
      <c r="L6" s="15"/>
      <c r="M6" s="15"/>
      <c r="N6" s="15"/>
      <c r="O6" s="15"/>
      <c r="P6" s="15"/>
      <c r="Q6" s="15"/>
      <c r="R6" s="15"/>
    </row>
    <row r="7" spans="1:18" ht="15">
      <c r="A7" s="6">
        <v>3</v>
      </c>
      <c r="B7" s="63" t="s">
        <v>107</v>
      </c>
      <c r="C7" s="34" t="s">
        <v>56</v>
      </c>
      <c r="D7" s="15">
        <f>(SUM('nasa''i'!C5,'nasa''i'!I5,'nasa''i'!O5,'nasa''i'!U5))</f>
        <v>26.95</v>
      </c>
      <c r="E7" s="15">
        <f>(SUM('nasa''i'!D5,'nasa''i'!J5,'nasa''i'!P5,'nasa''i'!V5))</f>
        <v>26.3</v>
      </c>
      <c r="F7" s="15">
        <f>(SUM('nasa''i'!E5,'nasa''i'!K5,'nasa''i'!Q5,'nasa''i'!W5))</f>
        <v>23.95</v>
      </c>
      <c r="G7" s="15">
        <f>(SUM('nasa''i'!F5,'nasa''i'!L5,'nasa''i'!U5,'nasa''i'!Y5))</f>
        <v>26.1</v>
      </c>
      <c r="H7" s="15">
        <f>(SUM('nasa''i'!G5,'nasa''i'!O5,'nasa''i'!V5,'nasa''i'!Z5))</f>
        <v>23.85</v>
      </c>
      <c r="I7" s="15">
        <f>(SUM('nasa''i'!H5,'nasa''i'!N5,'nasa''i'!T5,'nasa''i'!Z5))</f>
        <v>29.6</v>
      </c>
      <c r="J7" s="15"/>
      <c r="K7" s="15"/>
      <c r="L7" s="15"/>
      <c r="M7" s="15"/>
      <c r="N7" s="15"/>
      <c r="O7" s="15"/>
      <c r="P7" s="15"/>
      <c r="Q7" s="15"/>
      <c r="R7" s="15"/>
    </row>
    <row r="8" spans="1:18" ht="15">
      <c r="A8" s="6">
        <v>4</v>
      </c>
      <c r="B8" s="63" t="s">
        <v>108</v>
      </c>
      <c r="C8" s="34" t="s">
        <v>57</v>
      </c>
      <c r="D8" s="15">
        <f>(SUM('nasa''i'!C6,'nasa''i'!I6,'nasa''i'!O6,'nasa''i'!U6))</f>
        <v>26.1</v>
      </c>
      <c r="E8" s="15">
        <f>(SUM('nasa''i'!D6,'nasa''i'!J6,'nasa''i'!P6,'nasa''i'!V6))</f>
        <v>24.4</v>
      </c>
      <c r="F8" s="15">
        <f>(SUM('nasa''i'!E6,'nasa''i'!K6,'nasa''i'!Q6,'nasa''i'!W6))</f>
        <v>23.8</v>
      </c>
      <c r="G8" s="15">
        <f>(SUM('nasa''i'!F6,'nasa''i'!L6,'nasa''i'!R6,'nasa''i'!X6))</f>
        <v>24.25</v>
      </c>
      <c r="H8" s="15">
        <f>(SUM('nasa''i'!G6,'nasa''i'!M6,'nasa''i'!S6,'nasa''i'!Y6))</f>
        <v>23.75</v>
      </c>
      <c r="I8" s="15">
        <f>(SUM('nasa''i'!H6,'nasa''i'!N6,'nasa''i'!T6,'nasa''i'!Z6))</f>
        <v>30.15</v>
      </c>
      <c r="J8" s="15"/>
      <c r="K8" s="15"/>
      <c r="L8" s="15"/>
      <c r="M8" s="15"/>
      <c r="N8" s="15"/>
      <c r="O8" s="15"/>
      <c r="P8" s="15"/>
      <c r="Q8" s="15"/>
      <c r="R8" s="15"/>
    </row>
    <row r="9" spans="1:18" ht="15">
      <c r="A9" s="6">
        <v>5</v>
      </c>
      <c r="B9" s="63" t="s">
        <v>109</v>
      </c>
      <c r="C9" s="34" t="s">
        <v>58</v>
      </c>
      <c r="D9" s="15">
        <f>(SUM('nasa''i'!C7,'nasa''i'!I7,'nasa''i'!O7,'nasa''i'!U7))</f>
        <v>28.8</v>
      </c>
      <c r="E9" s="15">
        <f>(SUM('nasa''i'!D7,'nasa''i'!J7,'nasa''i'!P7,'nasa''i'!V7))</f>
        <v>26.2</v>
      </c>
      <c r="F9" s="15">
        <f>(SUM('nasa''i'!E7,'nasa''i'!K7,'nasa''i'!Q7,'nasa''i'!W7))</f>
        <v>29.65</v>
      </c>
      <c r="G9" s="15">
        <f>(SUM('nasa''i'!F7,'nasa''i'!L7,'nasa''i'!R7,'nasa''i'!X7))</f>
        <v>28.7</v>
      </c>
      <c r="H9" s="15">
        <f>(SUM('nasa''i'!G7,'nasa''i'!M7,'nasa''i'!S7,'nasa''i'!Y7))</f>
        <v>28.7</v>
      </c>
      <c r="I9" s="15">
        <f>(SUM('nasa''i'!H7,'nasa''i'!N7,'nasa''i'!T7,'nasa''i'!Z7))</f>
        <v>31.85</v>
      </c>
      <c r="J9" s="15"/>
      <c r="K9" s="15"/>
      <c r="L9" s="15"/>
      <c r="M9" s="15"/>
      <c r="N9" s="15"/>
      <c r="O9" s="15"/>
      <c r="P9" s="15"/>
      <c r="Q9" s="15"/>
      <c r="R9" s="15"/>
    </row>
    <row r="10" spans="1:18" ht="15">
      <c r="A10" s="6">
        <v>6</v>
      </c>
      <c r="B10" s="63" t="s">
        <v>110</v>
      </c>
      <c r="C10" s="34" t="s">
        <v>59</v>
      </c>
      <c r="D10" s="15">
        <f>(SUM('nasa''i'!C8,'nasa''i'!I8,'nasa''i'!O8,'nasa''i'!U8))</f>
        <v>19.45</v>
      </c>
      <c r="E10" s="15">
        <f>(SUM('[1]nasa''i'!D8,'[1]nasa''i'!H8,'[1]nasa''i'!L8,'[1]nasa''i'!P8))</f>
        <v>16.3</v>
      </c>
      <c r="F10" s="15">
        <f>(SUM('nasa''i'!E8,'nasa''i'!K8,'nasa''i'!Q8,'nasa''i'!W8))</f>
        <v>12.75</v>
      </c>
      <c r="G10" s="15">
        <f>(SUM('[1]nasa''i'!F8,'[1]nasa''i'!J8,'[1]nasa''i'!N8,'[1]nasa''i'!R8))</f>
        <v>6.6</v>
      </c>
      <c r="H10" s="15">
        <f>(SUM('nasa''i'!G8,'nasa''i'!M8,'nasa''i'!S8,'nasa''i'!Y8))</f>
        <v>15.8</v>
      </c>
      <c r="I10" s="15">
        <f>(SUM('[1]nasa''i'!H8,'[1]nasa''i'!L8,'[1]nasa''i'!P8,'[1]nasa''i'!T8))</f>
        <v>11.3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5">
      <c r="A11" s="6">
        <v>7</v>
      </c>
      <c r="B11" s="63" t="s">
        <v>111</v>
      </c>
      <c r="C11" s="34" t="s">
        <v>60</v>
      </c>
      <c r="D11" s="15">
        <f>(SUM('nasa''i'!C9,'nasa''i'!I9,'nasa''i'!O9,'nasa''i'!U9))</f>
        <v>22.55</v>
      </c>
      <c r="E11" s="15">
        <f>(SUM('nasa''i'!D9,'nasa''i'!J9,'nasa''i'!P9,'nasa''i'!V9))</f>
        <v>22.25</v>
      </c>
      <c r="F11" s="15">
        <f>(SUM('nasa''i'!E9,'nasa''i'!K9,'nasa''i'!Q9,'nasa''i'!W9))</f>
        <v>23.55</v>
      </c>
      <c r="G11" s="15">
        <f>(SUM('nasa''i'!F9,'nasa''i'!L9,'nasa''i'!R9,'nasa''i'!X9))</f>
        <v>25</v>
      </c>
      <c r="H11" s="15">
        <f>(SUM('nasa''i'!G9,'nasa''i'!M9,'nasa''i'!S9,'nasa''i'!Y9))</f>
        <v>25.25</v>
      </c>
      <c r="I11" s="15">
        <f>(SUM('nasa''i'!H9,'nasa''i'!N9,'nasa''i'!T9,'nasa''i'!Z9))</f>
        <v>18.45</v>
      </c>
      <c r="J11" s="15"/>
      <c r="K11" s="15"/>
      <c r="L11" s="15"/>
      <c r="M11" s="15"/>
      <c r="N11" s="15"/>
      <c r="O11" s="15"/>
      <c r="P11" s="15"/>
      <c r="Q11" s="15"/>
      <c r="R11" s="15"/>
    </row>
    <row r="12" spans="1:18" ht="15">
      <c r="A12" s="6">
        <v>8</v>
      </c>
      <c r="B12" s="63" t="s">
        <v>112</v>
      </c>
      <c r="C12" s="34" t="s">
        <v>61</v>
      </c>
      <c r="D12" s="15">
        <f>(SUM('nasa''i'!C10,'nasa''i'!I10,'nasa''i'!O10,'nasa''i'!U10))</f>
        <v>23.95</v>
      </c>
      <c r="E12" s="15">
        <f>(SUM('nasa''i'!D10,'nasa''i'!J10,'nasa''i'!P10,'nasa''i'!V10))</f>
        <v>24.45</v>
      </c>
      <c r="F12" s="15">
        <f>(SUM('nasa''i'!E10,'nasa''i'!K10,'nasa''i'!Q10,'nasa''i'!W10))</f>
        <v>28.6</v>
      </c>
      <c r="G12" s="15">
        <f>(SUM('nasa''i'!F10,'nasa''i'!L10,'nasa''i'!R10,'nasa''i'!X10))</f>
        <v>28.95</v>
      </c>
      <c r="H12" s="15">
        <f>(SUM('nasa''i'!G10,'nasa''i'!M10,'nasa''i'!S10,'nasa''i'!Y10))</f>
        <v>29.2</v>
      </c>
      <c r="I12" s="15">
        <f>(SUM('nasa''i'!H10,'nasa''i'!N10,'nasa''i'!T10,'nasa''i'!Z10))</f>
        <v>32.200000000000003</v>
      </c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5">
      <c r="A13" s="6">
        <v>9</v>
      </c>
      <c r="B13" s="63" t="s">
        <v>113</v>
      </c>
      <c r="C13" s="34" t="s">
        <v>62</v>
      </c>
      <c r="D13" s="15">
        <f>(SUM('nasa''i'!C11,'nasa''i'!I11,'nasa''i'!O11,'nasa''i'!U11))</f>
        <v>20.8</v>
      </c>
      <c r="E13" s="15">
        <f>(SUM('nasa''i'!D11,'nasa''i'!J11,'nasa''i'!P11,'nasa''i'!V11))</f>
        <v>20.5</v>
      </c>
      <c r="F13" s="15">
        <f>(SUM('nasa''i'!E11,'nasa''i'!K11,'nasa''i'!Q11,'nasa''i'!W11))</f>
        <v>22.8</v>
      </c>
      <c r="G13" s="15">
        <f>(SUM('nasa''i'!F11,'nasa''i'!L11,'nasa''i'!R11,'nasa''i'!X11))</f>
        <v>20.7</v>
      </c>
      <c r="H13" s="15">
        <f>(SUM('nasa''i'!G11,'nasa''i'!M11,'nasa''i'!S11,'nasa''i'!Y11))</f>
        <v>23.7</v>
      </c>
      <c r="I13" s="15">
        <f>(SUM('nasa''i'!H11,'nasa''i'!N11,'nasa''i'!T11,'nasa''i'!Z11))</f>
        <v>23.6</v>
      </c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5">
      <c r="A14" s="6">
        <v>10</v>
      </c>
      <c r="B14" s="63" t="s">
        <v>114</v>
      </c>
      <c r="C14" s="34" t="s">
        <v>63</v>
      </c>
      <c r="D14" s="15">
        <f>(SUM('nasa''i'!C12,'nasa''i'!I12,'nasa''i'!O12,'nasa''i'!U12))</f>
        <v>24.25</v>
      </c>
      <c r="E14" s="15">
        <f>(SUM('nasa''i'!D12,'nasa''i'!J12,'nasa''i'!P12,'nasa''i'!V12))</f>
        <v>25.2</v>
      </c>
      <c r="F14" s="15">
        <f>(SUM('nasa''i'!E12,'nasa''i'!K12,'nasa''i'!Q12,'nasa''i'!W12))</f>
        <v>25.25</v>
      </c>
      <c r="G14" s="15">
        <f>(SUM('nasa''i'!F12,'nasa''i'!L12,'nasa''i'!R12,'nasa''i'!X12))</f>
        <v>30</v>
      </c>
      <c r="H14" s="15">
        <f>(SUM('nasa''i'!G12,'nasa''i'!M12,'nasa''i'!S12,'nasa''i'!Y12))</f>
        <v>30.85</v>
      </c>
      <c r="I14" s="15">
        <f>(SUM('nasa''i'!H12,'nasa''i'!N12,'nasa''i'!T12,'nasa''i'!Z12))</f>
        <v>32.65</v>
      </c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5">
      <c r="A15" s="6">
        <v>11</v>
      </c>
      <c r="B15" s="63" t="s">
        <v>115</v>
      </c>
      <c r="C15" s="34" t="s">
        <v>64</v>
      </c>
      <c r="D15" s="15">
        <f>(SUM('nasa''i'!C13,'nasa''i'!I13,'nasa''i'!O13,'nasa''i'!U13))</f>
        <v>26.75</v>
      </c>
      <c r="E15" s="15">
        <f>(SUM('nasa''i'!D13,'nasa''i'!J13,'nasa''i'!P13,'nasa''i'!V13))</f>
        <v>28.1</v>
      </c>
      <c r="F15" s="15">
        <f>(SUM('nasa''i'!E13,'nasa''i'!K13,'nasa''i'!Q13,'nasa''i'!W13))</f>
        <v>29.3</v>
      </c>
      <c r="G15" s="15">
        <f>(SUM('nasa''i'!F13,'nasa''i'!L13,'nasa''i'!R13,'nasa''i'!X13))</f>
        <v>29.95</v>
      </c>
      <c r="H15" s="15">
        <f>(SUM('nasa''i'!G13,'nasa''i'!M13,'nasa''i'!S13,'nasa''i'!Y13))</f>
        <v>29.3</v>
      </c>
      <c r="I15" s="15">
        <f>(SUM('nasa''i'!H13,'nasa''i'!N13,'nasa''i'!T13,'nasa''i'!Z13))</f>
        <v>29.1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5">
      <c r="A16" s="6">
        <v>12</v>
      </c>
      <c r="B16" s="63" t="s">
        <v>116</v>
      </c>
      <c r="C16" s="34" t="s">
        <v>65</v>
      </c>
      <c r="D16" s="15">
        <f>(SUM('nasa''i'!C14,'nasa''i'!I14,'nasa''i'!O14,'nasa''i'!U14))</f>
        <v>26.95</v>
      </c>
      <c r="E16" s="15">
        <f>(SUM('nasa''i'!D14,'nasa''i'!J14,'nasa''i'!P14,'nasa''i'!V14))</f>
        <v>27.5</v>
      </c>
      <c r="F16" s="15">
        <f>(SUM('nasa''i'!E14,'nasa''i'!K14,'nasa''i'!Q14,'nasa''i'!W14))</f>
        <v>26.2</v>
      </c>
      <c r="G16" s="15">
        <f>(SUM('nasa''i'!F14,'nasa''i'!L14,'nasa''i'!R14,'nasa''i'!X14))</f>
        <v>29.95</v>
      </c>
      <c r="H16" s="15">
        <f>(SUM('nasa''i'!G14,'nasa''i'!M14,'nasa''i'!S14,'nasa''i'!Y14))</f>
        <v>31.049999999999997</v>
      </c>
      <c r="I16" s="15">
        <f>(SUM('nasa''i'!H14,'nasa''i'!N14,'nasa''i'!T14,'nasa''i'!Z14))</f>
        <v>32.4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5">
      <c r="A17" s="6">
        <v>13</v>
      </c>
      <c r="B17" s="63" t="s">
        <v>117</v>
      </c>
      <c r="C17" s="34" t="s">
        <v>66</v>
      </c>
      <c r="D17" s="15">
        <f>(SUM('nasa''i'!C15,'nasa''i'!I15,'nasa''i'!O15,'nasa''i'!U15))</f>
        <v>14.2</v>
      </c>
      <c r="E17" s="15">
        <f>(SUM('nasa''i'!D15,'nasa''i'!J15,'nasa''i'!P15,'nasa''i'!V15))</f>
        <v>14.15</v>
      </c>
      <c r="F17" s="15">
        <f>(SUM('nasa''i'!E15,'nasa''i'!K15,'nasa''i'!Q15,'nasa''i'!W15))</f>
        <v>4.75</v>
      </c>
      <c r="G17" s="15">
        <f>(SUM('nasa''i'!F15,'nasa''i'!L15,'nasa''i'!R15,'nasa''i'!X15))</f>
        <v>14.1</v>
      </c>
      <c r="H17" s="15">
        <f>(SUM('nasa''i'!G15,'nasa''i'!M15,'nasa''i'!S15,'nasa''i'!Y15))</f>
        <v>17.55</v>
      </c>
      <c r="I17" s="15">
        <f>(SUM('nasa''i'!H15,'nasa''i'!N15,'nasa''i'!T15,'nasa''i'!Z15))</f>
        <v>16.350000000000001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5">
      <c r="A18" s="6">
        <v>14</v>
      </c>
      <c r="B18" s="63" t="s">
        <v>118</v>
      </c>
      <c r="C18" s="34" t="s">
        <v>67</v>
      </c>
      <c r="D18" s="15">
        <f>(SUM('nasa''i'!C16,'nasa''i'!I16,'nasa''i'!O16,'nasa''i'!U16))</f>
        <v>31.75</v>
      </c>
      <c r="E18" s="15">
        <f>(SUM('nasa''i'!D16,'nasa''i'!J16,'nasa''i'!P16,'nasa''i'!V16))</f>
        <v>28.4</v>
      </c>
      <c r="F18" s="15">
        <f>(SUM('nasa''i'!E16,'nasa''i'!K16,'nasa''i'!Q16,'nasa''i'!W16))</f>
        <v>30.55</v>
      </c>
      <c r="G18" s="15">
        <f>(SUM('nasa''i'!F16,'nasa''i'!L16,'nasa''i'!R16,'nasa''i'!X16))</f>
        <v>30.5</v>
      </c>
      <c r="H18" s="15">
        <f>(SUM('nasa''i'!G16,'nasa''i'!M16,'nasa''i'!S16,'nasa''i'!Y16))</f>
        <v>31.8</v>
      </c>
      <c r="I18" s="15">
        <f>(SUM('nasa''i'!H16,'nasa''i'!N16,'nasa''i'!T16,'nasa''i'!Z16))</f>
        <v>35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5">
      <c r="A19" s="6">
        <v>15</v>
      </c>
      <c r="B19" s="63" t="s">
        <v>119</v>
      </c>
      <c r="C19" s="34" t="s">
        <v>68</v>
      </c>
      <c r="D19" s="15">
        <f>(SUM('nasa''i'!C17,'nasa''i'!I17,'nasa''i'!O17,'nasa''i'!U17))</f>
        <v>16.100000000000001</v>
      </c>
      <c r="E19" s="15">
        <f>(SUM('nasa''i'!D17,'nasa''i'!J17,'nasa''i'!P17,'nasa''i'!V17))</f>
        <v>12.15</v>
      </c>
      <c r="F19" s="15">
        <f>(SUM('nasa''i'!E17,'nasa''i'!K17,'nasa''i'!Q17,'nasa''i'!W17))</f>
        <v>14.75</v>
      </c>
      <c r="G19" s="15">
        <f>(SUM('nasa''i'!F17,'nasa''i'!L17,'nasa''i'!R17,'nasa''i'!X17))</f>
        <v>12.65</v>
      </c>
      <c r="H19" s="15">
        <f>(SUM('nasa''i'!G17,'nasa''i'!M17,'nasa''i'!S17,'nasa''i'!Y17))</f>
        <v>14.45</v>
      </c>
      <c r="I19" s="15">
        <f>(SUM('nasa''i'!H17,'nasa''i'!N17,'nasa''i'!T17,'nasa''i'!Z17))</f>
        <v>18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5">
      <c r="A20" s="6">
        <v>16</v>
      </c>
      <c r="B20" s="63" t="s">
        <v>120</v>
      </c>
      <c r="C20" s="34" t="s">
        <v>69</v>
      </c>
      <c r="D20" s="15">
        <f>(SUM('nasa''i'!C18,'nasa''i'!I18,'nasa''i'!O18,'nasa''i'!U18))</f>
        <v>25.35</v>
      </c>
      <c r="E20" s="15">
        <f>(SUM('nasa''i'!D18,'nasa''i'!J18,'nasa''i'!P18,'nasa''i'!V18))</f>
        <v>26</v>
      </c>
      <c r="F20" s="15">
        <f>(SUM('nasa''i'!E18,'nasa''i'!K18,'nasa''i'!Q18,'nasa''i'!W18))</f>
        <v>28.35</v>
      </c>
      <c r="G20" s="15">
        <f>(SUM('nasa''i'!F18,'nasa''i'!L18,'nasa''i'!R18,'nasa''i'!X18))</f>
        <v>27.5</v>
      </c>
      <c r="H20" s="15">
        <f>(SUM('nasa''i'!G18,'nasa''i'!M18,'nasa''i'!S18,'nasa''i'!Y18))</f>
        <v>27.8</v>
      </c>
      <c r="I20" s="15">
        <f>(SUM('nasa''i'!H18,'nasa''i'!N18,'nasa''i'!T18,'nasa''i'!Z18))</f>
        <v>29.8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5">
      <c r="A21" s="6">
        <v>17</v>
      </c>
      <c r="B21" s="63" t="s">
        <v>121</v>
      </c>
      <c r="C21" s="34" t="s">
        <v>70</v>
      </c>
      <c r="D21" s="15">
        <f>(SUM('nasa''i'!C19,'nasa''i'!I19,'nasa''i'!O19,'nasa''i'!U19))</f>
        <v>14.75</v>
      </c>
      <c r="E21" s="15">
        <f>(SUM('nasa''i'!D19,'nasa''i'!J19,'nasa''i'!P19,'nasa''i'!V19))</f>
        <v>15.850000000000001</v>
      </c>
      <c r="F21" s="15">
        <f>(SUM('nasa''i'!E19,'nasa''i'!K19,'nasa''i'!Q19,'nasa''i'!W19))</f>
        <v>18.649999999999999</v>
      </c>
      <c r="G21" s="15">
        <f>(SUM('nasa''i'!F19,'nasa''i'!L19,'nasa''i'!R19,'nasa''i'!X19))</f>
        <v>9.85</v>
      </c>
      <c r="H21" s="15">
        <f>(SUM('nasa''i'!G19,'nasa''i'!M19,'nasa''i'!S19,'nasa''i'!Y19))</f>
        <v>15.899999999999999</v>
      </c>
      <c r="I21" s="15">
        <f>(SUM('nasa''i'!H19,'nasa''i'!N19,'nasa''i'!T19,'nasa''i'!Z19))</f>
        <v>12.55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5">
      <c r="A22" s="6">
        <v>18</v>
      </c>
      <c r="B22" s="63" t="s">
        <v>122</v>
      </c>
      <c r="C22" s="34" t="s">
        <v>71</v>
      </c>
      <c r="D22" s="15">
        <f>(SUM('nasa''i'!C20,'nasa''i'!I20,'nasa''i'!O20,'nasa''i'!U20))</f>
        <v>18.95</v>
      </c>
      <c r="E22" s="15">
        <f>(SUM('nasa''i'!D20,'nasa''i'!J20,'nasa''i'!P20,'nasa''i'!V20))</f>
        <v>18.05</v>
      </c>
      <c r="F22" s="15">
        <f>(SUM('nasa''i'!E20,'nasa''i'!K20,'nasa''i'!Q20,'nasa''i'!W20))</f>
        <v>19.3</v>
      </c>
      <c r="G22" s="15">
        <f>(SUM('nasa''i'!F20,'nasa''i'!L20,'nasa''i'!R20,'nasa''i'!X20))</f>
        <v>16.75</v>
      </c>
      <c r="H22" s="15">
        <f>(SUM('nasa''i'!G20,'nasa''i'!M20,'nasa''i'!S20,'nasa''i'!Y20))</f>
        <v>20</v>
      </c>
      <c r="I22" s="15">
        <f>(SUM('nasa''i'!H20,'nasa''i'!N20,'nasa''i'!T20,'nasa''i'!Z20))</f>
        <v>20.399999999999999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5">
      <c r="A23" s="6">
        <v>19</v>
      </c>
      <c r="B23" s="63" t="s">
        <v>123</v>
      </c>
      <c r="C23" s="34" t="s">
        <v>72</v>
      </c>
      <c r="D23" s="15">
        <f>(SUM('nasa''i'!C21,'nasa''i'!I21,'nasa''i'!O21,'nasa''i'!U21))</f>
        <v>23.55</v>
      </c>
      <c r="E23" s="15">
        <f>(SUM('nasa''i'!D21,'nasa''i'!J21,'nasa''i'!P21,'nasa''i'!V21))</f>
        <v>22</v>
      </c>
      <c r="F23" s="15">
        <f>(SUM('nasa''i'!E21,'nasa''i'!K21,'nasa''i'!Q21,'nasa''i'!W21))</f>
        <v>22.05</v>
      </c>
      <c r="G23" s="15">
        <f>(SUM('nasa''i'!F21,'nasa''i'!L21,'nasa''i'!R21,'nasa''i'!X21))</f>
        <v>24.65</v>
      </c>
      <c r="H23" s="15">
        <f>(SUM('nasa''i'!G21,'nasa''i'!M21,'nasa''i'!S21,'nasa''i'!Y21))</f>
        <v>25.15</v>
      </c>
      <c r="I23" s="15">
        <f>(SUM('nasa''i'!H21,'nasa''i'!N21,'nasa''i'!T21,'nasa''i'!Z21))</f>
        <v>27.8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5">
      <c r="A24" s="6">
        <v>20</v>
      </c>
      <c r="B24" s="63" t="s">
        <v>124</v>
      </c>
      <c r="C24" s="34" t="s">
        <v>73</v>
      </c>
      <c r="D24" s="15">
        <f>(SUM('nasa''i'!C22,'nasa''i'!I22,'nasa''i'!O22,'nasa''i'!U22))</f>
        <v>24.45</v>
      </c>
      <c r="E24" s="15">
        <f>(SUM('nasa''i'!D22,'nasa''i'!J22,'nasa''i'!P22,'nasa''i'!V22))</f>
        <v>23.9</v>
      </c>
      <c r="F24" s="15">
        <f>(SUM('nasa''i'!E22,'nasa''i'!K22,'nasa''i'!Q22,'nasa''i'!W22))</f>
        <v>13.35</v>
      </c>
      <c r="G24" s="15">
        <f>(SUM('nasa''i'!F22,'nasa''i'!L22,'nasa''i'!R22,'nasa''i'!X22))</f>
        <v>24.15</v>
      </c>
      <c r="H24" s="15">
        <f>(SUM('nasa''i'!G22,'nasa''i'!M22,'nasa''i'!S22,'nasa''i'!Y22))</f>
        <v>25.8</v>
      </c>
      <c r="I24" s="15">
        <f>(SUM('nasa''i'!H22,'nasa''i'!N22,'nasa''i'!T22,'nasa''i'!Z22))</f>
        <v>25.75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5">
      <c r="A25" s="6">
        <v>21</v>
      </c>
      <c r="B25" s="63" t="s">
        <v>125</v>
      </c>
      <c r="C25" s="34" t="s">
        <v>74</v>
      </c>
      <c r="D25" s="15">
        <f>(SUM('nasa''i'!C23,'nasa''i'!I23,'nasa''i'!O23,'nasa''i'!U23))</f>
        <v>12.8</v>
      </c>
      <c r="E25" s="15">
        <f>(SUM('nasa''i'!D23,'nasa''i'!J23,'nasa''i'!P23,'nasa''i'!V23))</f>
        <v>15.45</v>
      </c>
      <c r="F25" s="15">
        <f>(SUM('nasa''i'!E23,'nasa''i'!K23,'nasa''i'!Q23,'nasa''i'!W23))</f>
        <v>11</v>
      </c>
      <c r="G25" s="15">
        <f>(SUM('nasa''i'!F23,'nasa''i'!L23,'nasa''i'!R23,'nasa''i'!X23))</f>
        <v>12.05</v>
      </c>
      <c r="H25" s="15">
        <f>(SUM('nasa''i'!G23,'nasa''i'!M23,'nasa''i'!S23,'nasa''i'!Y23))</f>
        <v>11</v>
      </c>
      <c r="I25" s="15">
        <f>(SUM('nasa''i'!H23,'nasa''i'!N23,'nasa''i'!T23,'nasa''i'!Z23))</f>
        <v>15.15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15">
      <c r="A26" s="6">
        <v>22</v>
      </c>
      <c r="B26" s="63" t="s">
        <v>126</v>
      </c>
      <c r="C26" s="34" t="s">
        <v>75</v>
      </c>
      <c r="D26" s="15">
        <f>(SUM('nasa''i'!C24,'nasa''i'!I24,'nasa''i'!O24,'nasa''i'!U24))</f>
        <v>20.100000000000001</v>
      </c>
      <c r="E26" s="15">
        <f>(SUM('nasa''i'!D24,'nasa''i'!J24,'nasa''i'!P24,'nasa''i'!V24))</f>
        <v>21.9</v>
      </c>
      <c r="F26" s="15">
        <f>(SUM('nasa''i'!E24,'nasa''i'!K24,'nasa''i'!Q24,'nasa''i'!W24))</f>
        <v>20.95</v>
      </c>
      <c r="G26" s="15">
        <f>(SUM('nasa''i'!F24,'nasa''i'!L24,'nasa''i'!R24,'nasa''i'!X24))</f>
        <v>20.6</v>
      </c>
      <c r="H26" s="15">
        <f>(SUM('nasa''i'!G24,'nasa''i'!M24,'nasa''i'!S24,'nasa''i'!Y24))</f>
        <v>22.6</v>
      </c>
      <c r="I26" s="15">
        <f>(SUM('nasa''i'!H24,'nasa''i'!N24,'nasa''i'!T24,'nasa''i'!Z24))</f>
        <v>14.75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5">
      <c r="A27" s="6">
        <v>23</v>
      </c>
      <c r="B27" s="63" t="s">
        <v>127</v>
      </c>
      <c r="C27" s="34" t="s">
        <v>76</v>
      </c>
      <c r="D27" s="15">
        <f>(SUM('nasa''i'!C25,'nasa''i'!I25,'nasa''i'!O25,'nasa''i'!U25))</f>
        <v>15.5</v>
      </c>
      <c r="E27" s="15">
        <f>(SUM('nasa''i'!D25,'nasa''i'!J25,'nasa''i'!P25,'nasa''i'!V25))</f>
        <v>15.45</v>
      </c>
      <c r="F27" s="15">
        <f>(SUM('nasa''i'!E25,'nasa''i'!K25,'nasa''i'!Q25,'nasa''i'!W25))</f>
        <v>18.850000000000001</v>
      </c>
      <c r="G27" s="15">
        <f>(SUM('nasa''i'!F25,'nasa''i'!L25,'nasa''i'!R25,'nasa''i'!X25))</f>
        <v>17.850000000000001</v>
      </c>
      <c r="H27" s="15">
        <f>(SUM('nasa''i'!G25,'nasa''i'!M25,'nasa''i'!S25,'nasa''i'!Y25))</f>
        <v>18.350000000000001</v>
      </c>
      <c r="I27" s="15">
        <f>(SUM('nasa''i'!H25,'nasa''i'!N25,'nasa''i'!T25,'nasa''i'!Z25))</f>
        <v>18.95</v>
      </c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5.75">
      <c r="A28" s="6">
        <v>24</v>
      </c>
      <c r="B28" s="8" t="s">
        <v>83</v>
      </c>
      <c r="C28" s="33" t="s">
        <v>30</v>
      </c>
      <c r="D28" s="15">
        <f>SUM('ibnu majjah'!C3,'ibnu majjah'!I3,'ibnu majjah'!O3,'ibnu majjah'!U3)</f>
        <v>19.05</v>
      </c>
      <c r="E28" s="15">
        <f>SUM('ibnu majjah'!D3,'ibnu majjah'!J3,'ibnu majjah'!P3,'ibnu majjah'!V3)</f>
        <v>18.75</v>
      </c>
      <c r="F28" s="15">
        <f>SUM('ibnu majjah'!E3,'ibnu majjah'!K3,'ibnu majjah'!Q3,'ibnu majjah'!W3)</f>
        <v>17.600000000000001</v>
      </c>
      <c r="G28" s="15">
        <f>SUM('ibnu majjah'!F3,'ibnu majjah'!L3,'ibnu majjah'!R3,'ibnu majjah'!X3)</f>
        <v>15</v>
      </c>
      <c r="H28" s="15">
        <f>SUM('ibnu majjah'!G3,'ibnu majjah'!M3,'ibnu majjah'!S3,'ibnu majjah'!Y3)</f>
        <v>18.95</v>
      </c>
      <c r="I28" s="15">
        <f>SUM('ibnu majjah'!H3,'ibnu majjah'!N3,'ibnu majjah'!T3,'ibnu majjah'!Z3)</f>
        <v>21.6</v>
      </c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15.75">
      <c r="A29" s="6">
        <v>25</v>
      </c>
      <c r="B29" s="8" t="s">
        <v>84</v>
      </c>
      <c r="C29" s="35" t="s">
        <v>31</v>
      </c>
      <c r="D29" s="15">
        <f>SUM('ibnu majjah'!C4,'ibnu majjah'!I4,'ibnu majjah'!O4,'ibnu majjah'!U4)</f>
        <v>16.7</v>
      </c>
      <c r="E29" s="15">
        <f>SUM('ibnu majjah'!D4,'ibnu majjah'!J4,'ibnu majjah'!P4,'ibnu majjah'!V4)</f>
        <v>13.05</v>
      </c>
      <c r="F29" s="15">
        <f>SUM('ibnu majjah'!E4,'ibnu majjah'!K4,'ibnu majjah'!Q4,'ibnu majjah'!W4)</f>
        <v>15</v>
      </c>
      <c r="G29" s="15">
        <f>SUM('ibnu majjah'!F4,'ibnu majjah'!L4,'ibnu majjah'!R4,'ibnu majjah'!X4)</f>
        <v>11</v>
      </c>
      <c r="H29" s="15">
        <f>SUM('ibnu majjah'!G4,'ibnu majjah'!M4,'ibnu majjah'!S4,'ibnu majjah'!Y4)</f>
        <v>14.7</v>
      </c>
      <c r="I29" s="15">
        <f>SUM('ibnu majjah'!H4,'ibnu majjah'!N4,'ibnu majjah'!T4,'ibnu majjah'!Z4)</f>
        <v>21.65</v>
      </c>
      <c r="J29" s="15"/>
      <c r="K29" s="15"/>
      <c r="L29" s="15"/>
      <c r="M29" s="15"/>
      <c r="N29" s="15"/>
      <c r="O29" s="15"/>
      <c r="P29" s="15"/>
      <c r="Q29" s="15"/>
      <c r="R29" s="15"/>
    </row>
    <row r="30" spans="1:18" ht="15.75">
      <c r="A30" s="6">
        <v>26</v>
      </c>
      <c r="B30" s="8" t="s">
        <v>85</v>
      </c>
      <c r="C30" s="33" t="s">
        <v>32</v>
      </c>
      <c r="D30" s="15">
        <f>SUM('ibnu majjah'!C5,'ibnu majjah'!I5,'ibnu majjah'!O5,'ibnu majjah'!U5)</f>
        <v>21.7</v>
      </c>
      <c r="E30" s="15">
        <f>SUM('ibnu majjah'!D5,'ibnu majjah'!J5,'ibnu majjah'!P5,'ibnu majjah'!V5)</f>
        <v>22.3</v>
      </c>
      <c r="F30" s="15">
        <f>SUM('ibnu majjah'!E5,'ibnu majjah'!K5,'ibnu majjah'!Q5,'ibnu majjah'!W5)</f>
        <v>20.25</v>
      </c>
      <c r="G30" s="15">
        <f>SUM('ibnu majjah'!F5,'ibnu majjah'!L5,'ibnu majjah'!R5,'ibnu majjah'!X5)</f>
        <v>18.399999999999999</v>
      </c>
      <c r="H30" s="15">
        <f>SUM('ibnu majjah'!G5,'ibnu majjah'!M5,'ibnu majjah'!S5,'ibnu majjah'!Y5)</f>
        <v>21.85</v>
      </c>
      <c r="I30" s="15">
        <f>SUM('ibnu majjah'!H5,'ibnu majjah'!N5,'ibnu majjah'!T5,'ibnu majjah'!Z5)</f>
        <v>27.25</v>
      </c>
      <c r="J30" s="15"/>
      <c r="K30" s="15"/>
      <c r="L30" s="15"/>
      <c r="M30" s="15"/>
      <c r="N30" s="15"/>
      <c r="O30" s="15"/>
      <c r="P30" s="15"/>
      <c r="Q30" s="15"/>
      <c r="R30" s="15"/>
    </row>
    <row r="31" spans="1:18" ht="15.75">
      <c r="A31" s="6">
        <v>27</v>
      </c>
      <c r="B31" s="8" t="s">
        <v>86</v>
      </c>
      <c r="C31" s="33" t="s">
        <v>33</v>
      </c>
      <c r="D31" s="15">
        <f>SUM('ibnu majjah'!C6,'ibnu majjah'!I6,'ibnu majjah'!O6,'ibnu majjah'!U6)</f>
        <v>28.25</v>
      </c>
      <c r="E31" s="15">
        <f>SUM('ibnu majjah'!D6,'ibnu majjah'!J6,'ibnu majjah'!P6,'ibnu majjah'!V6)</f>
        <v>30.7</v>
      </c>
      <c r="F31" s="15">
        <f>SUM('ibnu majjah'!E6,'ibnu majjah'!K6,'ibnu majjah'!Q6,'ibnu majjah'!W6)</f>
        <v>29.55</v>
      </c>
      <c r="G31" s="15">
        <f>SUM('ibnu majjah'!F6,'ibnu majjah'!L6,'ibnu majjah'!R6,'ibnu majjah'!X6)</f>
        <v>32.25</v>
      </c>
      <c r="H31" s="15">
        <f>SUM('ibnu majjah'!G6,'ibnu majjah'!M6,'ibnu majjah'!S6,'ibnu majjah'!Y6)</f>
        <v>22.5</v>
      </c>
      <c r="I31" s="15">
        <f>SUM('ibnu majjah'!H6,'ibnu majjah'!N6,'ibnu majjah'!T6,'ibnu majjah'!Z6)</f>
        <v>32.299999999999997</v>
      </c>
      <c r="J31" s="15"/>
      <c r="K31" s="15"/>
      <c r="L31" s="15"/>
      <c r="M31" s="15"/>
      <c r="N31" s="15"/>
      <c r="O31" s="15"/>
      <c r="P31" s="15"/>
      <c r="Q31" s="15"/>
      <c r="R31" s="15"/>
    </row>
    <row r="32" spans="1:18" ht="15.75">
      <c r="A32" s="6">
        <v>28</v>
      </c>
      <c r="B32" s="8" t="s">
        <v>87</v>
      </c>
      <c r="C32" s="33" t="s">
        <v>34</v>
      </c>
      <c r="D32" s="15">
        <f>SUM('ibnu majjah'!C7,'ibnu majjah'!I7,'ibnu majjah'!O7,'ibnu majjah'!U7)</f>
        <v>16.350000000000001</v>
      </c>
      <c r="E32" s="15">
        <f>SUM('ibnu majjah'!D7,'ibnu majjah'!J7,'ibnu majjah'!P7,'ibnu majjah'!V7)</f>
        <v>13.8</v>
      </c>
      <c r="F32" s="15">
        <f>SUM('ibnu majjah'!E7,'ibnu majjah'!K7,'ibnu majjah'!Q7,'ibnu majjah'!W7)</f>
        <v>15.35</v>
      </c>
      <c r="G32" s="15">
        <f>SUM('ibnu majjah'!F7,'ibnu majjah'!L7,'ibnu majjah'!R7,'ibnu majjah'!X7)</f>
        <v>13.4</v>
      </c>
      <c r="H32" s="15">
        <f>SUM('ibnu majjah'!G7,'ibnu majjah'!M7,'ibnu majjah'!S7,'ibnu majjah'!Y7)</f>
        <v>17.649999999999999</v>
      </c>
      <c r="I32" s="15">
        <f>SUM('ibnu majjah'!H7,'ibnu majjah'!N7,'ibnu majjah'!T7,'ibnu majjah'!Z7)</f>
        <v>19.45</v>
      </c>
      <c r="J32" s="15"/>
      <c r="K32" s="15"/>
      <c r="L32" s="15"/>
      <c r="M32" s="15"/>
      <c r="N32" s="15"/>
      <c r="O32" s="15"/>
      <c r="P32" s="15"/>
      <c r="Q32" s="15"/>
      <c r="R32" s="15"/>
    </row>
    <row r="33" spans="1:21" ht="15.75">
      <c r="A33" s="6">
        <v>29</v>
      </c>
      <c r="B33" s="8" t="s">
        <v>88</v>
      </c>
      <c r="C33" s="33" t="s">
        <v>35</v>
      </c>
      <c r="D33" s="15">
        <f>SUM('ibnu majjah'!C8,'ibnu majjah'!I8,'ibnu majjah'!O8,'ibnu majjah'!U8)</f>
        <v>29.200000000000003</v>
      </c>
      <c r="E33" s="15">
        <f>SUM('ibnu majjah'!D8,'ibnu majjah'!J8,'ibnu majjah'!P8,'ibnu majjah'!V8)</f>
        <v>25.85</v>
      </c>
      <c r="F33" s="15">
        <f>SUM('ibnu majjah'!E8,'ibnu majjah'!K8,'ibnu majjah'!Q8,'ibnu majjah'!W8)</f>
        <v>28.450000000000003</v>
      </c>
      <c r="G33" s="15">
        <f>SUM('ibnu majjah'!F8,'ibnu majjah'!L8,'ibnu majjah'!R8,'ibnu majjah'!X8)</f>
        <v>27.75</v>
      </c>
      <c r="H33" s="15">
        <f>SUM('ibnu majjah'!G8,'ibnu majjah'!M8,'ibnu majjah'!S8,'ibnu majjah'!Y8)</f>
        <v>27.85</v>
      </c>
      <c r="I33" s="15">
        <f>SUM('ibnu majjah'!H8,'ibnu majjah'!N8,'ibnu majjah'!T8,'ibnu majjah'!Z8)</f>
        <v>30.299999999999997</v>
      </c>
      <c r="J33" s="15"/>
      <c r="K33" s="15"/>
      <c r="L33" s="15"/>
      <c r="M33" s="15"/>
      <c r="N33" s="15"/>
      <c r="O33" s="15"/>
      <c r="P33" s="15"/>
      <c r="Q33" s="15"/>
      <c r="R33" s="15"/>
    </row>
    <row r="34" spans="1:21" ht="15.75">
      <c r="A34" s="6">
        <v>30</v>
      </c>
      <c r="B34" s="8" t="s">
        <v>89</v>
      </c>
      <c r="C34" s="36" t="s">
        <v>36</v>
      </c>
      <c r="D34" s="15">
        <f>SUM('ibnu majjah'!C9,'ibnu majjah'!I9,'ibnu majjah'!O9,'ibnu majjah'!U9)</f>
        <v>18.45</v>
      </c>
      <c r="E34" s="15">
        <f>SUM('ibnu majjah'!D9,'ibnu majjah'!J9,'ibnu majjah'!P9,'ibnu majjah'!V9)</f>
        <v>18.05</v>
      </c>
      <c r="F34" s="15">
        <f>SUM('ibnu majjah'!E9,'ibnu majjah'!K9,'ibnu majjah'!Q9,'ibnu majjah'!W9)</f>
        <v>18</v>
      </c>
      <c r="G34" s="15">
        <f>SUM('ibnu majjah'!F9,'ibnu majjah'!L9,'ibnu majjah'!R9,'ibnu majjah'!X9)</f>
        <v>17.45</v>
      </c>
      <c r="H34" s="15">
        <f>SUM('ibnu majjah'!G9,'ibnu majjah'!M9,'ibnu majjah'!S9,'ibnu majjah'!Y9)</f>
        <v>19.149999999999999</v>
      </c>
      <c r="I34" s="15">
        <f>SUM('ibnu majjah'!H9,'ibnu majjah'!N9,'ibnu majjah'!T9,'ibnu majjah'!Z9)</f>
        <v>24.1</v>
      </c>
      <c r="J34" s="15"/>
      <c r="K34" s="15"/>
      <c r="L34" s="15"/>
      <c r="M34" s="15"/>
      <c r="N34" s="15"/>
      <c r="O34" s="15"/>
      <c r="P34" s="15"/>
      <c r="Q34" s="15"/>
      <c r="R34" s="15"/>
    </row>
    <row r="35" spans="1:21" ht="15.75">
      <c r="A35" s="6">
        <v>31</v>
      </c>
      <c r="B35" s="8" t="s">
        <v>90</v>
      </c>
      <c r="C35" s="35" t="s">
        <v>37</v>
      </c>
      <c r="D35" s="15">
        <f>SUM('ibnu majjah'!C10,'ibnu majjah'!I10,'ibnu majjah'!O10,'ibnu majjah'!U10)</f>
        <v>22.95</v>
      </c>
      <c r="E35" s="15">
        <f>SUM('ibnu majjah'!D10,'ibnu majjah'!J10,'ibnu majjah'!P10,'ibnu majjah'!V10)</f>
        <v>21.8</v>
      </c>
      <c r="F35" s="15">
        <f>SUM('ibnu majjah'!E10,'ibnu majjah'!K10,'ibnu majjah'!Q10,'ibnu majjah'!W10)</f>
        <v>22.95</v>
      </c>
      <c r="G35" s="15">
        <f>SUM('ibnu majjah'!F10,'ibnu majjah'!L10,'ibnu majjah'!R10,'ibnu majjah'!X10)</f>
        <v>24.2</v>
      </c>
      <c r="H35" s="15">
        <f>SUM('ibnu majjah'!G10,'ibnu majjah'!M10,'ibnu majjah'!S10,'ibnu majjah'!Y10)</f>
        <v>23.3</v>
      </c>
      <c r="I35" s="15">
        <f>SUM('ibnu majjah'!H10,'ibnu majjah'!N10,'ibnu majjah'!T10,'ibnu majjah'!Z10)</f>
        <v>24.65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21" ht="15.75">
      <c r="A36" s="6">
        <v>32</v>
      </c>
      <c r="B36" s="8" t="s">
        <v>91</v>
      </c>
      <c r="C36" s="37" t="s">
        <v>38</v>
      </c>
      <c r="D36" s="15">
        <f>SUM('ibnu majjah'!C11,'ibnu majjah'!I11,'ibnu majjah'!O11,'ibnu majjah'!U11)</f>
        <v>26.95</v>
      </c>
      <c r="E36" s="15">
        <f>SUM('ibnu majjah'!D11,'ibnu majjah'!J11,'ibnu majjah'!P11,'ibnu majjah'!V11)</f>
        <v>25.65</v>
      </c>
      <c r="F36" s="15">
        <f>SUM('ibnu majjah'!E11,'ibnu majjah'!K11,'ibnu majjah'!Q11,'ibnu majjah'!W11)</f>
        <v>26.799999999999997</v>
      </c>
      <c r="G36" s="15">
        <f>SUM('ibnu majjah'!F11,'ibnu majjah'!L11,'ibnu majjah'!R11,'ibnu majjah'!X11)</f>
        <v>28.9</v>
      </c>
      <c r="H36" s="15">
        <f>SUM('ibnu majjah'!G11,'ibnu majjah'!M11,'ibnu majjah'!S11,'ibnu majjah'!Y11)</f>
        <v>25.7</v>
      </c>
      <c r="I36" s="15">
        <f>SUM('ibnu majjah'!H11,'ibnu majjah'!N11,'ibnu majjah'!T11,'ibnu majjah'!Z11)</f>
        <v>30.75</v>
      </c>
      <c r="J36" s="15"/>
      <c r="K36" s="15"/>
      <c r="L36" s="15"/>
      <c r="M36" s="15"/>
      <c r="N36" s="15"/>
      <c r="O36" s="15"/>
      <c r="P36" s="15"/>
      <c r="Q36" s="15"/>
      <c r="R36" s="15"/>
    </row>
    <row r="37" spans="1:21" ht="15.75">
      <c r="A37" s="6">
        <v>33</v>
      </c>
      <c r="B37" s="8" t="s">
        <v>92</v>
      </c>
      <c r="C37" s="38" t="s">
        <v>39</v>
      </c>
      <c r="D37" s="15">
        <f>SUM('ibnu majjah'!C12,'ibnu majjah'!I12,'ibnu majjah'!O12,'ibnu majjah'!U12)</f>
        <v>23.3</v>
      </c>
      <c r="E37" s="15">
        <f>SUM('ibnu majjah'!D12,'ibnu majjah'!J12,'ibnu majjah'!P12,'ibnu majjah'!V12)</f>
        <v>25.65</v>
      </c>
      <c r="F37" s="15">
        <f>SUM('ibnu majjah'!E12,'ibnu majjah'!K12,'ibnu majjah'!Q12,'ibnu majjah'!W12)</f>
        <v>27.95</v>
      </c>
      <c r="G37" s="15">
        <f>SUM('ibnu majjah'!F12,'ibnu majjah'!L12,'ibnu majjah'!R12,'ibnu majjah'!X12)</f>
        <v>27.8</v>
      </c>
      <c r="H37" s="15">
        <f>SUM('ibnu majjah'!G12,'ibnu majjah'!M12,'ibnu majjah'!S12,'ibnu majjah'!Y12)</f>
        <v>28.5</v>
      </c>
      <c r="I37" s="15">
        <f>SUM('ibnu majjah'!H12,'ibnu majjah'!N12,'ibnu majjah'!T12,'ibnu majjah'!Z12)</f>
        <v>23.75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21" ht="15.75">
      <c r="A38" s="6">
        <v>34</v>
      </c>
      <c r="B38" s="8" t="s">
        <v>93</v>
      </c>
      <c r="C38" s="35" t="s">
        <v>40</v>
      </c>
      <c r="D38" s="15">
        <f>SUM('ibnu majjah'!C13,'ibnu majjah'!I13,'ibnu majjah'!O13,'ibnu majjah'!U13)</f>
        <v>18.8</v>
      </c>
      <c r="E38" s="15">
        <f>SUM('ibnu majjah'!D13,'ibnu majjah'!J13,'ibnu majjah'!P13,'ibnu majjah'!V13)</f>
        <v>21.4</v>
      </c>
      <c r="F38" s="15">
        <f>SUM('ibnu majjah'!E13,'ibnu majjah'!K13,'ibnu majjah'!Q13,'ibnu majjah'!W13)</f>
        <v>10.25</v>
      </c>
      <c r="G38" s="15">
        <f>SUM('ibnu majjah'!F13,'ibnu majjah'!L13,'ibnu majjah'!R13,'ibnu majjah'!X13)</f>
        <v>12.7</v>
      </c>
      <c r="H38" s="15">
        <f>SUM('ibnu majjah'!G13,'ibnu majjah'!M13,'ibnu majjah'!S13,'ibnu majjah'!Y13)</f>
        <v>9</v>
      </c>
      <c r="I38" s="15">
        <f>SUM('ibnu majjah'!H13,'ibnu majjah'!N13,'ibnu majjah'!T13,'ibnu majjah'!Z13)</f>
        <v>13.45</v>
      </c>
      <c r="J38" s="15"/>
      <c r="K38" s="15"/>
      <c r="L38" s="15"/>
      <c r="M38" s="15"/>
      <c r="N38" s="15"/>
      <c r="O38" s="15"/>
      <c r="P38" s="15"/>
      <c r="Q38" s="15"/>
      <c r="R38" s="15"/>
      <c r="S38" s="2"/>
      <c r="T38" s="2"/>
      <c r="U38" s="2"/>
    </row>
    <row r="39" spans="1:21" ht="15.75">
      <c r="A39" s="6">
        <v>35</v>
      </c>
      <c r="B39" s="8" t="s">
        <v>94</v>
      </c>
      <c r="C39" s="33" t="s">
        <v>41</v>
      </c>
      <c r="D39" s="15">
        <f>SUM('ibnu majjah'!C14,'ibnu majjah'!I14,'ibnu majjah'!O14,'ibnu majjah'!U14)</f>
        <v>26.05</v>
      </c>
      <c r="E39" s="15">
        <f>SUM('ibnu majjah'!D14,'ibnu majjah'!J14,'ibnu majjah'!P14,'ibnu majjah'!V14)</f>
        <v>16.2</v>
      </c>
      <c r="F39" s="15">
        <f>SUM('ibnu majjah'!E14,'ibnu majjah'!K14,'ibnu majjah'!Q14,'ibnu majjah'!W14)</f>
        <v>27.1</v>
      </c>
      <c r="G39" s="15">
        <f>SUM('ibnu majjah'!F14,'ibnu majjah'!L14,'ibnu majjah'!R14,'ibnu majjah'!X14)</f>
        <v>26.15</v>
      </c>
      <c r="H39" s="15">
        <f>SUM('ibnu majjah'!G14,'ibnu majjah'!M14,'ibnu majjah'!S14,'ibnu majjah'!Y14)</f>
        <v>25.85</v>
      </c>
      <c r="I39" s="15">
        <f>SUM('ibnu majjah'!H14,'ibnu majjah'!N14,'ibnu majjah'!T14,'ibnu majjah'!Z14)</f>
        <v>22.35</v>
      </c>
      <c r="J39" s="1"/>
      <c r="K39" s="1"/>
      <c r="L39" s="1"/>
      <c r="M39" s="1"/>
      <c r="N39" s="1"/>
      <c r="O39" s="1"/>
      <c r="P39" s="1"/>
      <c r="Q39" s="1"/>
      <c r="R39" s="1"/>
    </row>
    <row r="40" spans="1:21" ht="15.75">
      <c r="A40" s="6">
        <v>36</v>
      </c>
      <c r="B40" s="8" t="s">
        <v>95</v>
      </c>
      <c r="C40" s="33" t="s">
        <v>42</v>
      </c>
      <c r="D40" s="15">
        <f>SUM('ibnu majjah'!C15,'ibnu majjah'!I15,'ibnu majjah'!O15,'ibnu majjah'!U15)</f>
        <v>24.55</v>
      </c>
      <c r="E40" s="15">
        <f>SUM('ibnu majjah'!D15,'ibnu majjah'!J15,'ibnu majjah'!P15,'ibnu majjah'!V15)</f>
        <v>25.45</v>
      </c>
      <c r="F40" s="15">
        <f>SUM('ibnu majjah'!E15,'ibnu majjah'!K15,'ibnu majjah'!Q15,'ibnu majjah'!W15)</f>
        <v>25.65</v>
      </c>
      <c r="G40" s="15">
        <f>SUM('ibnu majjah'!F15,'ibnu majjah'!L15,'ibnu majjah'!R15,'ibnu majjah'!X15)</f>
        <v>27.65</v>
      </c>
      <c r="H40" s="15">
        <f>SUM('ibnu majjah'!G15,'ibnu majjah'!M15,'ibnu majjah'!S15,'ibnu majjah'!Y15)</f>
        <v>26.7</v>
      </c>
      <c r="I40" s="15">
        <f>SUM('ibnu majjah'!H15,'ibnu majjah'!N15,'ibnu majjah'!T15,'ibnu majjah'!Z15)</f>
        <v>29.25</v>
      </c>
      <c r="J40" s="1"/>
      <c r="K40" s="1"/>
      <c r="L40" s="1"/>
      <c r="M40" s="1"/>
      <c r="N40" s="1"/>
      <c r="O40" s="1"/>
      <c r="P40" s="1"/>
      <c r="Q40" s="1"/>
      <c r="R40" s="1"/>
    </row>
    <row r="41" spans="1:21" ht="15.75">
      <c r="A41" s="6">
        <v>37</v>
      </c>
      <c r="B41" s="8" t="s">
        <v>96</v>
      </c>
      <c r="C41" s="33" t="s">
        <v>43</v>
      </c>
      <c r="D41" s="15">
        <f>SUM('ibnu majjah'!C16,'ibnu majjah'!I16,'ibnu majjah'!O16,'ibnu majjah'!U16)</f>
        <v>24.5</v>
      </c>
      <c r="E41" s="15">
        <f>SUM('ibnu majjah'!D16,'ibnu majjah'!J16,'ibnu majjah'!P16,'ibnu majjah'!V16)</f>
        <v>30.65</v>
      </c>
      <c r="F41" s="15">
        <f>SUM('ibnu majjah'!E16,'ibnu majjah'!K16,'ibnu majjah'!Q16,'ibnu majjah'!W16)</f>
        <v>31.9</v>
      </c>
      <c r="G41" s="15">
        <f>SUM('ibnu majjah'!F16,'ibnu majjah'!L16,'ibnu majjah'!R16,'ibnu majjah'!X16)</f>
        <v>34.9</v>
      </c>
      <c r="H41" s="15">
        <f>SUM('ibnu majjah'!G16,'ibnu majjah'!M16,'ibnu majjah'!S16,'ibnu majjah'!Y16)</f>
        <v>34.549999999999997</v>
      </c>
      <c r="I41" s="15">
        <f>SUM('ibnu majjah'!H16,'ibnu majjah'!N16,'ibnu majjah'!T16,'ibnu majjah'!Z16)</f>
        <v>33.700000000000003</v>
      </c>
      <c r="J41" s="1"/>
      <c r="K41" s="1"/>
      <c r="L41" s="1"/>
      <c r="M41" s="1"/>
      <c r="N41" s="1"/>
      <c r="O41" s="1"/>
      <c r="P41" s="1"/>
      <c r="Q41" s="1"/>
      <c r="R41" s="1"/>
    </row>
    <row r="42" spans="1:21" ht="15.75">
      <c r="A42" s="6">
        <v>38</v>
      </c>
      <c r="B42" s="8" t="s">
        <v>97</v>
      </c>
      <c r="C42" s="35" t="s">
        <v>44</v>
      </c>
      <c r="D42" s="15">
        <f>SUM('ibnu majjah'!C17,'ibnu majjah'!I17,'ibnu majjah'!O17,'ibnu majjah'!U17)</f>
        <v>10.1</v>
      </c>
      <c r="E42" s="15">
        <f>SUM('ibnu majjah'!D17,'ibnu majjah'!J17,'ibnu majjah'!P17,'ibnu majjah'!V17)</f>
        <v>16.75</v>
      </c>
      <c r="F42" s="15">
        <f>SUM('ibnu majjah'!E17,'ibnu majjah'!K17,'ibnu majjah'!Q17,'ibnu majjah'!W17)</f>
        <v>10.050000000000001</v>
      </c>
      <c r="G42" s="15">
        <f>SUM('ibnu majjah'!F17,'ibnu majjah'!L17,'ibnu majjah'!R17,'ibnu majjah'!X17)</f>
        <v>15.7</v>
      </c>
      <c r="H42" s="15">
        <f>SUM('ibnu majjah'!G17,'ibnu majjah'!M17,'ibnu majjah'!S17,'ibnu majjah'!Y17)</f>
        <v>14.95</v>
      </c>
      <c r="I42" s="15">
        <f>SUM('ibnu majjah'!H17,'ibnu majjah'!N17,'ibnu majjah'!T17,'ibnu majjah'!Z17)</f>
        <v>13.45</v>
      </c>
      <c r="J42" s="1"/>
      <c r="K42" s="1"/>
      <c r="L42" s="1"/>
      <c r="M42" s="1"/>
      <c r="N42" s="1"/>
      <c r="O42" s="1"/>
      <c r="P42" s="1"/>
      <c r="Q42" s="1"/>
      <c r="R42" s="1"/>
    </row>
    <row r="43" spans="1:21" ht="15.75">
      <c r="A43" s="6">
        <v>39</v>
      </c>
      <c r="B43" s="8" t="s">
        <v>98</v>
      </c>
      <c r="C43" s="33" t="s">
        <v>45</v>
      </c>
      <c r="D43" s="15">
        <f>SUM('ibnu majjah'!C18,'ibnu majjah'!I18,'ibnu majjah'!O18,'ibnu majjah'!U18)</f>
        <v>28.05</v>
      </c>
      <c r="E43" s="15">
        <f>SUM('ibnu majjah'!D18,'ibnu majjah'!J18,'ibnu majjah'!P18,'ibnu majjah'!V18)</f>
        <v>27.85</v>
      </c>
      <c r="F43" s="15">
        <f>SUM('ibnu majjah'!E18,'ibnu majjah'!K18,'ibnu majjah'!Q18,'ibnu majjah'!W18)</f>
        <v>31.65</v>
      </c>
      <c r="G43" s="15">
        <f>SUM('ibnu majjah'!F18,'ibnu majjah'!L18,'ibnu majjah'!R18,'ibnu majjah'!X18)</f>
        <v>32.1</v>
      </c>
      <c r="H43" s="15">
        <f>SUM('ibnu majjah'!G18,'ibnu majjah'!M18,'ibnu majjah'!S18,'ibnu majjah'!Y18)</f>
        <v>25.9</v>
      </c>
      <c r="I43" s="15">
        <f>SUM('ibnu majjah'!H18,'ibnu majjah'!N18,'ibnu majjah'!T18,'ibnu majjah'!Z18)</f>
        <v>35.35</v>
      </c>
      <c r="J43" s="1"/>
      <c r="K43" s="1"/>
      <c r="L43" s="1"/>
      <c r="M43" s="1"/>
      <c r="N43" s="1"/>
      <c r="O43" s="1"/>
      <c r="P43" s="1"/>
      <c r="Q43" s="1"/>
      <c r="R43" s="1"/>
    </row>
    <row r="44" spans="1:21" ht="15.75">
      <c r="A44" s="6">
        <v>40</v>
      </c>
      <c r="B44" s="8" t="s">
        <v>99</v>
      </c>
      <c r="C44" s="33" t="s">
        <v>46</v>
      </c>
      <c r="D44" s="15">
        <f>SUM('ibnu majjah'!C19,'ibnu majjah'!I19,'ibnu majjah'!O19,'ibnu majjah'!U19)</f>
        <v>21.2</v>
      </c>
      <c r="E44" s="15">
        <f>SUM('ibnu majjah'!D19,'ibnu majjah'!J19,'ibnu majjah'!P19,'ibnu majjah'!V19)</f>
        <v>22.5</v>
      </c>
      <c r="F44" s="15">
        <f>SUM('ibnu majjah'!E19,'ibnu majjah'!K19,'ibnu majjah'!Q19,'ibnu majjah'!W19)</f>
        <v>20.9</v>
      </c>
      <c r="G44" s="15">
        <f>SUM('ibnu majjah'!F19,'ibnu majjah'!L19,'ibnu majjah'!R19,'ibnu majjah'!X19)</f>
        <v>18.149999999999999</v>
      </c>
      <c r="H44" s="15">
        <f>SUM('ibnu majjah'!G19,'ibnu majjah'!M19,'ibnu majjah'!S19,'ibnu majjah'!Y19)</f>
        <v>21.1</v>
      </c>
      <c r="I44" s="15">
        <f>SUM('ibnu majjah'!H19,'ibnu majjah'!N19,'ibnu majjah'!T19,'ibnu majjah'!Z19)</f>
        <v>24.85</v>
      </c>
      <c r="J44" s="1"/>
      <c r="K44" s="1"/>
      <c r="L44" s="1"/>
      <c r="M44" s="1"/>
      <c r="N44" s="1"/>
      <c r="O44" s="1"/>
      <c r="P44" s="1"/>
      <c r="Q44" s="1"/>
      <c r="R44" s="1"/>
    </row>
    <row r="45" spans="1:21" ht="15.75">
      <c r="A45" s="6">
        <v>41</v>
      </c>
      <c r="B45" s="8" t="s">
        <v>100</v>
      </c>
      <c r="C45" s="36" t="s">
        <v>47</v>
      </c>
      <c r="D45" s="15">
        <f>SUM('ibnu majjah'!C20,'ibnu majjah'!I20,'ibnu majjah'!O20,'ibnu majjah'!U20)</f>
        <v>25.95</v>
      </c>
      <c r="E45" s="15">
        <f>SUM('ibnu majjah'!D20,'ibnu majjah'!J20,'ibnu majjah'!P20,'ibnu majjah'!V20)</f>
        <v>26.2</v>
      </c>
      <c r="F45" s="15">
        <f>SUM('ibnu majjah'!E20,'ibnu majjah'!K20,'ibnu majjah'!Q20,'ibnu majjah'!W20)</f>
        <v>25.700000000000003</v>
      </c>
      <c r="G45" s="15">
        <f>SUM('ibnu majjah'!F20,'ibnu majjah'!L20,'ibnu majjah'!R20,'ibnu majjah'!X20)</f>
        <v>26.65</v>
      </c>
      <c r="H45" s="15">
        <f>SUM('ibnu majjah'!G20,'ibnu majjah'!M20,'ibnu majjah'!S20,'ibnu majjah'!Y20)</f>
        <v>27.25</v>
      </c>
      <c r="I45" s="15">
        <f>SUM('ibnu majjah'!H20,'ibnu majjah'!N20,'ibnu majjah'!T20,'ibnu majjah'!Z20)</f>
        <v>5.5</v>
      </c>
      <c r="J45" s="1"/>
      <c r="K45" s="1"/>
      <c r="L45" s="1"/>
      <c r="M45" s="1"/>
      <c r="N45" s="1"/>
      <c r="O45" s="1"/>
      <c r="P45" s="1"/>
      <c r="Q45" s="1"/>
      <c r="R45" s="1"/>
    </row>
    <row r="46" spans="1:21" ht="15.75">
      <c r="A46" s="6">
        <v>42</v>
      </c>
      <c r="B46" s="8" t="s">
        <v>101</v>
      </c>
      <c r="C46" s="37" t="s">
        <v>48</v>
      </c>
      <c r="D46" s="15">
        <f>SUM('ibnu majjah'!C21,'ibnu majjah'!I21,'ibnu majjah'!O21,'ibnu majjah'!U21)</f>
        <v>16.25</v>
      </c>
      <c r="E46" s="15">
        <f>SUM('ibnu majjah'!D21,'ibnu majjah'!J21,'ibnu majjah'!P21,'ibnu majjah'!V21)</f>
        <v>23.549999999999997</v>
      </c>
      <c r="F46" s="15">
        <f>SUM('ibnu majjah'!E21,'ibnu majjah'!K21,'ibnu majjah'!Q21,'ibnu majjah'!W21)</f>
        <v>14.850000000000001</v>
      </c>
      <c r="G46" s="15">
        <f>SUM('ibnu majjah'!F21,'ibnu majjah'!L21,'ibnu majjah'!R21,'ibnu majjah'!X21)</f>
        <v>22.4</v>
      </c>
      <c r="H46" s="15">
        <f>SUM('ibnu majjah'!G21,'ibnu majjah'!M21,'ibnu majjah'!S21,'ibnu majjah'!Y21)</f>
        <v>20.85</v>
      </c>
      <c r="I46" s="15">
        <f>SUM('ibnu majjah'!H21,'ibnu majjah'!N21,'ibnu majjah'!T21,'ibnu majjah'!Z21)</f>
        <v>20.399999999999999</v>
      </c>
      <c r="J46" s="1"/>
      <c r="K46" s="1"/>
      <c r="L46" s="1"/>
      <c r="M46" s="1"/>
      <c r="N46" s="1"/>
      <c r="O46" s="1"/>
      <c r="P46" s="1"/>
      <c r="Q46" s="1"/>
      <c r="R46" s="1"/>
    </row>
    <row r="47" spans="1:21" ht="15.75">
      <c r="A47" s="6">
        <v>43</v>
      </c>
      <c r="B47" s="8" t="s">
        <v>102</v>
      </c>
      <c r="C47" s="33" t="s">
        <v>49</v>
      </c>
      <c r="D47" s="15">
        <f>SUM('ibnu majjah'!C22,'ibnu majjah'!I22,'ibnu majjah'!O22,'ibnu majjah'!U22)</f>
        <v>18.8</v>
      </c>
      <c r="E47" s="15">
        <f>SUM('ibnu majjah'!D22,'ibnu majjah'!J22,'ibnu majjah'!P22,'ibnu majjah'!V22)</f>
        <v>22</v>
      </c>
      <c r="F47" s="15">
        <f>SUM('ibnu majjah'!E22,'ibnu majjah'!K22,'ibnu majjah'!Q22,'ibnu majjah'!W22)</f>
        <v>17.5</v>
      </c>
      <c r="G47" s="15">
        <f>SUM('ibnu majjah'!F22,'ibnu majjah'!L22,'ibnu majjah'!R22,'ibnu majjah'!X22)</f>
        <v>20.9</v>
      </c>
      <c r="H47" s="15">
        <f>SUM('ibnu majjah'!G22,'ibnu majjah'!M22,'ibnu majjah'!S22,'ibnu majjah'!Y22)</f>
        <v>20.05</v>
      </c>
      <c r="I47" s="15">
        <f>SUM('ibnu majjah'!H22,'ibnu majjah'!N22,'ibnu majjah'!T22,'ibnu majjah'!Z22)</f>
        <v>23.549999999999997</v>
      </c>
      <c r="J47" s="1"/>
      <c r="K47" s="1"/>
      <c r="L47" s="1"/>
      <c r="M47" s="1"/>
      <c r="N47" s="1"/>
      <c r="O47" s="1"/>
      <c r="P47" s="1"/>
      <c r="Q47" s="1"/>
      <c r="R47" s="1"/>
    </row>
    <row r="48" spans="1:21" ht="15.75" customHeight="1">
      <c r="A48" s="6">
        <v>44</v>
      </c>
      <c r="B48" s="8" t="s">
        <v>103</v>
      </c>
      <c r="C48" s="33" t="s">
        <v>50</v>
      </c>
      <c r="D48" s="15">
        <f>SUM('ibnu majjah'!C23,'ibnu majjah'!I23,'ibnu majjah'!O23,'ibnu majjah'!U23)</f>
        <v>13.5</v>
      </c>
      <c r="E48" s="15">
        <f>SUM('ibnu majjah'!D23,'ibnu majjah'!J23,'ibnu majjah'!P23,'ibnu majjah'!V23)</f>
        <v>12.75</v>
      </c>
      <c r="F48" s="15">
        <f>SUM('ibnu majjah'!E23,'ibnu majjah'!K23,'ibnu majjah'!Q23,'ibnu majjah'!W23)</f>
        <v>12.5</v>
      </c>
      <c r="G48" s="15">
        <f>SUM('ibnu majjah'!F23,'ibnu majjah'!L23,'ibnu majjah'!R23,'ibnu majjah'!X23)</f>
        <v>13.35</v>
      </c>
      <c r="H48" s="15">
        <f>SUM('ibnu majjah'!G23,'ibnu majjah'!M23,'ibnu majjah'!S23,'ibnu majjah'!Y23)</f>
        <v>16.05</v>
      </c>
      <c r="I48" s="15">
        <f>SUM('ibnu majjah'!H23,'ibnu majjah'!N23,'ibnu majjah'!T23,'ibnu majjah'!Z23)</f>
        <v>21.85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ht="15.75">
      <c r="A49" s="6">
        <v>45</v>
      </c>
      <c r="B49" s="8" t="s">
        <v>104</v>
      </c>
      <c r="C49" s="35" t="s">
        <v>51</v>
      </c>
      <c r="D49" s="15">
        <f>SUM('ibnu majjah'!C24,'ibnu majjah'!I24,'ibnu majjah'!O24,'ibnu majjah'!U24)</f>
        <v>23.55</v>
      </c>
      <c r="E49" s="15">
        <f>SUM('ibnu majjah'!D24,'ibnu majjah'!J24,'ibnu majjah'!P24,'ibnu majjah'!V24)</f>
        <v>24.95</v>
      </c>
      <c r="F49" s="15">
        <f>SUM('ibnu majjah'!E24,'ibnu majjah'!K24,'ibnu majjah'!Q24,'ibnu majjah'!W24)</f>
        <v>26</v>
      </c>
      <c r="G49" s="15">
        <f>SUM('ibnu majjah'!F24,'ibnu majjah'!L24,'ibnu majjah'!R24,'ibnu majjah'!X24)</f>
        <v>27.75</v>
      </c>
      <c r="H49" s="15">
        <f>SUM('ibnu majjah'!G24,'ibnu majjah'!M24,'ibnu majjah'!S24,'ibnu majjah'!Y24)</f>
        <v>26.85</v>
      </c>
      <c r="I49" s="15">
        <f>SUM('ibnu majjah'!H24,'ibnu majjah'!N24,'ibnu majjah'!T24,'ibnu majjah'!Z24)</f>
        <v>28.950000000000003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t="31.5">
      <c r="A50" s="6">
        <v>46</v>
      </c>
      <c r="B50" s="8" t="s">
        <v>105</v>
      </c>
      <c r="C50" s="33" t="s">
        <v>52</v>
      </c>
      <c r="D50" s="15">
        <f>SUM('ibnu majjah'!C25,'ibnu majjah'!I25,'ibnu majjah'!O25,'ibnu majjah'!U25)</f>
        <v>26.35</v>
      </c>
      <c r="E50" s="15">
        <f>SUM('ibnu majjah'!D25,'ibnu majjah'!J25,'ibnu majjah'!P25,'ibnu majjah'!V25)</f>
        <v>23.85</v>
      </c>
      <c r="F50" s="15">
        <f>SUM('ibnu majjah'!E25,'ibnu majjah'!K25,'ibnu majjah'!Q25,'ibnu majjah'!W25)</f>
        <v>26.4</v>
      </c>
      <c r="G50" s="15">
        <f>SUM('ibnu majjah'!F25,'ibnu majjah'!L25,'ibnu majjah'!R25,'ibnu majjah'!X25)</f>
        <v>18.8</v>
      </c>
      <c r="H50" s="15">
        <f>SUM('ibnu majjah'!G25,'ibnu majjah'!M25,'ibnu majjah'!S25,'ibnu majjah'!Y25)</f>
        <v>31.049999999999997</v>
      </c>
      <c r="I50" s="15">
        <f>SUM('ibnu majjah'!H25,'ibnu majjah'!N25,'ibnu majjah'!T25,'ibnu majjah'!Z25)</f>
        <v>25.1</v>
      </c>
      <c r="J50" s="1"/>
      <c r="K50" s="1"/>
      <c r="L50" s="1"/>
      <c r="M50" s="1"/>
      <c r="N50" s="1"/>
      <c r="O50" s="1"/>
      <c r="P50" s="1"/>
      <c r="Q50" s="1"/>
      <c r="R50" s="1"/>
    </row>
    <row r="53" spans="1:18">
      <c r="C53" s="82" t="s">
        <v>26</v>
      </c>
      <c r="D53" s="15">
        <f>MAX(D5:D50)</f>
        <v>31.75</v>
      </c>
      <c r="E53" s="15">
        <f t="shared" ref="E53:I53" si="0">MAX(E5:E50)</f>
        <v>30.7</v>
      </c>
      <c r="F53" s="15">
        <f t="shared" si="0"/>
        <v>31.9</v>
      </c>
      <c r="G53" s="15">
        <f t="shared" si="0"/>
        <v>34.9</v>
      </c>
      <c r="H53" s="15">
        <f t="shared" si="0"/>
        <v>34.549999999999997</v>
      </c>
      <c r="I53" s="15">
        <f t="shared" si="0"/>
        <v>35.35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C54" s="82" t="s">
        <v>8</v>
      </c>
      <c r="D54" s="15">
        <f>MIN(D5:D50)</f>
        <v>10.1</v>
      </c>
      <c r="E54" s="15">
        <f t="shared" ref="E54:I54" si="1">MIN(E5:E50)</f>
        <v>12.15</v>
      </c>
      <c r="F54" s="15">
        <f t="shared" si="1"/>
        <v>4.75</v>
      </c>
      <c r="G54" s="15">
        <f t="shared" si="1"/>
        <v>6.6</v>
      </c>
      <c r="H54" s="15">
        <f t="shared" si="1"/>
        <v>9</v>
      </c>
      <c r="I54" s="15">
        <f t="shared" si="1"/>
        <v>5.5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C55" s="82" t="s">
        <v>2</v>
      </c>
      <c r="D55" s="15">
        <f>AVERAGE(D5:D50)</f>
        <v>21.945652173913047</v>
      </c>
      <c r="E55" s="15">
        <f t="shared" ref="E55:I55" si="2">AVERAGE(E5:E50)</f>
        <v>21.999999999999996</v>
      </c>
      <c r="F55" s="15">
        <f t="shared" si="2"/>
        <v>21.681521739130435</v>
      </c>
      <c r="G55" s="15">
        <f t="shared" si="2"/>
        <v>22.017391304347825</v>
      </c>
      <c r="H55" s="15">
        <f t="shared" si="2"/>
        <v>22.892391304347829</v>
      </c>
      <c r="I55" s="15">
        <f t="shared" si="2"/>
        <v>23.764130434782611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C56" s="83"/>
    </row>
    <row r="57" spans="1:18">
      <c r="C57" s="82" t="s">
        <v>142</v>
      </c>
      <c r="D57" s="1">
        <v>0</v>
      </c>
      <c r="E57" s="1">
        <v>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C58" s="84" t="s">
        <v>139</v>
      </c>
      <c r="D58" s="1">
        <v>17</v>
      </c>
      <c r="E58" s="1">
        <v>15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C59" s="82" t="s">
        <v>140</v>
      </c>
      <c r="D59" s="1">
        <v>28</v>
      </c>
      <c r="E59" s="1">
        <v>29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C60" s="82" t="s">
        <v>141</v>
      </c>
      <c r="D60" s="1">
        <v>1</v>
      </c>
      <c r="E60" s="1">
        <v>2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C61" s="85" t="s">
        <v>143</v>
      </c>
      <c r="D61">
        <f>SUM(D57:D60)</f>
        <v>46</v>
      </c>
      <c r="E61">
        <f>SUM(E57:E60)</f>
        <v>46</v>
      </c>
    </row>
  </sheetData>
  <mergeCells count="5">
    <mergeCell ref="C3:C4"/>
    <mergeCell ref="D3:H3"/>
    <mergeCell ref="I3:R3"/>
    <mergeCell ref="A3:A4"/>
    <mergeCell ref="B3:B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M29"/>
  <sheetViews>
    <sheetView tabSelected="1" topLeftCell="A3" zoomScale="84" zoomScaleNormal="84" workbookViewId="0">
      <selection activeCell="F15" sqref="F15"/>
    </sheetView>
  </sheetViews>
  <sheetFormatPr defaultRowHeight="12.75"/>
  <cols>
    <col min="1" max="1" width="18.42578125" customWidth="1"/>
    <col min="2" max="2" width="8.5703125" customWidth="1"/>
    <col min="3" max="3" width="8" customWidth="1"/>
    <col min="4" max="4" width="7.7109375" customWidth="1"/>
    <col min="5" max="5" width="8.28515625" customWidth="1"/>
    <col min="6" max="6" width="8.42578125" customWidth="1"/>
    <col min="7" max="7" width="8.28515625" customWidth="1"/>
    <col min="8" max="8" width="7.5703125" customWidth="1"/>
    <col min="9" max="9" width="8.28515625" customWidth="1"/>
    <col min="10" max="10" width="8.42578125" customWidth="1"/>
    <col min="11" max="11" width="8.85546875" customWidth="1"/>
    <col min="12" max="12" width="8.28515625" customWidth="1"/>
    <col min="13" max="13" width="9.28515625" customWidth="1"/>
  </cols>
  <sheetData>
    <row r="1" spans="1:13" ht="18.75" customHeight="1">
      <c r="A1" s="176" t="s">
        <v>17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</row>
    <row r="2" spans="1:13" ht="18.75">
      <c r="A2" s="177" t="s">
        <v>80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</row>
    <row r="3" spans="1:13" ht="18.7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ht="15.75">
      <c r="A4" s="65" t="s">
        <v>135</v>
      </c>
      <c r="B4" s="66" t="str">
        <f>All!C5</f>
        <v>Almas Taqiyya (Nanda)</v>
      </c>
      <c r="J4" s="10" t="s">
        <v>129</v>
      </c>
      <c r="K4" s="10" t="s">
        <v>130</v>
      </c>
    </row>
    <row r="6" spans="1:13">
      <c r="A6" s="170" t="s">
        <v>11</v>
      </c>
      <c r="B6" s="165" t="s">
        <v>128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1:13">
      <c r="A7" s="170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27">
        <v>11</v>
      </c>
      <c r="M7" s="75" t="s">
        <v>137</v>
      </c>
    </row>
    <row r="8" spans="1:13">
      <c r="A8" s="14" t="s">
        <v>12</v>
      </c>
      <c r="B8" s="64">
        <f>'B. Indonesia'!D7</f>
        <v>7.8</v>
      </c>
      <c r="C8" s="64">
        <f>'B. Indonesia'!E7</f>
        <v>8.4</v>
      </c>
      <c r="D8" s="64">
        <f>'B. Indonesia'!F7</f>
        <v>8.4</v>
      </c>
      <c r="E8" s="64">
        <f>'B. Indonesia'!G7</f>
        <v>7</v>
      </c>
      <c r="F8" s="64">
        <f>'B. Indonesia'!H7</f>
        <v>0</v>
      </c>
      <c r="G8" s="64">
        <f>'B. Indonesia'!I7</f>
        <v>7.2</v>
      </c>
      <c r="H8" s="64"/>
      <c r="I8" s="64"/>
      <c r="J8" s="64"/>
      <c r="K8" s="64"/>
      <c r="L8" s="64"/>
      <c r="M8" s="64"/>
    </row>
    <row r="9" spans="1:13">
      <c r="A9" s="14" t="s">
        <v>13</v>
      </c>
      <c r="B9" s="64">
        <f>English!D7</f>
        <v>9</v>
      </c>
      <c r="C9" s="64">
        <f>English!E7</f>
        <v>8.8000000000000007</v>
      </c>
      <c r="D9" s="64">
        <f>English!F7</f>
        <v>8</v>
      </c>
      <c r="E9" s="64">
        <f>English!G7</f>
        <v>0</v>
      </c>
      <c r="F9" s="64">
        <f>English!H7</f>
        <v>7.6</v>
      </c>
      <c r="G9" s="64">
        <f>English!I7</f>
        <v>8.8000000000000007</v>
      </c>
      <c r="H9" s="64"/>
      <c r="I9" s="64"/>
      <c r="J9" s="64"/>
      <c r="K9" s="64"/>
      <c r="L9" s="64"/>
      <c r="M9" s="64"/>
    </row>
    <row r="10" spans="1:13">
      <c r="A10" s="14" t="s">
        <v>14</v>
      </c>
      <c r="B10" s="64">
        <f>IPA!D7</f>
        <v>5</v>
      </c>
      <c r="C10" s="64">
        <f>IPA!E7</f>
        <v>5.25</v>
      </c>
      <c r="D10" s="64">
        <f>IPA!F7</f>
        <v>5</v>
      </c>
      <c r="E10" s="64">
        <f>IPA!G7</f>
        <v>5</v>
      </c>
      <c r="F10" s="64">
        <f>IPA!H7</f>
        <v>6.5</v>
      </c>
      <c r="G10" s="64">
        <f>IPA!I7</f>
        <v>0</v>
      </c>
      <c r="H10" s="64"/>
      <c r="I10" s="64"/>
      <c r="J10" s="64"/>
      <c r="K10" s="64"/>
      <c r="L10" s="64"/>
      <c r="M10" s="64"/>
    </row>
    <row r="11" spans="1:13">
      <c r="A11" s="14" t="s">
        <v>15</v>
      </c>
      <c r="B11" s="64">
        <f>Math!D7</f>
        <v>3.25</v>
      </c>
      <c r="C11" s="64">
        <f>Math!E7</f>
        <v>5.75</v>
      </c>
      <c r="D11" s="64">
        <f>Math!F7</f>
        <v>4.25</v>
      </c>
      <c r="E11" s="64">
        <f>Math!G7</f>
        <v>5.5</v>
      </c>
      <c r="F11" s="64">
        <f>Math!H7</f>
        <v>6.25</v>
      </c>
      <c r="G11" s="64">
        <f>Math!I7</f>
        <v>4</v>
      </c>
      <c r="H11" s="64"/>
      <c r="I11" s="64"/>
      <c r="J11" s="64"/>
      <c r="K11" s="64"/>
      <c r="L11" s="64"/>
      <c r="M11" s="64"/>
    </row>
    <row r="12" spans="1:13">
      <c r="A12" s="18"/>
      <c r="B12" s="19"/>
      <c r="C12" s="19"/>
      <c r="D12" s="19"/>
      <c r="E12" s="19"/>
      <c r="F12" s="19"/>
      <c r="H12" s="19"/>
      <c r="I12" s="19"/>
      <c r="J12" s="19"/>
      <c r="K12" s="19"/>
      <c r="L12" s="19"/>
    </row>
    <row r="13" spans="1:13">
      <c r="A13" s="12" t="s">
        <v>21</v>
      </c>
      <c r="B13" s="22">
        <f t="shared" ref="B13:M13" si="0">SUM(B8:B11)</f>
        <v>25.05</v>
      </c>
      <c r="C13" s="22">
        <f t="shared" si="0"/>
        <v>28.200000000000003</v>
      </c>
      <c r="D13" s="22">
        <f t="shared" si="0"/>
        <v>25.65</v>
      </c>
      <c r="E13" s="22">
        <f t="shared" si="0"/>
        <v>17.5</v>
      </c>
      <c r="F13" s="22">
        <f t="shared" si="0"/>
        <v>20.350000000000001</v>
      </c>
      <c r="G13" s="22">
        <f t="shared" si="0"/>
        <v>20</v>
      </c>
      <c r="H13" s="22">
        <f t="shared" si="0"/>
        <v>0</v>
      </c>
      <c r="I13" s="22">
        <f t="shared" si="0"/>
        <v>0</v>
      </c>
      <c r="J13" s="22">
        <f t="shared" si="0"/>
        <v>0</v>
      </c>
      <c r="K13" s="22">
        <f t="shared" si="0"/>
        <v>0</v>
      </c>
      <c r="L13" s="22">
        <f t="shared" si="0"/>
        <v>0</v>
      </c>
      <c r="M13" s="22">
        <f t="shared" si="0"/>
        <v>0</v>
      </c>
    </row>
    <row r="14" spans="1:1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s="11" t="s">
        <v>1</v>
      </c>
      <c r="B15" s="15">
        <f>All!D53</f>
        <v>31.75</v>
      </c>
      <c r="C15" s="15">
        <f>All!E53</f>
        <v>30.7</v>
      </c>
      <c r="D15" s="15">
        <f>All!F53</f>
        <v>31.9</v>
      </c>
      <c r="E15" s="15">
        <f>All!G53</f>
        <v>34.9</v>
      </c>
      <c r="F15" s="15">
        <f>All!H53</f>
        <v>34.549999999999997</v>
      </c>
      <c r="G15" s="15">
        <f>All!I53</f>
        <v>35.35</v>
      </c>
      <c r="H15" s="15"/>
      <c r="I15" s="15"/>
      <c r="K15" s="15"/>
      <c r="L15" s="15"/>
      <c r="M15" s="15"/>
    </row>
    <row r="16" spans="1:13">
      <c r="A16" s="11" t="s">
        <v>8</v>
      </c>
      <c r="B16" s="15">
        <f>All!D54</f>
        <v>10.1</v>
      </c>
      <c r="C16" s="15">
        <f>All!E54</f>
        <v>12.15</v>
      </c>
      <c r="D16" s="15">
        <f>All!F54</f>
        <v>4.75</v>
      </c>
      <c r="E16" s="15">
        <f>All!G54</f>
        <v>6.6</v>
      </c>
      <c r="F16" s="15">
        <f>All!H54</f>
        <v>9</v>
      </c>
      <c r="G16" s="15">
        <f>All!I54</f>
        <v>5.5</v>
      </c>
      <c r="H16" s="15"/>
      <c r="I16" s="15"/>
      <c r="J16" s="15"/>
      <c r="K16" s="15"/>
      <c r="L16" s="15"/>
      <c r="M16" s="15"/>
    </row>
    <row r="17" spans="1:13">
      <c r="A17" s="11" t="s">
        <v>16</v>
      </c>
      <c r="B17" s="15">
        <f>All!D55</f>
        <v>21.945652173913047</v>
      </c>
      <c r="C17" s="15">
        <f>All!E55</f>
        <v>21.999999999999996</v>
      </c>
      <c r="D17" s="15">
        <f>All!F55</f>
        <v>21.681521739130435</v>
      </c>
      <c r="E17" s="15">
        <f>All!G55</f>
        <v>22.017391304347825</v>
      </c>
      <c r="F17" s="15">
        <f>All!H55</f>
        <v>22.892391304347829</v>
      </c>
      <c r="G17" s="15">
        <f>All!I55</f>
        <v>23.764130434782611</v>
      </c>
      <c r="H17" s="15"/>
      <c r="I17" s="15"/>
      <c r="J17" s="15"/>
      <c r="K17" s="15"/>
      <c r="L17" s="15"/>
      <c r="M17" s="15"/>
    </row>
    <row r="19" spans="1:13">
      <c r="A19" s="21" t="s">
        <v>20</v>
      </c>
      <c r="B19" s="20"/>
      <c r="C19" s="10" t="s">
        <v>19</v>
      </c>
      <c r="D19" s="10"/>
      <c r="E19" s="10">
        <v>0</v>
      </c>
      <c r="F19" s="10" t="s">
        <v>18</v>
      </c>
      <c r="G19" s="10"/>
      <c r="H19" s="10"/>
    </row>
    <row r="23" spans="1:13">
      <c r="K23" t="s">
        <v>131</v>
      </c>
    </row>
    <row r="24" spans="1:13">
      <c r="K24" t="s">
        <v>132</v>
      </c>
    </row>
    <row r="28" spans="1:13">
      <c r="K28" t="s">
        <v>133</v>
      </c>
    </row>
    <row r="29" spans="1:13">
      <c r="K29" s="74" t="s">
        <v>134</v>
      </c>
    </row>
  </sheetData>
  <mergeCells count="4">
    <mergeCell ref="A1:L1"/>
    <mergeCell ref="A6:A7"/>
    <mergeCell ref="A2:L2"/>
    <mergeCell ref="B6:M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nasa'i</vt:lpstr>
      <vt:lpstr>ibnu majjah</vt:lpstr>
      <vt:lpstr>B. Indonesia</vt:lpstr>
      <vt:lpstr>English</vt:lpstr>
      <vt:lpstr>IPA</vt:lpstr>
      <vt:lpstr>Math</vt:lpstr>
      <vt:lpstr>Rata-rata kelas</vt:lpstr>
      <vt:lpstr>All</vt:lpstr>
      <vt:lpstr>Nanda</vt:lpstr>
      <vt:lpstr>Rifdha</vt:lpstr>
      <vt:lpstr>Auli</vt:lpstr>
      <vt:lpstr>Jode</vt:lpstr>
      <vt:lpstr>Rakha ananta</vt:lpstr>
      <vt:lpstr>Reksa</vt:lpstr>
      <vt:lpstr>Ayu</vt:lpstr>
      <vt:lpstr>Galih</vt:lpstr>
      <vt:lpstr>Aldo</vt:lpstr>
      <vt:lpstr>Hasan</vt:lpstr>
      <vt:lpstr>Asher</vt:lpstr>
      <vt:lpstr>Wicak</vt:lpstr>
      <vt:lpstr>Husein</vt:lpstr>
      <vt:lpstr>Irfan</vt:lpstr>
      <vt:lpstr>Rafly</vt:lpstr>
      <vt:lpstr>Haidar</vt:lpstr>
      <vt:lpstr>Ilyasa</vt:lpstr>
      <vt:lpstr>Raka 3</vt:lpstr>
      <vt:lpstr>Thareq</vt:lpstr>
      <vt:lpstr>Andro</vt:lpstr>
      <vt:lpstr>Zidane</vt:lpstr>
      <vt:lpstr>Bila</vt:lpstr>
      <vt:lpstr>Talia</vt:lpstr>
      <vt:lpstr>Sekar</vt:lpstr>
      <vt:lpstr>Aufari</vt:lpstr>
      <vt:lpstr>Anggit</vt:lpstr>
      <vt:lpstr>Azka</vt:lpstr>
      <vt:lpstr>Denisa</vt:lpstr>
      <vt:lpstr>Fiyan</vt:lpstr>
      <vt:lpstr>Aunal</vt:lpstr>
      <vt:lpstr>Rara</vt:lpstr>
      <vt:lpstr>Jagro</vt:lpstr>
      <vt:lpstr>Kalista</vt:lpstr>
      <vt:lpstr>Farhan</vt:lpstr>
      <vt:lpstr>Hilmi</vt:lpstr>
      <vt:lpstr>Naufal</vt:lpstr>
      <vt:lpstr>Nugi</vt:lpstr>
      <vt:lpstr>Salfiq</vt:lpstr>
      <vt:lpstr>Hafidz</vt:lpstr>
      <vt:lpstr>Mulky</vt:lpstr>
      <vt:lpstr>Qonitan</vt:lpstr>
      <vt:lpstr>Raihan</vt:lpstr>
      <vt:lpstr>Rakha fauz</vt:lpstr>
      <vt:lpstr>Dimas</vt:lpstr>
      <vt:lpstr>Sulltan</vt:lpstr>
      <vt:lpstr>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Muljani</dc:creator>
  <cp:lastModifiedBy>Luthfiyah</cp:lastModifiedBy>
  <cp:lastPrinted>2014-12-19T08:15:54Z</cp:lastPrinted>
  <dcterms:created xsi:type="dcterms:W3CDTF">2010-01-27T06:46:15Z</dcterms:created>
  <dcterms:modified xsi:type="dcterms:W3CDTF">2015-01-30T08:37:25Z</dcterms:modified>
</cp:coreProperties>
</file>