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niil02\Desktop\"/>
    </mc:Choice>
  </mc:AlternateContent>
  <bookViews>
    <workbookView xWindow="0" yWindow="0" windowWidth="24240" windowHeight="11700"/>
  </bookViews>
  <sheets>
    <sheet name="Test" sheetId="7" r:id="rId1"/>
    <sheet name="System" sheetId="8" state="hidden" r:id="rId2"/>
    <sheet name="Messorte Längenangaben" sheetId="9" state="hidden" r:id="rId3"/>
    <sheet name="QDR-Module_Signale" sheetId="10" state="hidden" r:id="rId4"/>
    <sheet name="Hilftabelle Erzeugung iba" sheetId="11" state="hidden" r:id="rId5"/>
  </sheets>
  <definedNames>
    <definedName name="_xlnm._FilterDatabase" localSheetId="4" hidden="1">'Hilftabelle Erzeugung iba'!$A$1:$K$292</definedName>
    <definedName name="_xlnm._FilterDatabase" localSheetId="1" hidden="1">System!$A$1:$T$46</definedName>
    <definedName name="_xlnm._FilterDatabase" localSheetId="0" hidden="1">Test!$A$1:$AL$1115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7" l="1"/>
  <c r="F84" i="7" l="1"/>
  <c r="F85" i="7"/>
  <c r="F86" i="7"/>
  <c r="F87" i="7"/>
  <c r="F88" i="7"/>
  <c r="F89" i="7"/>
  <c r="F90" i="7"/>
  <c r="E90" i="7" s="1"/>
  <c r="F91" i="7"/>
  <c r="E91" i="7" s="1"/>
  <c r="F92" i="7"/>
  <c r="E92" i="7" s="1"/>
  <c r="F93" i="7"/>
  <c r="E93" i="7" s="1"/>
  <c r="F94" i="7"/>
  <c r="E94" i="7" s="1"/>
  <c r="F95" i="7"/>
  <c r="E95" i="7" s="1"/>
  <c r="F96" i="7"/>
  <c r="E96" i="7" s="1"/>
  <c r="F97" i="7"/>
  <c r="E97" i="7" s="1"/>
  <c r="F98" i="7"/>
  <c r="E98" i="7" s="1"/>
  <c r="F99" i="7"/>
  <c r="E99" i="7" s="1"/>
  <c r="F100" i="7"/>
  <c r="E100" i="7" s="1"/>
  <c r="F101" i="7"/>
  <c r="E101" i="7" s="1"/>
  <c r="F102" i="7"/>
  <c r="E102" i="7" s="1"/>
  <c r="F103" i="7"/>
  <c r="E103" i="7" s="1"/>
  <c r="F104" i="7"/>
  <c r="E104" i="7" s="1"/>
  <c r="F105" i="7"/>
  <c r="E105" i="7" s="1"/>
  <c r="F106" i="7"/>
  <c r="E106" i="7" s="1"/>
  <c r="F107" i="7"/>
  <c r="E107" i="7" s="1"/>
  <c r="F108" i="7"/>
  <c r="E108" i="7" s="1"/>
  <c r="F109" i="7"/>
  <c r="E109" i="7" s="1"/>
  <c r="F110" i="7"/>
  <c r="E110" i="7" s="1"/>
  <c r="F111" i="7"/>
  <c r="E111" i="7" s="1"/>
  <c r="F112" i="7"/>
  <c r="E112" i="7" s="1"/>
  <c r="F113" i="7"/>
  <c r="E113" i="7" s="1"/>
  <c r="F114" i="7"/>
  <c r="E114" i="7" s="1"/>
  <c r="F115" i="7"/>
  <c r="E115" i="7" s="1"/>
  <c r="F116" i="7"/>
  <c r="E116" i="7" s="1"/>
  <c r="F117" i="7"/>
  <c r="E117" i="7" s="1"/>
  <c r="F118" i="7"/>
  <c r="E118" i="7" s="1"/>
  <c r="F119" i="7"/>
  <c r="E119" i="7" s="1"/>
  <c r="F120" i="7"/>
  <c r="E120" i="7" s="1"/>
  <c r="F121" i="7"/>
  <c r="E121" i="7" s="1"/>
  <c r="F122" i="7"/>
  <c r="E122" i="7" s="1"/>
  <c r="F123" i="7"/>
  <c r="E123" i="7" s="1"/>
  <c r="F124" i="7"/>
  <c r="E124" i="7" s="1"/>
  <c r="F125" i="7"/>
  <c r="E125" i="7" s="1"/>
  <c r="F126" i="7"/>
  <c r="E126" i="7" s="1"/>
  <c r="F127" i="7"/>
  <c r="E127" i="7" s="1"/>
  <c r="F128" i="7"/>
  <c r="E128" i="7" s="1"/>
  <c r="F129" i="7"/>
  <c r="E129" i="7" s="1"/>
  <c r="F130" i="7"/>
  <c r="E130" i="7" s="1"/>
  <c r="F131" i="7"/>
  <c r="E131" i="7" s="1"/>
  <c r="F132" i="7"/>
  <c r="E132" i="7" s="1"/>
  <c r="F133" i="7"/>
  <c r="E133" i="7" s="1"/>
  <c r="F134" i="7"/>
  <c r="E134" i="7" s="1"/>
  <c r="F135" i="7"/>
  <c r="E135" i="7" s="1"/>
  <c r="F136" i="7"/>
  <c r="E136" i="7" s="1"/>
  <c r="F137" i="7"/>
  <c r="E137" i="7" s="1"/>
  <c r="F138" i="7"/>
  <c r="E138" i="7" s="1"/>
  <c r="F139" i="7"/>
  <c r="E139" i="7" s="1"/>
  <c r="F140" i="7"/>
  <c r="E140" i="7" s="1"/>
  <c r="F141" i="7"/>
  <c r="E141" i="7" s="1"/>
  <c r="F142" i="7"/>
  <c r="E142" i="7" s="1"/>
  <c r="F143" i="7"/>
  <c r="E143" i="7" s="1"/>
  <c r="F144" i="7"/>
  <c r="E144" i="7" s="1"/>
  <c r="F20" i="7"/>
  <c r="E20" i="7" s="1"/>
  <c r="F1023" i="7"/>
  <c r="E1023" i="7" s="1"/>
  <c r="F1022" i="7"/>
  <c r="E1022" i="7" s="1"/>
  <c r="F1026" i="7"/>
  <c r="E1026" i="7" s="1"/>
  <c r="F1027" i="7"/>
  <c r="E1027" i="7" s="1"/>
  <c r="F1028" i="7"/>
  <c r="E1028" i="7" s="1"/>
  <c r="F1029" i="7"/>
  <c r="E1029" i="7" s="1"/>
  <c r="F1030" i="7"/>
  <c r="E1030" i="7" s="1"/>
  <c r="F1031" i="7"/>
  <c r="E1031" i="7" s="1"/>
  <c r="F1032" i="7"/>
  <c r="E1032" i="7" s="1"/>
  <c r="F1033" i="7"/>
  <c r="E1033" i="7" s="1"/>
  <c r="F1034" i="7"/>
  <c r="E1034" i="7" s="1"/>
  <c r="F1035" i="7"/>
  <c r="E1035" i="7" s="1"/>
  <c r="E859" i="7"/>
  <c r="E850" i="7"/>
  <c r="E844" i="7"/>
  <c r="E838" i="7"/>
  <c r="E832" i="7"/>
  <c r="E820" i="7"/>
  <c r="E814" i="7"/>
  <c r="F805" i="7"/>
  <c r="E805" i="7" s="1"/>
  <c r="F715" i="7"/>
  <c r="F714" i="7"/>
  <c r="F713" i="7"/>
  <c r="F712" i="7"/>
  <c r="F711" i="7"/>
  <c r="F710" i="7"/>
  <c r="F709" i="7"/>
  <c r="F749" i="7"/>
  <c r="F755" i="7"/>
  <c r="F790" i="7"/>
  <c r="F786" i="7"/>
  <c r="F778" i="7"/>
  <c r="F765" i="7"/>
  <c r="F740" i="7"/>
  <c r="F723" i="7"/>
  <c r="F724" i="7"/>
  <c r="F659" i="7"/>
  <c r="F653" i="7"/>
  <c r="F690" i="7"/>
  <c r="F694" i="7"/>
  <c r="F683" i="7"/>
  <c r="F682" i="7"/>
  <c r="F670" i="7"/>
  <c r="F669" i="7"/>
  <c r="F645" i="7"/>
  <c r="F644" i="7"/>
  <c r="F633" i="7"/>
  <c r="F632" i="7"/>
  <c r="F631" i="7"/>
  <c r="F630" i="7"/>
  <c r="F629" i="7"/>
  <c r="F628" i="7"/>
  <c r="F623" i="7"/>
  <c r="F624" i="7"/>
  <c r="F625" i="7"/>
  <c r="F626" i="7"/>
  <c r="F627" i="7"/>
  <c r="F1025" i="7"/>
  <c r="E1025" i="7" s="1"/>
  <c r="F1024" i="7"/>
  <c r="E1024" i="7" s="1"/>
  <c r="F1021" i="7"/>
  <c r="F1020" i="7"/>
  <c r="F1019" i="7"/>
  <c r="F1018" i="7"/>
  <c r="F1017" i="7"/>
  <c r="F1016" i="7"/>
  <c r="F1015" i="7"/>
  <c r="F1014" i="7"/>
  <c r="F1013" i="7"/>
  <c r="F1012" i="7"/>
  <c r="E3" i="7"/>
  <c r="E4" i="7"/>
  <c r="E5" i="7"/>
  <c r="E6" i="7"/>
  <c r="E7" i="7"/>
  <c r="E2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64" i="7"/>
  <c r="E826" i="7"/>
  <c r="F19" i="7"/>
  <c r="E19" i="7" s="1"/>
  <c r="F31" i="7"/>
  <c r="E31" i="7" s="1"/>
  <c r="F32" i="7"/>
  <c r="E32" i="7" s="1"/>
  <c r="F30" i="7"/>
  <c r="E30" i="7" s="1"/>
  <c r="F33" i="7"/>
  <c r="E33" i="7" s="1"/>
  <c r="F34" i="7"/>
  <c r="E34" i="7" s="1"/>
  <c r="F35" i="7"/>
  <c r="E35" i="7" s="1"/>
  <c r="F36" i="7"/>
  <c r="E36" i="7" s="1"/>
  <c r="F37" i="7"/>
  <c r="E37" i="7" s="1"/>
  <c r="F38" i="7"/>
  <c r="E38" i="7" s="1"/>
  <c r="F39" i="7"/>
  <c r="E39" i="7" s="1"/>
  <c r="F22" i="7"/>
  <c r="E22" i="7" s="1"/>
  <c r="F23" i="7"/>
  <c r="E23" i="7" s="1"/>
  <c r="F24" i="7"/>
  <c r="E24" i="7" s="1"/>
  <c r="F25" i="7"/>
  <c r="E25" i="7" s="1"/>
  <c r="F26" i="7"/>
  <c r="E26" i="7" s="1"/>
  <c r="F27" i="7"/>
  <c r="E27" i="7" s="1"/>
  <c r="F28" i="7"/>
  <c r="E28" i="7" s="1"/>
  <c r="F29" i="7"/>
  <c r="E29" i="7" s="1"/>
  <c r="F40" i="7"/>
  <c r="F9" i="7"/>
  <c r="E9" i="7" s="1"/>
  <c r="F10" i="7"/>
  <c r="E10" i="7" s="1"/>
  <c r="F11" i="7"/>
  <c r="E11" i="7" s="1"/>
  <c r="F12" i="7"/>
  <c r="E12" i="7" s="1"/>
  <c r="F14" i="7"/>
  <c r="E14" i="7" s="1"/>
  <c r="F13" i="7"/>
  <c r="E13" i="7" s="1"/>
  <c r="F347" i="7"/>
  <c r="E347" i="7" s="1"/>
  <c r="F377" i="7"/>
  <c r="E377" i="7" s="1"/>
  <c r="F15" i="7"/>
  <c r="E15" i="7" s="1"/>
  <c r="F16" i="7"/>
  <c r="E16" i="7" s="1"/>
  <c r="F17" i="7"/>
  <c r="E17" i="7" s="1"/>
  <c r="F18" i="7"/>
  <c r="E18" i="7" s="1"/>
  <c r="F8" i="7"/>
  <c r="E8" i="7" s="1"/>
  <c r="F50" i="7"/>
  <c r="E50" i="7" s="1"/>
  <c r="F49" i="7"/>
  <c r="E49" i="7" s="1"/>
  <c r="F51" i="7"/>
  <c r="E51" i="7" s="1"/>
  <c r="F43" i="7"/>
  <c r="E43" i="7" s="1"/>
  <c r="F44" i="7"/>
  <c r="E44" i="7" s="1"/>
  <c r="F48" i="7"/>
  <c r="E48" i="7" s="1"/>
  <c r="F47" i="7"/>
  <c r="E47" i="7" s="1"/>
  <c r="F46" i="7"/>
  <c r="E46" i="7" s="1"/>
  <c r="F45" i="7"/>
  <c r="E45" i="7" s="1"/>
  <c r="F41" i="7"/>
  <c r="E41" i="7" s="1"/>
  <c r="F42" i="7"/>
  <c r="E42" i="7" s="1"/>
  <c r="F55" i="7"/>
  <c r="E55" i="7" s="1"/>
  <c r="F56" i="7"/>
  <c r="E56" i="7" s="1"/>
  <c r="F53" i="7"/>
  <c r="E53" i="7" s="1"/>
  <c r="F54" i="7"/>
  <c r="E54" i="7" s="1"/>
  <c r="F858" i="7"/>
  <c r="F980" i="7" l="1"/>
  <c r="E980" i="7" s="1"/>
  <c r="F981" i="7"/>
  <c r="E981" i="7" s="1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706" i="7"/>
  <c r="E800" i="7"/>
  <c r="E801" i="7"/>
  <c r="E802" i="7"/>
  <c r="E803" i="7"/>
  <c r="E804" i="7"/>
  <c r="E709" i="7"/>
  <c r="E710" i="7"/>
  <c r="E711" i="7"/>
  <c r="E712" i="7"/>
  <c r="E713" i="7"/>
  <c r="E714" i="7"/>
  <c r="F345" i="7" l="1"/>
  <c r="F346" i="7"/>
  <c r="F419" i="7"/>
  <c r="F418" i="7"/>
  <c r="F416" i="7"/>
  <c r="F417" i="7"/>
  <c r="F415" i="7"/>
  <c r="F414" i="7"/>
  <c r="F413" i="7"/>
  <c r="F411" i="7"/>
  <c r="F410" i="7"/>
  <c r="F409" i="7"/>
  <c r="F406" i="7"/>
  <c r="F405" i="7"/>
  <c r="F402" i="7"/>
  <c r="F401" i="7"/>
  <c r="F398" i="7"/>
  <c r="F397" i="7"/>
  <c r="F394" i="7"/>
  <c r="F393" i="7"/>
  <c r="F390" i="7"/>
  <c r="F389" i="7"/>
  <c r="F386" i="7"/>
  <c r="F385" i="7"/>
  <c r="F382" i="7"/>
  <c r="F381" i="7"/>
  <c r="F412" i="7"/>
  <c r="F408" i="7"/>
  <c r="F404" i="7"/>
  <c r="F400" i="7"/>
  <c r="F396" i="7"/>
  <c r="F392" i="7"/>
  <c r="F388" i="7"/>
  <c r="F384" i="7"/>
  <c r="F380" i="7"/>
  <c r="F420" i="7"/>
  <c r="F407" i="7"/>
  <c r="F403" i="7"/>
  <c r="F399" i="7"/>
  <c r="F395" i="7"/>
  <c r="F391" i="7"/>
  <c r="F387" i="7"/>
  <c r="F383" i="7"/>
  <c r="F379" i="7"/>
  <c r="F451" i="7"/>
  <c r="F452" i="7"/>
  <c r="F450" i="7"/>
  <c r="F447" i="7"/>
  <c r="F449" i="7"/>
  <c r="F446" i="7"/>
  <c r="F448" i="7"/>
  <c r="F445" i="7"/>
  <c r="F444" i="7"/>
  <c r="F443" i="7"/>
  <c r="F441" i="7"/>
  <c r="F440" i="7"/>
  <c r="F437" i="7"/>
  <c r="F436" i="7"/>
  <c r="F433" i="7"/>
  <c r="F432" i="7"/>
  <c r="F429" i="7"/>
  <c r="F428" i="7"/>
  <c r="F425" i="7"/>
  <c r="F424" i="7"/>
  <c r="F442" i="7"/>
  <c r="F439" i="7"/>
  <c r="F435" i="7"/>
  <c r="F431" i="7"/>
  <c r="F427" i="7"/>
  <c r="F423" i="7"/>
  <c r="F455" i="7"/>
  <c r="F454" i="7"/>
  <c r="F453" i="7"/>
  <c r="F438" i="7"/>
  <c r="F434" i="7"/>
  <c r="F430" i="7"/>
  <c r="F426" i="7"/>
  <c r="F422" i="7"/>
  <c r="F503" i="7"/>
  <c r="F502" i="7"/>
  <c r="F498" i="7"/>
  <c r="F501" i="7"/>
  <c r="F497" i="7"/>
  <c r="F500" i="7"/>
  <c r="F496" i="7"/>
  <c r="F499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0" i="7"/>
  <c r="F479" i="7"/>
  <c r="F476" i="7"/>
  <c r="F475" i="7"/>
  <c r="F472" i="7"/>
  <c r="F471" i="7"/>
  <c r="F468" i="7"/>
  <c r="F467" i="7"/>
  <c r="F464" i="7"/>
  <c r="F463" i="7"/>
  <c r="F460" i="7"/>
  <c r="F459" i="7"/>
  <c r="F482" i="7"/>
  <c r="F478" i="7"/>
  <c r="F474" i="7"/>
  <c r="F470" i="7"/>
  <c r="F466" i="7"/>
  <c r="F462" i="7"/>
  <c r="F458" i="7"/>
  <c r="F505" i="7"/>
  <c r="F504" i="7"/>
  <c r="F481" i="7"/>
  <c r="F477" i="7"/>
  <c r="F473" i="7"/>
  <c r="F469" i="7"/>
  <c r="F465" i="7"/>
  <c r="F461" i="7"/>
  <c r="F457" i="7"/>
  <c r="F526" i="7"/>
  <c r="F525" i="7"/>
  <c r="F524" i="7"/>
  <c r="F522" i="7"/>
  <c r="F523" i="7"/>
  <c r="F521" i="7"/>
  <c r="F520" i="7"/>
  <c r="F519" i="7"/>
  <c r="F518" i="7"/>
  <c r="F509" i="7"/>
  <c r="F511" i="7"/>
  <c r="F513" i="7"/>
  <c r="F515" i="7"/>
  <c r="F507" i="7"/>
  <c r="F508" i="7"/>
  <c r="F510" i="7"/>
  <c r="F512" i="7"/>
  <c r="F514" i="7"/>
  <c r="F516" i="7"/>
  <c r="F517" i="7"/>
  <c r="F528" i="7"/>
  <c r="F529" i="7"/>
  <c r="F527" i="7"/>
  <c r="F540" i="7"/>
  <c r="F539" i="7"/>
  <c r="F538" i="7"/>
  <c r="F537" i="7"/>
  <c r="F536" i="7"/>
  <c r="F534" i="7"/>
  <c r="F533" i="7"/>
  <c r="F532" i="7"/>
  <c r="F531" i="7"/>
  <c r="F535" i="7"/>
  <c r="F542" i="7"/>
  <c r="F541" i="7"/>
  <c r="F554" i="7"/>
  <c r="F553" i="7"/>
  <c r="F552" i="7"/>
  <c r="F550" i="7"/>
  <c r="F551" i="7"/>
  <c r="F549" i="7"/>
  <c r="F545" i="7"/>
  <c r="F544" i="7"/>
  <c r="F546" i="7"/>
  <c r="F548" i="7"/>
  <c r="F547" i="7"/>
  <c r="F558" i="7"/>
  <c r="F557" i="7"/>
  <c r="F556" i="7"/>
  <c r="F559" i="7"/>
  <c r="F560" i="7"/>
  <c r="F331" i="7"/>
  <c r="F330" i="7"/>
  <c r="F327" i="7"/>
  <c r="F329" i="7"/>
  <c r="F326" i="7"/>
  <c r="F328" i="7"/>
  <c r="F325" i="7"/>
  <c r="F324" i="7"/>
  <c r="F323" i="7"/>
  <c r="F321" i="7"/>
  <c r="F319" i="7"/>
  <c r="F318" i="7"/>
  <c r="F314" i="7"/>
  <c r="F313" i="7"/>
  <c r="F309" i="7"/>
  <c r="F308" i="7"/>
  <c r="F304" i="7"/>
  <c r="F303" i="7"/>
  <c r="F299" i="7"/>
  <c r="F298" i="7"/>
  <c r="F320" i="7"/>
  <c r="F315" i="7"/>
  <c r="F310" i="7"/>
  <c r="F305" i="7"/>
  <c r="F300" i="7"/>
  <c r="F322" i="7"/>
  <c r="F317" i="7"/>
  <c r="F312" i="7"/>
  <c r="F307" i="7"/>
  <c r="F302" i="7"/>
  <c r="F297" i="7"/>
  <c r="F332" i="7"/>
  <c r="F316" i="7"/>
  <c r="F311" i="7"/>
  <c r="F306" i="7"/>
  <c r="F301" i="7"/>
  <c r="F296" i="7"/>
  <c r="F282" i="7"/>
  <c r="F281" i="7"/>
  <c r="F280" i="7"/>
  <c r="F284" i="7"/>
  <c r="F278" i="7"/>
  <c r="F277" i="7"/>
  <c r="F276" i="7"/>
  <c r="F275" i="7"/>
  <c r="F279" i="7"/>
  <c r="F274" i="7"/>
  <c r="F294" i="7"/>
  <c r="F293" i="7"/>
  <c r="F292" i="7"/>
  <c r="F290" i="7"/>
  <c r="F291" i="7"/>
  <c r="F289" i="7"/>
  <c r="F286" i="7"/>
  <c r="F285" i="7"/>
  <c r="F288" i="7"/>
  <c r="F287" i="7"/>
  <c r="F283" i="7"/>
  <c r="F335" i="7"/>
  <c r="F344" i="7"/>
  <c r="F334" i="7"/>
  <c r="F342" i="7"/>
  <c r="F343" i="7"/>
  <c r="F339" i="7"/>
  <c r="F338" i="7"/>
  <c r="F562" i="7"/>
  <c r="E562" i="7" s="1"/>
  <c r="F563" i="7"/>
  <c r="E563" i="7" s="1"/>
  <c r="F564" i="7"/>
  <c r="E564" i="7" s="1"/>
  <c r="F566" i="7"/>
  <c r="E566" i="7" s="1"/>
  <c r="F567" i="7"/>
  <c r="E567" i="7" s="1"/>
  <c r="F568" i="7"/>
  <c r="E568" i="7" s="1"/>
  <c r="F569" i="7"/>
  <c r="E569" i="7" s="1"/>
  <c r="F571" i="7"/>
  <c r="E571" i="7" s="1"/>
  <c r="F572" i="7"/>
  <c r="E572" i="7" s="1"/>
  <c r="F586" i="7"/>
  <c r="E586" i="7" s="1"/>
  <c r="F587" i="7"/>
  <c r="E587" i="7" s="1"/>
  <c r="F588" i="7"/>
  <c r="E588" i="7" s="1"/>
  <c r="F589" i="7"/>
  <c r="E589" i="7" s="1"/>
  <c r="F590" i="7"/>
  <c r="E590" i="7" s="1"/>
  <c r="F591" i="7"/>
  <c r="E591" i="7" s="1"/>
  <c r="F592" i="7"/>
  <c r="E592" i="7" s="1"/>
  <c r="F593" i="7"/>
  <c r="E593" i="7" s="1"/>
  <c r="F594" i="7"/>
  <c r="E594" i="7" s="1"/>
  <c r="F595" i="7"/>
  <c r="E595" i="7" s="1"/>
  <c r="F597" i="7"/>
  <c r="E597" i="7" s="1"/>
  <c r="F598" i="7"/>
  <c r="E598" i="7" s="1"/>
  <c r="F599" i="7"/>
  <c r="E599" i="7" s="1"/>
  <c r="F601" i="7"/>
  <c r="E601" i="7" s="1"/>
  <c r="F602" i="7"/>
  <c r="E602" i="7" s="1"/>
  <c r="F357" i="7"/>
  <c r="F375" i="7"/>
  <c r="F374" i="7"/>
  <c r="F358" i="7"/>
  <c r="F363" i="7"/>
  <c r="F362" i="7"/>
  <c r="F373" i="7"/>
  <c r="F372" i="7"/>
  <c r="F369" i="7"/>
  <c r="F368" i="7"/>
  <c r="F371" i="7"/>
  <c r="F370" i="7"/>
  <c r="F367" i="7"/>
  <c r="F366" i="7"/>
  <c r="F355" i="7"/>
  <c r="F350" i="7"/>
  <c r="F356" i="7"/>
  <c r="F353" i="7"/>
  <c r="F354" i="7"/>
  <c r="F352" i="7"/>
  <c r="F351" i="7"/>
  <c r="F349" i="7"/>
  <c r="F365" i="7"/>
  <c r="F364" i="7"/>
  <c r="F376" i="7"/>
  <c r="F359" i="7"/>
  <c r="F361" i="7"/>
  <c r="F360" i="7"/>
  <c r="F337" i="7"/>
  <c r="F341" i="7"/>
  <c r="F340" i="7"/>
  <c r="F336" i="7"/>
  <c r="F779" i="7" l="1"/>
  <c r="E779" i="7" s="1"/>
  <c r="F766" i="7"/>
  <c r="E766" i="7" s="1"/>
  <c r="F744" i="7"/>
  <c r="E744" i="7" s="1"/>
  <c r="F741" i="7"/>
  <c r="E741" i="7" s="1"/>
  <c r="F725" i="7"/>
  <c r="E725" i="7" s="1"/>
  <c r="F684" i="7"/>
  <c r="E684" i="7" s="1"/>
  <c r="F671" i="7"/>
  <c r="E671" i="7" s="1"/>
  <c r="F649" i="7"/>
  <c r="E649" i="7" s="1"/>
  <c r="F646" i="7"/>
  <c r="E646" i="7" s="1"/>
  <c r="E630" i="7"/>
  <c r="F975" i="7" l="1"/>
  <c r="E975" i="7" s="1"/>
  <c r="F1113" i="7" l="1"/>
  <c r="E1113" i="7" s="1"/>
  <c r="F1114" i="7"/>
  <c r="E1114" i="7" s="1"/>
  <c r="F1111" i="7"/>
  <c r="E1111" i="7" s="1"/>
  <c r="F1112" i="7"/>
  <c r="E1112" i="7" s="1"/>
  <c r="F965" i="7"/>
  <c r="E965" i="7" s="1"/>
  <c r="F964" i="7"/>
  <c r="E964" i="7" s="1"/>
  <c r="F967" i="7"/>
  <c r="E967" i="7" s="1"/>
  <c r="F966" i="7"/>
  <c r="E966" i="7" s="1"/>
  <c r="F963" i="7"/>
  <c r="E963" i="7" s="1"/>
  <c r="F962" i="7"/>
  <c r="E962" i="7" s="1"/>
  <c r="F961" i="7"/>
  <c r="E961" i="7" s="1"/>
  <c r="F960" i="7"/>
  <c r="E960" i="7" s="1"/>
  <c r="F959" i="7"/>
  <c r="E959" i="7" s="1"/>
  <c r="F958" i="7"/>
  <c r="E958" i="7" s="1"/>
  <c r="F957" i="7"/>
  <c r="E957" i="7" s="1"/>
  <c r="F956" i="7"/>
  <c r="E956" i="7" s="1"/>
  <c r="F955" i="7"/>
  <c r="E955" i="7" s="1"/>
  <c r="F954" i="7"/>
  <c r="E954" i="7" s="1"/>
  <c r="F953" i="7"/>
  <c r="E953" i="7" s="1"/>
  <c r="F952" i="7"/>
  <c r="E952" i="7" s="1"/>
  <c r="F951" i="7"/>
  <c r="E951" i="7" s="1"/>
  <c r="F950" i="7"/>
  <c r="E950" i="7" s="1"/>
  <c r="F949" i="7"/>
  <c r="E949" i="7" s="1"/>
  <c r="F948" i="7"/>
  <c r="E948" i="7" s="1"/>
  <c r="F947" i="7"/>
  <c r="E947" i="7" s="1"/>
  <c r="F946" i="7"/>
  <c r="E946" i="7" s="1"/>
  <c r="F945" i="7"/>
  <c r="E945" i="7" s="1"/>
  <c r="F944" i="7"/>
  <c r="E944" i="7" s="1"/>
  <c r="F922" i="7" l="1"/>
  <c r="E922" i="7" s="1"/>
  <c r="F923" i="7"/>
  <c r="E923" i="7" s="1"/>
  <c r="F616" i="7"/>
  <c r="E616" i="7" s="1"/>
  <c r="F271" i="7"/>
  <c r="E271" i="7" s="1"/>
  <c r="F197" i="7"/>
  <c r="E197" i="7" s="1"/>
  <c r="F198" i="7"/>
  <c r="E198" i="7" s="1"/>
  <c r="F167" i="7"/>
  <c r="E167" i="7" s="1"/>
  <c r="F168" i="7"/>
  <c r="E168" i="7" s="1"/>
  <c r="F1108" i="7"/>
  <c r="E1108" i="7" s="1"/>
  <c r="F1107" i="7"/>
  <c r="E1107" i="7" s="1"/>
  <c r="F1096" i="7"/>
  <c r="E1096" i="7" s="1"/>
  <c r="F1097" i="7"/>
  <c r="E1097" i="7" s="1"/>
  <c r="F69" i="7"/>
  <c r="E69" i="7" s="1"/>
  <c r="F70" i="7"/>
  <c r="E70" i="7" s="1"/>
  <c r="F855" i="7"/>
  <c r="E855" i="7" s="1"/>
  <c r="F854" i="7"/>
  <c r="E854" i="7" s="1"/>
  <c r="F853" i="7"/>
  <c r="E853" i="7" s="1"/>
  <c r="F852" i="7"/>
  <c r="E852" i="7" s="1"/>
  <c r="F847" i="7"/>
  <c r="E847" i="7" s="1"/>
  <c r="F846" i="7"/>
  <c r="E846" i="7" s="1"/>
  <c r="F841" i="7"/>
  <c r="E841" i="7" s="1"/>
  <c r="F840" i="7"/>
  <c r="E840" i="7" s="1"/>
  <c r="F835" i="7"/>
  <c r="E835" i="7" s="1"/>
  <c r="F834" i="7"/>
  <c r="E834" i="7" s="1"/>
  <c r="F829" i="7"/>
  <c r="E829" i="7" s="1"/>
  <c r="F828" i="7"/>
  <c r="E828" i="7" s="1"/>
  <c r="F823" i="7"/>
  <c r="E823" i="7" s="1"/>
  <c r="F822" i="7"/>
  <c r="E822" i="7" s="1"/>
  <c r="F817" i="7"/>
  <c r="E817" i="7" s="1"/>
  <c r="F816" i="7"/>
  <c r="E816" i="7" s="1"/>
  <c r="F813" i="7"/>
  <c r="E813" i="7" s="1"/>
  <c r="F811" i="7"/>
  <c r="E811" i="7" s="1"/>
  <c r="F707" i="7"/>
  <c r="E707" i="7" s="1"/>
  <c r="F705" i="7"/>
  <c r="E705" i="7" s="1"/>
  <c r="F704" i="7"/>
  <c r="E704" i="7" s="1"/>
  <c r="F894" i="7" l="1"/>
  <c r="E894" i="7" s="1"/>
  <c r="F895" i="7"/>
  <c r="E895" i="7" s="1"/>
  <c r="F889" i="7"/>
  <c r="E889" i="7" s="1"/>
  <c r="F890" i="7"/>
  <c r="E890" i="7" s="1"/>
  <c r="F885" i="7"/>
  <c r="E885" i="7" s="1"/>
  <c r="F884" i="7"/>
  <c r="E884" i="7" s="1"/>
  <c r="F880" i="7"/>
  <c r="E880" i="7" s="1"/>
  <c r="F879" i="7"/>
  <c r="E879" i="7" s="1"/>
  <c r="F874" i="7"/>
  <c r="E874" i="7" s="1"/>
  <c r="F875" i="7"/>
  <c r="E875" i="7" s="1"/>
  <c r="F808" i="7"/>
  <c r="E808" i="7" s="1"/>
  <c r="F870" i="7"/>
  <c r="E870" i="7" s="1"/>
  <c r="F869" i="7"/>
  <c r="E869" i="7" s="1"/>
  <c r="F666" i="7"/>
  <c r="E666" i="7" s="1"/>
  <c r="F665" i="7"/>
  <c r="E665" i="7" s="1"/>
  <c r="F664" i="7"/>
  <c r="E664" i="7" s="1"/>
  <c r="F663" i="7"/>
  <c r="E663" i="7" s="1"/>
  <c r="F760" i="7"/>
  <c r="E760" i="7" s="1"/>
  <c r="F761" i="7"/>
  <c r="E761" i="7" s="1"/>
  <c r="F759" i="7"/>
  <c r="E759" i="7" s="1"/>
  <c r="F758" i="7"/>
  <c r="E758" i="7" s="1"/>
  <c r="F720" i="7"/>
  <c r="E720" i="7" s="1"/>
  <c r="F719" i="7"/>
  <c r="E719" i="7" s="1"/>
  <c r="F718" i="7"/>
  <c r="E718" i="7" s="1"/>
  <c r="E623" i="7"/>
  <c r="E624" i="7"/>
  <c r="E625" i="7"/>
  <c r="F780" i="7"/>
  <c r="E780" i="7" s="1"/>
  <c r="F767" i="7"/>
  <c r="E767" i="7" s="1"/>
  <c r="F745" i="7"/>
  <c r="E745" i="7" s="1"/>
  <c r="F742" i="7"/>
  <c r="E742" i="7" s="1"/>
  <c r="F726" i="7"/>
  <c r="E726" i="7" s="1"/>
  <c r="F685" i="7"/>
  <c r="E685" i="7" s="1"/>
  <c r="F672" i="7"/>
  <c r="E672" i="7" s="1"/>
  <c r="F650" i="7"/>
  <c r="E650" i="7" s="1"/>
  <c r="F647" i="7"/>
  <c r="E647" i="7" s="1"/>
  <c r="E631" i="7"/>
  <c r="F619" i="7" l="1"/>
  <c r="E619" i="7" s="1"/>
  <c r="E858" i="7"/>
  <c r="F708" i="7"/>
  <c r="E708" i="7" s="1"/>
  <c r="F865" i="7"/>
  <c r="E865" i="7" s="1"/>
  <c r="F864" i="7"/>
  <c r="E864" i="7" s="1"/>
  <c r="F783" i="7" l="1"/>
  <c r="E783" i="7" s="1"/>
  <c r="F782" i="7"/>
  <c r="E782" i="7" s="1"/>
  <c r="F688" i="7"/>
  <c r="E688" i="7" s="1"/>
  <c r="F687" i="7"/>
  <c r="E687" i="7" s="1"/>
  <c r="F634" i="7"/>
  <c r="E634" i="7" s="1"/>
  <c r="F675" i="7"/>
  <c r="E675" i="7" s="1"/>
  <c r="F770" i="7"/>
  <c r="E770" i="7" s="1"/>
  <c r="F729" i="7"/>
  <c r="E729" i="7" s="1"/>
  <c r="F617" i="7"/>
  <c r="E617" i="7" s="1"/>
  <c r="F270" i="7"/>
  <c r="E270" i="7" s="1"/>
  <c r="F1089" i="7"/>
  <c r="E1089" i="7" s="1"/>
  <c r="F1092" i="7"/>
  <c r="E1092" i="7" s="1"/>
  <c r="F1091" i="7"/>
  <c r="E1091" i="7" s="1"/>
  <c r="F1103" i="7"/>
  <c r="E1103" i="7" s="1"/>
  <c r="F1102" i="7"/>
  <c r="E1102" i="7" s="1"/>
  <c r="F871" i="7"/>
  <c r="E871" i="7" s="1"/>
  <c r="F700" i="7"/>
  <c r="E700" i="7" s="1"/>
  <c r="F799" i="7"/>
  <c r="E799" i="7" s="1"/>
  <c r="F795" i="7"/>
  <c r="E795" i="7" s="1"/>
  <c r="F1106" i="7" l="1"/>
  <c r="E1106" i="7" s="1"/>
  <c r="F1095" i="7"/>
  <c r="E1095" i="7" s="1"/>
  <c r="F1110" i="7"/>
  <c r="E1110" i="7" s="1"/>
  <c r="F1109" i="7"/>
  <c r="E1109" i="7" s="1"/>
  <c r="F1105" i="7"/>
  <c r="E1105" i="7" s="1"/>
  <c r="F1104" i="7"/>
  <c r="E1104" i="7" s="1"/>
  <c r="F1101" i="7"/>
  <c r="E1101" i="7" s="1"/>
  <c r="F1100" i="7"/>
  <c r="E1100" i="7" s="1"/>
  <c r="F1088" i="7"/>
  <c r="E1088" i="7" s="1"/>
  <c r="F1058" i="7"/>
  <c r="E1058" i="7" s="1"/>
  <c r="F1061" i="7"/>
  <c r="E1061" i="7" s="1"/>
  <c r="F1060" i="7"/>
  <c r="E1060" i="7" s="1"/>
  <c r="F1048" i="7"/>
  <c r="E1048" i="7" s="1"/>
  <c r="F1047" i="7"/>
  <c r="E1047" i="7" s="1"/>
  <c r="F1046" i="7"/>
  <c r="E1046" i="7" s="1"/>
  <c r="F1090" i="7"/>
  <c r="E1090" i="7" s="1"/>
  <c r="F1093" i="7"/>
  <c r="E1093" i="7" s="1"/>
  <c r="F1094" i="7"/>
  <c r="E1094" i="7" s="1"/>
  <c r="F1098" i="7"/>
  <c r="E1098" i="7" s="1"/>
  <c r="F1099" i="7"/>
  <c r="E1099" i="7" s="1"/>
  <c r="F1059" i="7"/>
  <c r="E1059" i="7" s="1"/>
  <c r="F979" i="7"/>
  <c r="E979" i="7" s="1"/>
  <c r="F976" i="7"/>
  <c r="E976" i="7" s="1"/>
  <c r="F972" i="7"/>
  <c r="E972" i="7" s="1"/>
  <c r="F970" i="7"/>
  <c r="E970" i="7" s="1"/>
  <c r="F969" i="7"/>
  <c r="E969" i="7" s="1"/>
  <c r="F1057" i="7"/>
  <c r="E1057" i="7" s="1"/>
  <c r="F1056" i="7"/>
  <c r="E1056" i="7" s="1"/>
  <c r="F1055" i="7"/>
  <c r="E1055" i="7" s="1"/>
  <c r="F1054" i="7"/>
  <c r="E1054" i="7" s="1"/>
  <c r="F1053" i="7"/>
  <c r="E1053" i="7" s="1"/>
  <c r="F1052" i="7"/>
  <c r="E1052" i="7" s="1"/>
  <c r="F1051" i="7"/>
  <c r="E1051" i="7" s="1"/>
  <c r="F1050" i="7"/>
  <c r="E1050" i="7" s="1"/>
  <c r="F1044" i="7"/>
  <c r="E1044" i="7" s="1"/>
  <c r="F1043" i="7"/>
  <c r="E1043" i="7" s="1"/>
  <c r="F1042" i="7"/>
  <c r="E1042" i="7" s="1"/>
  <c r="F1041" i="7"/>
  <c r="E1041" i="7" s="1"/>
  <c r="F1040" i="7"/>
  <c r="E1040" i="7" s="1"/>
  <c r="F1039" i="7"/>
  <c r="E1039" i="7" s="1"/>
  <c r="F1038" i="7"/>
  <c r="E1038" i="7" s="1"/>
  <c r="F971" i="7"/>
  <c r="E971" i="7" s="1"/>
  <c r="F974" i="7"/>
  <c r="E974" i="7" s="1"/>
  <c r="F978" i="7"/>
  <c r="E978" i="7" s="1"/>
  <c r="F983" i="7"/>
  <c r="E983" i="7" s="1"/>
  <c r="F984" i="7"/>
  <c r="E984" i="7" s="1"/>
  <c r="F985" i="7"/>
  <c r="E985" i="7" s="1"/>
  <c r="F986" i="7"/>
  <c r="E986" i="7" s="1"/>
  <c r="F987" i="7"/>
  <c r="E987" i="7" s="1"/>
  <c r="F988" i="7"/>
  <c r="E988" i="7" s="1"/>
  <c r="F989" i="7"/>
  <c r="E989" i="7" s="1"/>
  <c r="F990" i="7"/>
  <c r="E990" i="7" s="1"/>
  <c r="F992" i="7"/>
  <c r="E992" i="7" s="1"/>
  <c r="F1037" i="7"/>
  <c r="E1037" i="7" s="1"/>
  <c r="F1063" i="7"/>
  <c r="E1063" i="7" s="1"/>
  <c r="F942" i="7" l="1"/>
  <c r="E942" i="7" s="1"/>
  <c r="F941" i="7"/>
  <c r="E941" i="7" s="1"/>
  <c r="F940" i="7"/>
  <c r="E940" i="7" s="1"/>
  <c r="F938" i="7"/>
  <c r="E938" i="7" s="1"/>
  <c r="F937" i="7"/>
  <c r="E937" i="7" s="1"/>
  <c r="F936" i="7"/>
  <c r="E936" i="7" s="1"/>
  <c r="F935" i="7"/>
  <c r="E935" i="7" s="1"/>
  <c r="F934" i="7"/>
  <c r="E934" i="7" s="1"/>
  <c r="F933" i="7"/>
  <c r="E933" i="7" s="1"/>
  <c r="F932" i="7"/>
  <c r="E932" i="7" s="1"/>
  <c r="F931" i="7"/>
  <c r="E931" i="7" s="1"/>
  <c r="F929" i="7"/>
  <c r="E929" i="7" s="1"/>
  <c r="F928" i="7"/>
  <c r="E928" i="7" s="1"/>
  <c r="F927" i="7"/>
  <c r="E927" i="7" s="1"/>
  <c r="F925" i="7"/>
  <c r="E925" i="7" s="1"/>
  <c r="F924" i="7"/>
  <c r="E924" i="7" s="1"/>
  <c r="F921" i="7"/>
  <c r="E921" i="7" s="1"/>
  <c r="F920" i="7"/>
  <c r="E920" i="7" s="1"/>
  <c r="F919" i="7"/>
  <c r="E919" i="7" s="1"/>
  <c r="F917" i="7"/>
  <c r="E917" i="7" s="1"/>
  <c r="F916" i="7"/>
  <c r="E916" i="7" s="1"/>
  <c r="F915" i="7"/>
  <c r="E915" i="7" s="1"/>
  <c r="F914" i="7"/>
  <c r="E914" i="7" s="1"/>
  <c r="F913" i="7"/>
  <c r="E913" i="7" s="1"/>
  <c r="F912" i="7"/>
  <c r="E912" i="7" s="1"/>
  <c r="F911" i="7"/>
  <c r="E911" i="7" s="1"/>
  <c r="F909" i="7"/>
  <c r="E909" i="7" s="1"/>
  <c r="F908" i="7"/>
  <c r="E908" i="7" s="1"/>
  <c r="F907" i="7"/>
  <c r="E907" i="7" s="1"/>
  <c r="F906" i="7"/>
  <c r="E906" i="7" s="1"/>
  <c r="F905" i="7"/>
  <c r="E905" i="7" s="1"/>
  <c r="F904" i="7"/>
  <c r="E904" i="7" s="1"/>
  <c r="F903" i="7"/>
  <c r="E903" i="7" s="1"/>
  <c r="F902" i="7"/>
  <c r="E902" i="7" s="1"/>
  <c r="F900" i="7"/>
  <c r="E900" i="7" s="1"/>
  <c r="F899" i="7"/>
  <c r="E899" i="7" s="1"/>
  <c r="F898" i="7"/>
  <c r="E898" i="7" s="1"/>
  <c r="F896" i="7"/>
  <c r="E896" i="7" s="1"/>
  <c r="F891" i="7"/>
  <c r="E891" i="7" s="1"/>
  <c r="F886" i="7"/>
  <c r="E886" i="7" s="1"/>
  <c r="F881" i="7"/>
  <c r="E881" i="7" s="1"/>
  <c r="F876" i="7"/>
  <c r="E876" i="7" s="1"/>
  <c r="F863" i="7"/>
  <c r="E863" i="7" s="1"/>
  <c r="F862" i="7"/>
  <c r="E862" i="7" s="1"/>
  <c r="F861" i="7"/>
  <c r="E861" i="7" s="1"/>
  <c r="F857" i="7"/>
  <c r="E857" i="7" s="1"/>
  <c r="F856" i="7"/>
  <c r="E856" i="7" s="1"/>
  <c r="F849" i="7"/>
  <c r="E849" i="7" s="1"/>
  <c r="F848" i="7"/>
  <c r="E848" i="7" s="1"/>
  <c r="F843" i="7"/>
  <c r="E843" i="7" s="1"/>
  <c r="F842" i="7"/>
  <c r="E842" i="7" s="1"/>
  <c r="F837" i="7"/>
  <c r="E837" i="7" s="1"/>
  <c r="F836" i="7"/>
  <c r="E836" i="7" s="1"/>
  <c r="F831" i="7"/>
  <c r="E831" i="7" s="1"/>
  <c r="F830" i="7"/>
  <c r="E830" i="7" s="1"/>
  <c r="F825" i="7"/>
  <c r="E825" i="7" s="1"/>
  <c r="F824" i="7"/>
  <c r="E824" i="7" s="1"/>
  <c r="F819" i="7"/>
  <c r="E819" i="7" s="1"/>
  <c r="F818" i="7"/>
  <c r="E818" i="7" s="1"/>
  <c r="F812" i="7"/>
  <c r="E812" i="7" s="1"/>
  <c r="F810" i="7"/>
  <c r="E810" i="7" s="1"/>
  <c r="F807" i="7"/>
  <c r="E807" i="7" s="1"/>
  <c r="F798" i="7"/>
  <c r="E798" i="7" s="1"/>
  <c r="F797" i="7"/>
  <c r="E797" i="7" s="1"/>
  <c r="F796" i="7"/>
  <c r="E796" i="7" s="1"/>
  <c r="F794" i="7"/>
  <c r="E794" i="7" s="1"/>
  <c r="F793" i="7"/>
  <c r="E793" i="7" s="1"/>
  <c r="F792" i="7"/>
  <c r="E792" i="7" s="1"/>
  <c r="F703" i="7"/>
  <c r="E703" i="7" s="1"/>
  <c r="F702" i="7"/>
  <c r="E702" i="7" s="1"/>
  <c r="F701" i="7"/>
  <c r="E701" i="7" s="1"/>
  <c r="F697" i="7"/>
  <c r="E697" i="7" s="1"/>
  <c r="F698" i="7"/>
  <c r="E698" i="7" s="1"/>
  <c r="F699" i="7"/>
  <c r="E699" i="7" s="1"/>
  <c r="F791" i="7"/>
  <c r="E791" i="7" s="1"/>
  <c r="F789" i="7"/>
  <c r="E789" i="7" s="1"/>
  <c r="F788" i="7"/>
  <c r="E788" i="7" s="1"/>
  <c r="F787" i="7"/>
  <c r="E787" i="7" s="1"/>
  <c r="F785" i="7"/>
  <c r="E785" i="7" s="1"/>
  <c r="F784" i="7"/>
  <c r="E784" i="7" s="1"/>
  <c r="F781" i="7"/>
  <c r="E781" i="7" s="1"/>
  <c r="F776" i="7"/>
  <c r="E776" i="7" s="1"/>
  <c r="F775" i="7"/>
  <c r="E775" i="7" s="1"/>
  <c r="F774" i="7"/>
  <c r="E774" i="7" s="1"/>
  <c r="F773" i="7"/>
  <c r="E773" i="7" s="1"/>
  <c r="F772" i="7"/>
  <c r="E772" i="7" s="1"/>
  <c r="F771" i="7"/>
  <c r="E771" i="7" s="1"/>
  <c r="F769" i="7"/>
  <c r="E769" i="7" s="1"/>
  <c r="F768" i="7"/>
  <c r="E768" i="7" s="1"/>
  <c r="F763" i="7"/>
  <c r="E763" i="7" s="1"/>
  <c r="F762" i="7"/>
  <c r="E762" i="7" s="1"/>
  <c r="F757" i="7"/>
  <c r="E757" i="7" s="1"/>
  <c r="F756" i="7"/>
  <c r="E756" i="7" s="1"/>
  <c r="F754" i="7"/>
  <c r="E754" i="7" s="1"/>
  <c r="F753" i="7"/>
  <c r="E753" i="7" s="1"/>
  <c r="F752" i="7"/>
  <c r="E752" i="7" s="1"/>
  <c r="F751" i="7"/>
  <c r="E751" i="7" s="1"/>
  <c r="F750" i="7"/>
  <c r="E750" i="7" s="1"/>
  <c r="F748" i="7"/>
  <c r="E748" i="7" s="1"/>
  <c r="F747" i="7"/>
  <c r="E747" i="7" s="1"/>
  <c r="F746" i="7"/>
  <c r="E746" i="7" s="1"/>
  <c r="F743" i="7"/>
  <c r="E743" i="7" s="1"/>
  <c r="F738" i="7"/>
  <c r="E738" i="7" s="1"/>
  <c r="F737" i="7"/>
  <c r="E737" i="7" s="1"/>
  <c r="F736" i="7"/>
  <c r="E736" i="7" s="1"/>
  <c r="F735" i="7"/>
  <c r="E735" i="7" s="1"/>
  <c r="F734" i="7"/>
  <c r="E734" i="7" s="1"/>
  <c r="F733" i="7"/>
  <c r="E733" i="7" s="1"/>
  <c r="F732" i="7"/>
  <c r="E732" i="7" s="1"/>
  <c r="F731" i="7"/>
  <c r="E731" i="7" s="1"/>
  <c r="F730" i="7"/>
  <c r="E730" i="7" s="1"/>
  <c r="F728" i="7"/>
  <c r="E728" i="7" s="1"/>
  <c r="F727" i="7"/>
  <c r="E727" i="7" s="1"/>
  <c r="F722" i="7"/>
  <c r="E722" i="7" s="1"/>
  <c r="F721" i="7"/>
  <c r="E721" i="7" s="1"/>
  <c r="F717" i="7"/>
  <c r="E717" i="7" s="1"/>
  <c r="F691" i="7"/>
  <c r="E691" i="7" s="1"/>
  <c r="F689" i="7"/>
  <c r="E689" i="7" s="1"/>
  <c r="F695" i="7"/>
  <c r="E695" i="7" s="1"/>
  <c r="F693" i="7"/>
  <c r="E693" i="7" s="1"/>
  <c r="F681" i="7"/>
  <c r="E681" i="7" s="1"/>
  <c r="F679" i="7"/>
  <c r="E679" i="7" s="1"/>
  <c r="F676" i="7"/>
  <c r="E676" i="7" s="1"/>
  <c r="F674" i="7"/>
  <c r="E674" i="7" s="1"/>
  <c r="F673" i="7"/>
  <c r="E673" i="7" s="1"/>
  <c r="F635" i="7"/>
  <c r="E635" i="7" s="1"/>
  <c r="F657" i="7"/>
  <c r="E657" i="7" s="1"/>
  <c r="F654" i="7"/>
  <c r="E654" i="7" s="1"/>
  <c r="F660" i="7"/>
  <c r="E660" i="7" s="1"/>
  <c r="F658" i="7"/>
  <c r="E658" i="7" s="1"/>
  <c r="F652" i="7"/>
  <c r="E652" i="7" s="1"/>
  <c r="E633" i="7"/>
  <c r="F637" i="7"/>
  <c r="E637" i="7" s="1"/>
  <c r="F643" i="7"/>
  <c r="E643" i="7" s="1"/>
  <c r="E627" i="7"/>
  <c r="F640" i="7"/>
  <c r="E640" i="7" s="1"/>
  <c r="F662" i="7"/>
  <c r="E662" i="7" s="1"/>
  <c r="F622" i="7"/>
  <c r="E622" i="7" s="1"/>
  <c r="E632" i="7"/>
  <c r="F636" i="7"/>
  <c r="E636" i="7" s="1"/>
  <c r="F639" i="7"/>
  <c r="E639" i="7" s="1"/>
  <c r="F638" i="7"/>
  <c r="E638" i="7" s="1"/>
  <c r="F642" i="7"/>
  <c r="E642" i="7" s="1"/>
  <c r="F641" i="7"/>
  <c r="E641" i="7" s="1"/>
  <c r="F648" i="7"/>
  <c r="E648" i="7" s="1"/>
  <c r="F651" i="7"/>
  <c r="E651" i="7" s="1"/>
  <c r="F661" i="7"/>
  <c r="E661" i="7" s="1"/>
  <c r="F655" i="7"/>
  <c r="E655" i="7" s="1"/>
  <c r="F656" i="7"/>
  <c r="E656" i="7" s="1"/>
  <c r="F667" i="7"/>
  <c r="E667" i="7" s="1"/>
  <c r="F668" i="7"/>
  <c r="E668" i="7" s="1"/>
  <c r="F678" i="7"/>
  <c r="E678" i="7" s="1"/>
  <c r="F677" i="7"/>
  <c r="E677" i="7" s="1"/>
  <c r="F680" i="7"/>
  <c r="E680" i="7" s="1"/>
  <c r="F686" i="7"/>
  <c r="E686" i="7" s="1"/>
  <c r="F696" i="7"/>
  <c r="E696" i="7" s="1"/>
  <c r="F692" i="7"/>
  <c r="E692" i="7" s="1"/>
  <c r="E626" i="7"/>
  <c r="F620" i="7"/>
  <c r="E620" i="7" s="1"/>
  <c r="F618" i="7"/>
  <c r="E618" i="7" s="1"/>
  <c r="F615" i="7"/>
  <c r="E615" i="7" s="1"/>
  <c r="F614" i="7"/>
  <c r="E614" i="7" s="1"/>
  <c r="F613" i="7"/>
  <c r="E613" i="7" s="1"/>
  <c r="F611" i="7"/>
  <c r="E611" i="7" s="1"/>
  <c r="F610" i="7"/>
  <c r="E610" i="7" s="1"/>
  <c r="F609" i="7"/>
  <c r="E609" i="7" s="1"/>
  <c r="F608" i="7"/>
  <c r="E608" i="7" s="1"/>
  <c r="F607" i="7"/>
  <c r="E607" i="7" s="1"/>
  <c r="F606" i="7"/>
  <c r="E606" i="7" s="1"/>
  <c r="F605" i="7"/>
  <c r="E605" i="7" s="1"/>
  <c r="F604" i="7"/>
  <c r="E604" i="7" s="1"/>
  <c r="F603" i="7"/>
  <c r="E603" i="7" s="1"/>
  <c r="F272" i="7"/>
  <c r="E272" i="7" s="1"/>
  <c r="F269" i="7"/>
  <c r="E269" i="7" s="1"/>
  <c r="F267" i="7"/>
  <c r="E267" i="7" s="1"/>
  <c r="F264" i="7"/>
  <c r="E264" i="7" s="1"/>
  <c r="F263" i="7"/>
  <c r="E263" i="7" s="1"/>
  <c r="F262" i="7"/>
  <c r="E262" i="7" s="1"/>
  <c r="F261" i="7"/>
  <c r="E261" i="7" s="1"/>
  <c r="F260" i="7"/>
  <c r="E260" i="7" s="1"/>
  <c r="F259" i="7"/>
  <c r="E259" i="7" s="1"/>
  <c r="F258" i="7"/>
  <c r="E258" i="7" s="1"/>
  <c r="F257" i="7"/>
  <c r="E257" i="7" s="1"/>
  <c r="F255" i="7"/>
  <c r="E255" i="7" s="1"/>
  <c r="F254" i="7"/>
  <c r="E254" i="7" s="1"/>
  <c r="F253" i="7"/>
  <c r="E253" i="7" s="1"/>
  <c r="F252" i="7"/>
  <c r="E252" i="7" s="1"/>
  <c r="F251" i="7"/>
  <c r="E251" i="7" s="1"/>
  <c r="F250" i="7"/>
  <c r="E250" i="7" s="1"/>
  <c r="F249" i="7"/>
  <c r="E249" i="7" s="1"/>
  <c r="F248" i="7"/>
  <c r="E248" i="7" s="1"/>
  <c r="F246" i="7"/>
  <c r="E246" i="7" s="1"/>
  <c r="F245" i="7"/>
  <c r="E245" i="7" s="1"/>
  <c r="F244" i="7"/>
  <c r="E244" i="7" s="1"/>
  <c r="F229" i="7"/>
  <c r="E229" i="7" s="1"/>
  <c r="F230" i="7"/>
  <c r="E230" i="7" s="1"/>
  <c r="F221" i="7"/>
  <c r="F222" i="7"/>
  <c r="E222" i="7" s="1"/>
  <c r="F223" i="7"/>
  <c r="F224" i="7"/>
  <c r="E224" i="7" s="1"/>
  <c r="F225" i="7"/>
  <c r="E225" i="7" s="1"/>
  <c r="F226" i="7"/>
  <c r="E226" i="7" s="1"/>
  <c r="F227" i="7"/>
  <c r="F228" i="7"/>
  <c r="E228" i="7" s="1"/>
  <c r="F231" i="7"/>
  <c r="F214" i="7"/>
  <c r="E214" i="7" s="1"/>
  <c r="F216" i="7"/>
  <c r="E216" i="7" s="1"/>
  <c r="F217" i="7"/>
  <c r="E217" i="7" s="1"/>
  <c r="F218" i="7"/>
  <c r="E218" i="7" s="1"/>
  <c r="F212" i="7"/>
  <c r="E212" i="7" s="1"/>
  <c r="F202" i="7"/>
  <c r="E202" i="7" s="1"/>
  <c r="F203" i="7"/>
  <c r="E203" i="7" s="1"/>
  <c r="F204" i="7"/>
  <c r="E204" i="7" s="1"/>
  <c r="F205" i="7"/>
  <c r="E205" i="7" s="1"/>
  <c r="F219" i="7"/>
  <c r="F215" i="7"/>
  <c r="F213" i="7"/>
  <c r="F211" i="7"/>
  <c r="F191" i="7"/>
  <c r="E191" i="7" s="1"/>
  <c r="F190" i="7"/>
  <c r="E190" i="7" s="1"/>
  <c r="F189" i="7"/>
  <c r="E189" i="7" s="1"/>
  <c r="F188" i="7"/>
  <c r="E188" i="7" s="1"/>
  <c r="F187" i="7"/>
  <c r="E187" i="7" s="1"/>
  <c r="F186" i="7"/>
  <c r="E186" i="7" s="1"/>
  <c r="F185" i="7"/>
  <c r="E185" i="7" s="1"/>
  <c r="F184" i="7"/>
  <c r="F182" i="7"/>
  <c r="E182" i="7" s="1"/>
  <c r="F181" i="7"/>
  <c r="F180" i="7"/>
  <c r="F178" i="7"/>
  <c r="E178" i="7" s="1"/>
  <c r="F177" i="7"/>
  <c r="F176" i="7"/>
  <c r="F174" i="7"/>
  <c r="E174" i="7" s="1"/>
  <c r="F173" i="7"/>
  <c r="F172" i="7"/>
  <c r="F166" i="7"/>
  <c r="E166" i="7" s="1"/>
  <c r="F169" i="7"/>
  <c r="E169" i="7" s="1"/>
  <c r="F170" i="7"/>
  <c r="E170" i="7" s="1"/>
  <c r="F164" i="7"/>
  <c r="E164" i="7" s="1"/>
  <c r="F165" i="7"/>
  <c r="E165" i="7" s="1"/>
  <c r="F162" i="7"/>
  <c r="E162" i="7" s="1"/>
  <c r="F156" i="7"/>
  <c r="E156" i="7" s="1"/>
  <c r="F147" i="7"/>
  <c r="E147" i="7" s="1"/>
  <c r="F148" i="7"/>
  <c r="E148" i="7" s="1"/>
  <c r="F149" i="7"/>
  <c r="E149" i="7" s="1"/>
  <c r="F150" i="7"/>
  <c r="E150" i="7" s="1"/>
  <c r="F151" i="7"/>
  <c r="E151" i="7" s="1"/>
  <c r="F152" i="7"/>
  <c r="E152" i="7" s="1"/>
  <c r="F153" i="7"/>
  <c r="E153" i="7" s="1"/>
  <c r="F68" i="7"/>
  <c r="E68" i="7" s="1"/>
  <c r="F71" i="7"/>
  <c r="E71" i="7" s="1"/>
  <c r="F72" i="7"/>
  <c r="E72" i="7" s="1"/>
  <c r="F73" i="7"/>
  <c r="E73" i="7" s="1"/>
  <c r="E213" i="7" l="1"/>
  <c r="E223" i="7"/>
  <c r="E219" i="7"/>
  <c r="E221" i="7"/>
  <c r="E227" i="7"/>
  <c r="E231" i="7"/>
  <c r="E215" i="7"/>
  <c r="E211" i="7"/>
  <c r="E184" i="7"/>
  <c r="E176" i="7"/>
  <c r="E181" i="7"/>
  <c r="E177" i="7"/>
  <c r="E180" i="7"/>
  <c r="E173" i="7"/>
  <c r="E172" i="7"/>
  <c r="F58" i="7" l="1"/>
  <c r="F59" i="7"/>
  <c r="F61" i="7"/>
  <c r="F62" i="7"/>
  <c r="F63" i="7"/>
  <c r="F64" i="7"/>
  <c r="F65" i="7"/>
  <c r="F66" i="7"/>
  <c r="F67" i="7"/>
  <c r="F75" i="7"/>
  <c r="F76" i="7"/>
  <c r="F77" i="7"/>
  <c r="F78" i="7"/>
  <c r="F80" i="7"/>
  <c r="F81" i="7"/>
  <c r="F83" i="7"/>
  <c r="F146" i="7"/>
  <c r="F157" i="7"/>
  <c r="F155" i="7"/>
  <c r="F159" i="7"/>
  <c r="F160" i="7"/>
  <c r="F161" i="7"/>
  <c r="F193" i="7"/>
  <c r="F194" i="7"/>
  <c r="F195" i="7"/>
  <c r="F196" i="7"/>
  <c r="F199" i="7"/>
  <c r="F201" i="7"/>
  <c r="F206" i="7"/>
  <c r="F207" i="7"/>
  <c r="F208" i="7"/>
  <c r="F209" i="7"/>
  <c r="F233" i="7"/>
  <c r="F234" i="7"/>
  <c r="F235" i="7"/>
  <c r="F236" i="7"/>
  <c r="F237" i="7"/>
  <c r="F238" i="7"/>
  <c r="F239" i="7"/>
  <c r="F240" i="7"/>
  <c r="F242" i="7"/>
  <c r="F266" i="7"/>
  <c r="E266" i="7" s="1"/>
  <c r="T3" i="11" l="1"/>
  <c r="U3" i="11"/>
  <c r="V3" i="11"/>
  <c r="T4" i="11"/>
  <c r="U4" i="11"/>
  <c r="V4" i="11"/>
  <c r="T5" i="11"/>
  <c r="U5" i="11"/>
  <c r="V5" i="11"/>
  <c r="T6" i="11"/>
  <c r="U6" i="11"/>
  <c r="V6" i="11"/>
  <c r="T7" i="11"/>
  <c r="U7" i="11"/>
  <c r="V7" i="11"/>
  <c r="T8" i="11"/>
  <c r="U8" i="11"/>
  <c r="V8" i="11"/>
  <c r="T9" i="11"/>
  <c r="U9" i="11"/>
  <c r="V9" i="11"/>
  <c r="T10" i="11"/>
  <c r="U10" i="11"/>
  <c r="V10" i="11"/>
  <c r="T11" i="11"/>
  <c r="U11" i="11"/>
  <c r="V11" i="11"/>
  <c r="T12" i="11"/>
  <c r="U12" i="11"/>
  <c r="V12" i="11"/>
  <c r="T13" i="11"/>
  <c r="U13" i="11"/>
  <c r="V13" i="11"/>
  <c r="T14" i="11"/>
  <c r="U14" i="11"/>
  <c r="V14" i="11"/>
  <c r="T15" i="11"/>
  <c r="U15" i="11"/>
  <c r="V15" i="11"/>
  <c r="T16" i="11"/>
  <c r="U16" i="11"/>
  <c r="V16" i="11"/>
  <c r="T17" i="11"/>
  <c r="U17" i="11"/>
  <c r="V17" i="11"/>
  <c r="T18" i="11"/>
  <c r="U18" i="11"/>
  <c r="V18" i="11"/>
  <c r="T19" i="11"/>
  <c r="U19" i="11"/>
  <c r="V19" i="11"/>
  <c r="T20" i="11"/>
  <c r="U20" i="11"/>
  <c r="V20" i="11"/>
  <c r="T21" i="11"/>
  <c r="U21" i="11"/>
  <c r="V21" i="11"/>
  <c r="T22" i="11"/>
  <c r="U22" i="11"/>
  <c r="V22" i="11"/>
  <c r="T23" i="11"/>
  <c r="U23" i="11"/>
  <c r="V23" i="11"/>
  <c r="T24" i="11"/>
  <c r="U24" i="11"/>
  <c r="V24" i="11"/>
  <c r="T25" i="11"/>
  <c r="U25" i="11"/>
  <c r="V25" i="11"/>
  <c r="T26" i="11"/>
  <c r="U26" i="11"/>
  <c r="V26" i="11"/>
  <c r="T27" i="11"/>
  <c r="U27" i="11"/>
  <c r="V27" i="11"/>
  <c r="T28" i="11"/>
  <c r="U28" i="11"/>
  <c r="V28" i="11"/>
  <c r="T29" i="11"/>
  <c r="U29" i="11"/>
  <c r="V29" i="11"/>
  <c r="T30" i="11"/>
  <c r="U30" i="11"/>
  <c r="V30" i="11"/>
  <c r="T31" i="11"/>
  <c r="U31" i="11"/>
  <c r="V31" i="11"/>
  <c r="T32" i="11"/>
  <c r="U32" i="11"/>
  <c r="V32" i="11"/>
  <c r="T33" i="11"/>
  <c r="U33" i="11"/>
  <c r="V33" i="11"/>
  <c r="T34" i="11"/>
  <c r="U34" i="11"/>
  <c r="V34" i="11"/>
  <c r="T35" i="11"/>
  <c r="U35" i="11"/>
  <c r="V35" i="11"/>
  <c r="T36" i="11"/>
  <c r="U36" i="11"/>
  <c r="V36" i="11"/>
  <c r="T37" i="11"/>
  <c r="U37" i="11"/>
  <c r="V37" i="11"/>
  <c r="T38" i="11"/>
  <c r="U38" i="11"/>
  <c r="V38" i="11"/>
  <c r="T39" i="11"/>
  <c r="U39" i="11"/>
  <c r="V39" i="11"/>
  <c r="T40" i="11"/>
  <c r="U40" i="11"/>
  <c r="V40" i="11"/>
  <c r="T41" i="11"/>
  <c r="U41" i="11"/>
  <c r="V41" i="11"/>
  <c r="T42" i="11"/>
  <c r="U42" i="11"/>
  <c r="V42" i="11"/>
  <c r="T43" i="11"/>
  <c r="U43" i="11"/>
  <c r="V43" i="11"/>
  <c r="T44" i="11"/>
  <c r="U44" i="11"/>
  <c r="V44" i="11"/>
  <c r="T45" i="11"/>
  <c r="U45" i="11"/>
  <c r="V45" i="11"/>
  <c r="T46" i="11"/>
  <c r="U46" i="11"/>
  <c r="V46" i="11"/>
  <c r="T47" i="11"/>
  <c r="U47" i="11"/>
  <c r="V47" i="11"/>
  <c r="T48" i="11"/>
  <c r="U48" i="11"/>
  <c r="V48" i="11"/>
  <c r="T49" i="11"/>
  <c r="U49" i="11"/>
  <c r="V49" i="11"/>
  <c r="T50" i="11"/>
  <c r="U50" i="11"/>
  <c r="V50" i="11"/>
  <c r="T51" i="11"/>
  <c r="U51" i="11"/>
  <c r="V51" i="11"/>
  <c r="T52" i="11"/>
  <c r="U52" i="11"/>
  <c r="V52" i="11"/>
  <c r="T53" i="11"/>
  <c r="U53" i="11"/>
  <c r="V53" i="11"/>
  <c r="T54" i="11"/>
  <c r="U54" i="11"/>
  <c r="V54" i="11"/>
  <c r="T55" i="11"/>
  <c r="U55" i="11"/>
  <c r="V55" i="11"/>
  <c r="T56" i="11"/>
  <c r="U56" i="11"/>
  <c r="V56" i="11"/>
  <c r="T57" i="11"/>
  <c r="U57" i="11"/>
  <c r="V57" i="11"/>
  <c r="T58" i="11"/>
  <c r="U58" i="11"/>
  <c r="V58" i="11"/>
  <c r="T59" i="11"/>
  <c r="U59" i="11"/>
  <c r="V59" i="11"/>
  <c r="T60" i="11"/>
  <c r="U60" i="11"/>
  <c r="V60" i="11"/>
  <c r="T61" i="11"/>
  <c r="U61" i="11"/>
  <c r="V61" i="11"/>
  <c r="T62" i="11"/>
  <c r="U62" i="11"/>
  <c r="V62" i="11"/>
  <c r="T63" i="11"/>
  <c r="U63" i="11"/>
  <c r="V63" i="11"/>
  <c r="T64" i="11"/>
  <c r="U64" i="11"/>
  <c r="V64" i="11"/>
  <c r="T65" i="11"/>
  <c r="U65" i="11"/>
  <c r="V65" i="11"/>
  <c r="T66" i="11"/>
  <c r="U66" i="11"/>
  <c r="V66" i="11"/>
  <c r="T67" i="11"/>
  <c r="U67" i="11"/>
  <c r="V67" i="11"/>
  <c r="T68" i="11"/>
  <c r="U68" i="11"/>
  <c r="V68" i="11"/>
  <c r="T69" i="11"/>
  <c r="U69" i="11"/>
  <c r="V69" i="11"/>
  <c r="T70" i="11"/>
  <c r="U70" i="11"/>
  <c r="V70" i="11"/>
  <c r="T71" i="11"/>
  <c r="U71" i="11"/>
  <c r="V71" i="11"/>
  <c r="T72" i="11"/>
  <c r="U72" i="11"/>
  <c r="V72" i="11"/>
  <c r="T73" i="11"/>
  <c r="U73" i="11"/>
  <c r="V73" i="11"/>
  <c r="T74" i="11"/>
  <c r="U74" i="11"/>
  <c r="V74" i="11"/>
  <c r="T75" i="11"/>
  <c r="U75" i="11"/>
  <c r="V75" i="11"/>
  <c r="T76" i="11"/>
  <c r="U76" i="11"/>
  <c r="V76" i="11"/>
  <c r="T77" i="11"/>
  <c r="U77" i="11"/>
  <c r="V77" i="11"/>
  <c r="T78" i="11"/>
  <c r="U78" i="11"/>
  <c r="V78" i="11"/>
  <c r="T79" i="11"/>
  <c r="U79" i="11"/>
  <c r="V79" i="11"/>
  <c r="T80" i="11"/>
  <c r="U80" i="11"/>
  <c r="V80" i="11"/>
  <c r="T81" i="11"/>
  <c r="U81" i="11"/>
  <c r="V81" i="11"/>
  <c r="T82" i="11"/>
  <c r="U82" i="11"/>
  <c r="V82" i="11"/>
  <c r="T83" i="11"/>
  <c r="U83" i="11"/>
  <c r="V83" i="11"/>
  <c r="T84" i="11"/>
  <c r="U84" i="11"/>
  <c r="V84" i="11"/>
  <c r="T85" i="11"/>
  <c r="U85" i="11"/>
  <c r="V85" i="11"/>
  <c r="T86" i="11"/>
  <c r="U86" i="11"/>
  <c r="V86" i="11"/>
  <c r="T87" i="11"/>
  <c r="U87" i="11"/>
  <c r="V87" i="11"/>
  <c r="T88" i="11"/>
  <c r="U88" i="11"/>
  <c r="V88" i="11"/>
  <c r="T89" i="11"/>
  <c r="U89" i="11"/>
  <c r="V89" i="11"/>
  <c r="T90" i="11"/>
  <c r="U90" i="11"/>
  <c r="V90" i="11"/>
  <c r="T91" i="11"/>
  <c r="U91" i="11"/>
  <c r="V91" i="11"/>
  <c r="T92" i="11"/>
  <c r="U92" i="11"/>
  <c r="V92" i="11"/>
  <c r="T93" i="11"/>
  <c r="U93" i="11"/>
  <c r="V93" i="11"/>
  <c r="T94" i="11"/>
  <c r="U94" i="11"/>
  <c r="V94" i="11"/>
  <c r="T95" i="11"/>
  <c r="U95" i="11"/>
  <c r="V95" i="11"/>
  <c r="T96" i="11"/>
  <c r="U96" i="11"/>
  <c r="V96" i="11"/>
  <c r="T97" i="11"/>
  <c r="U97" i="11"/>
  <c r="V97" i="11"/>
  <c r="T98" i="11"/>
  <c r="U98" i="11"/>
  <c r="V98" i="11"/>
  <c r="T99" i="11"/>
  <c r="U99" i="11"/>
  <c r="V99" i="11"/>
  <c r="T100" i="11"/>
  <c r="U100" i="11"/>
  <c r="V100" i="11"/>
  <c r="T101" i="11"/>
  <c r="U101" i="11"/>
  <c r="V101" i="11"/>
  <c r="T102" i="11"/>
  <c r="U102" i="11"/>
  <c r="V102" i="11"/>
  <c r="T103" i="11"/>
  <c r="U103" i="11"/>
  <c r="V103" i="11"/>
  <c r="T104" i="11"/>
  <c r="U104" i="11"/>
  <c r="V104" i="11"/>
  <c r="T105" i="11"/>
  <c r="U105" i="11"/>
  <c r="V105" i="11"/>
  <c r="T106" i="11"/>
  <c r="U106" i="11"/>
  <c r="V106" i="11"/>
  <c r="T107" i="11"/>
  <c r="U107" i="11"/>
  <c r="V107" i="11"/>
  <c r="T108" i="11"/>
  <c r="U108" i="11"/>
  <c r="V108" i="11"/>
  <c r="T109" i="11"/>
  <c r="U109" i="11"/>
  <c r="V109" i="11"/>
  <c r="T110" i="11"/>
  <c r="U110" i="11"/>
  <c r="V110" i="11"/>
  <c r="T111" i="11"/>
  <c r="U111" i="11"/>
  <c r="V111" i="11"/>
  <c r="T112" i="11"/>
  <c r="U112" i="11"/>
  <c r="V112" i="11"/>
  <c r="T113" i="11"/>
  <c r="U113" i="11"/>
  <c r="V113" i="11"/>
  <c r="T114" i="11"/>
  <c r="U114" i="11"/>
  <c r="V114" i="11"/>
  <c r="T115" i="11"/>
  <c r="U115" i="11"/>
  <c r="V115" i="11"/>
  <c r="T116" i="11"/>
  <c r="U116" i="11"/>
  <c r="V116" i="11"/>
  <c r="T117" i="11"/>
  <c r="U117" i="11"/>
  <c r="V117" i="11"/>
  <c r="T118" i="11"/>
  <c r="U118" i="11"/>
  <c r="V118" i="11"/>
  <c r="T119" i="11"/>
  <c r="U119" i="11"/>
  <c r="V119" i="11"/>
  <c r="T120" i="11"/>
  <c r="U120" i="11"/>
  <c r="V120" i="11"/>
  <c r="T121" i="11"/>
  <c r="U121" i="11"/>
  <c r="V121" i="11"/>
  <c r="T122" i="11"/>
  <c r="U122" i="11"/>
  <c r="V122" i="11"/>
  <c r="T123" i="11"/>
  <c r="U123" i="11"/>
  <c r="V123" i="11"/>
  <c r="T124" i="11"/>
  <c r="U124" i="11"/>
  <c r="V124" i="11"/>
  <c r="T125" i="11"/>
  <c r="U125" i="11"/>
  <c r="V125" i="11"/>
  <c r="T126" i="11"/>
  <c r="U126" i="11"/>
  <c r="V126" i="11"/>
  <c r="T127" i="11"/>
  <c r="U127" i="11"/>
  <c r="V127" i="11"/>
  <c r="T128" i="11"/>
  <c r="U128" i="11"/>
  <c r="V128" i="11"/>
  <c r="T129" i="11"/>
  <c r="U129" i="11"/>
  <c r="V129" i="11"/>
  <c r="T130" i="11"/>
  <c r="U130" i="11"/>
  <c r="V130" i="11"/>
  <c r="T131" i="11"/>
  <c r="U131" i="11"/>
  <c r="V131" i="11"/>
  <c r="T132" i="11"/>
  <c r="U132" i="11"/>
  <c r="V132" i="11"/>
  <c r="T133" i="11"/>
  <c r="U133" i="11"/>
  <c r="V133" i="11"/>
  <c r="T134" i="11"/>
  <c r="U134" i="11"/>
  <c r="V134" i="11"/>
  <c r="T135" i="11"/>
  <c r="U135" i="11"/>
  <c r="V135" i="11"/>
  <c r="T136" i="11"/>
  <c r="U136" i="11"/>
  <c r="V136" i="11"/>
  <c r="T137" i="11"/>
  <c r="U137" i="11"/>
  <c r="V137" i="11"/>
  <c r="T138" i="11"/>
  <c r="U138" i="11"/>
  <c r="V138" i="11"/>
  <c r="T139" i="11"/>
  <c r="U139" i="11"/>
  <c r="V139" i="11"/>
  <c r="T140" i="11"/>
  <c r="U140" i="11"/>
  <c r="V140" i="11"/>
  <c r="T141" i="11"/>
  <c r="U141" i="11"/>
  <c r="V141" i="11"/>
  <c r="T142" i="11"/>
  <c r="U142" i="11"/>
  <c r="V142" i="11"/>
  <c r="T143" i="11"/>
  <c r="U143" i="11"/>
  <c r="V143" i="11"/>
  <c r="T144" i="11"/>
  <c r="U144" i="11"/>
  <c r="V144" i="11"/>
  <c r="T145" i="11"/>
  <c r="U145" i="11"/>
  <c r="V145" i="11"/>
  <c r="T146" i="11"/>
  <c r="U146" i="11"/>
  <c r="V146" i="11"/>
  <c r="T147" i="11"/>
  <c r="U147" i="11"/>
  <c r="V147" i="11"/>
  <c r="T148" i="11"/>
  <c r="U148" i="11"/>
  <c r="V148" i="11"/>
  <c r="T149" i="11"/>
  <c r="U149" i="11"/>
  <c r="V149" i="11"/>
  <c r="T150" i="11"/>
  <c r="U150" i="11"/>
  <c r="V150" i="11"/>
  <c r="T151" i="11"/>
  <c r="U151" i="11"/>
  <c r="V151" i="11"/>
  <c r="T152" i="11"/>
  <c r="U152" i="11"/>
  <c r="V152" i="11"/>
  <c r="T153" i="11"/>
  <c r="U153" i="11"/>
  <c r="V153" i="11"/>
  <c r="T154" i="11"/>
  <c r="U154" i="11"/>
  <c r="V154" i="11"/>
  <c r="T155" i="11"/>
  <c r="U155" i="11"/>
  <c r="V155" i="11"/>
  <c r="T156" i="11"/>
  <c r="U156" i="11"/>
  <c r="V156" i="11"/>
  <c r="T157" i="11"/>
  <c r="U157" i="11"/>
  <c r="V157" i="11"/>
  <c r="T158" i="11"/>
  <c r="U158" i="11"/>
  <c r="V158" i="11"/>
  <c r="T159" i="11"/>
  <c r="U159" i="11"/>
  <c r="V159" i="11"/>
  <c r="T160" i="11"/>
  <c r="U160" i="11"/>
  <c r="V160" i="11"/>
  <c r="T161" i="11"/>
  <c r="U161" i="11"/>
  <c r="V161" i="11"/>
  <c r="T162" i="11"/>
  <c r="U162" i="11"/>
  <c r="V162" i="11"/>
  <c r="T163" i="11"/>
  <c r="U163" i="11"/>
  <c r="V163" i="11"/>
  <c r="T164" i="11"/>
  <c r="U164" i="11"/>
  <c r="V164" i="11"/>
  <c r="T165" i="11"/>
  <c r="U165" i="11"/>
  <c r="V165" i="11"/>
  <c r="T166" i="11"/>
  <c r="U166" i="11"/>
  <c r="V166" i="11"/>
  <c r="T167" i="11"/>
  <c r="U167" i="11"/>
  <c r="V167" i="11"/>
  <c r="T168" i="11"/>
  <c r="U168" i="11"/>
  <c r="V168" i="11"/>
  <c r="T169" i="11"/>
  <c r="U169" i="11"/>
  <c r="V169" i="11"/>
  <c r="T170" i="11"/>
  <c r="U170" i="11"/>
  <c r="V170" i="11"/>
  <c r="T171" i="11"/>
  <c r="U171" i="11"/>
  <c r="V171" i="11"/>
  <c r="T172" i="11"/>
  <c r="U172" i="11"/>
  <c r="V172" i="11"/>
  <c r="T173" i="11"/>
  <c r="U173" i="11"/>
  <c r="V173" i="11"/>
  <c r="T174" i="11"/>
  <c r="U174" i="11"/>
  <c r="V174" i="11"/>
  <c r="T175" i="11"/>
  <c r="U175" i="11"/>
  <c r="V175" i="11"/>
  <c r="T176" i="11"/>
  <c r="U176" i="11"/>
  <c r="V176" i="11"/>
  <c r="T177" i="11"/>
  <c r="U177" i="11"/>
  <c r="V177" i="11"/>
  <c r="T178" i="11"/>
  <c r="U178" i="11"/>
  <c r="V178" i="11"/>
  <c r="T179" i="11"/>
  <c r="U179" i="11"/>
  <c r="V179" i="11"/>
  <c r="T180" i="11"/>
  <c r="U180" i="11"/>
  <c r="V180" i="11"/>
  <c r="T181" i="11"/>
  <c r="U181" i="11"/>
  <c r="V181" i="11"/>
  <c r="T182" i="11"/>
  <c r="U182" i="11"/>
  <c r="V182" i="11"/>
  <c r="T183" i="11"/>
  <c r="U183" i="11"/>
  <c r="V183" i="11"/>
  <c r="T184" i="11"/>
  <c r="U184" i="11"/>
  <c r="V184" i="11"/>
  <c r="T185" i="11"/>
  <c r="U185" i="11"/>
  <c r="V185" i="11"/>
  <c r="T186" i="11"/>
  <c r="U186" i="11"/>
  <c r="V186" i="11"/>
  <c r="T187" i="11"/>
  <c r="U187" i="11"/>
  <c r="V187" i="11"/>
  <c r="T188" i="11"/>
  <c r="U188" i="11"/>
  <c r="V188" i="11"/>
  <c r="T189" i="11"/>
  <c r="U189" i="11"/>
  <c r="V189" i="11"/>
  <c r="T190" i="11"/>
  <c r="U190" i="11"/>
  <c r="V190" i="11"/>
  <c r="T191" i="11"/>
  <c r="U191" i="11"/>
  <c r="V191" i="11"/>
  <c r="T192" i="11"/>
  <c r="U192" i="11"/>
  <c r="V192" i="11"/>
  <c r="T193" i="11"/>
  <c r="U193" i="11"/>
  <c r="V193" i="11"/>
  <c r="T194" i="11"/>
  <c r="U194" i="11"/>
  <c r="V194" i="11"/>
  <c r="T195" i="11"/>
  <c r="U195" i="11"/>
  <c r="V195" i="11"/>
  <c r="T196" i="11"/>
  <c r="U196" i="11"/>
  <c r="V196" i="11"/>
  <c r="T197" i="11"/>
  <c r="U197" i="11"/>
  <c r="V197" i="11"/>
  <c r="T198" i="11"/>
  <c r="U198" i="11"/>
  <c r="V198" i="11"/>
  <c r="T199" i="11"/>
  <c r="U199" i="11"/>
  <c r="V199" i="11"/>
  <c r="T200" i="11"/>
  <c r="U200" i="11"/>
  <c r="V200" i="11"/>
  <c r="T201" i="11"/>
  <c r="U201" i="11"/>
  <c r="V201" i="11"/>
  <c r="T202" i="11"/>
  <c r="U202" i="11"/>
  <c r="V202" i="11"/>
  <c r="T203" i="11"/>
  <c r="U203" i="11"/>
  <c r="V203" i="11"/>
  <c r="T204" i="11"/>
  <c r="U204" i="11"/>
  <c r="V204" i="11"/>
  <c r="T205" i="11"/>
  <c r="U205" i="11"/>
  <c r="V205" i="11"/>
  <c r="T206" i="11"/>
  <c r="U206" i="11"/>
  <c r="V206" i="11"/>
  <c r="T207" i="11"/>
  <c r="U207" i="11"/>
  <c r="V207" i="11"/>
  <c r="T208" i="11"/>
  <c r="U208" i="11"/>
  <c r="V208" i="11"/>
  <c r="T209" i="11"/>
  <c r="U209" i="11"/>
  <c r="V209" i="11"/>
  <c r="T210" i="11"/>
  <c r="U210" i="11"/>
  <c r="V210" i="11"/>
  <c r="T211" i="11"/>
  <c r="U211" i="11"/>
  <c r="V211" i="11"/>
  <c r="T212" i="11"/>
  <c r="U212" i="11"/>
  <c r="V212" i="11"/>
  <c r="T213" i="11"/>
  <c r="U213" i="11"/>
  <c r="V213" i="11"/>
  <c r="T214" i="11"/>
  <c r="U214" i="11"/>
  <c r="V214" i="11"/>
  <c r="T215" i="11"/>
  <c r="U215" i="11"/>
  <c r="V215" i="11"/>
  <c r="T216" i="11"/>
  <c r="U216" i="11"/>
  <c r="V216" i="11"/>
  <c r="T217" i="11"/>
  <c r="U217" i="11"/>
  <c r="V217" i="11"/>
  <c r="T218" i="11"/>
  <c r="U218" i="11"/>
  <c r="V218" i="11"/>
  <c r="T219" i="11"/>
  <c r="U219" i="11"/>
  <c r="V219" i="11"/>
  <c r="T220" i="11"/>
  <c r="U220" i="11"/>
  <c r="V220" i="11"/>
  <c r="T221" i="11"/>
  <c r="U221" i="11"/>
  <c r="V221" i="11"/>
  <c r="T222" i="11"/>
  <c r="U222" i="11"/>
  <c r="V222" i="11"/>
  <c r="T223" i="11"/>
  <c r="U223" i="11"/>
  <c r="V223" i="11"/>
  <c r="T224" i="11"/>
  <c r="U224" i="11"/>
  <c r="V224" i="11"/>
  <c r="T225" i="11"/>
  <c r="U225" i="11"/>
  <c r="V225" i="11"/>
  <c r="T226" i="11"/>
  <c r="U226" i="11"/>
  <c r="V226" i="11"/>
  <c r="T227" i="11"/>
  <c r="U227" i="11"/>
  <c r="V227" i="11"/>
  <c r="T228" i="11"/>
  <c r="U228" i="11"/>
  <c r="V228" i="11"/>
  <c r="T229" i="11"/>
  <c r="U229" i="11"/>
  <c r="V229" i="11"/>
  <c r="T230" i="11"/>
  <c r="U230" i="11"/>
  <c r="V230" i="11"/>
  <c r="T231" i="11"/>
  <c r="U231" i="11"/>
  <c r="V231" i="11"/>
  <c r="T232" i="11"/>
  <c r="U232" i="11"/>
  <c r="V232" i="11"/>
  <c r="T233" i="11"/>
  <c r="U233" i="11"/>
  <c r="V233" i="11"/>
  <c r="T234" i="11"/>
  <c r="U234" i="11"/>
  <c r="V234" i="11"/>
  <c r="T235" i="11"/>
  <c r="U235" i="11"/>
  <c r="V235" i="11"/>
  <c r="T236" i="11"/>
  <c r="U236" i="11"/>
  <c r="V236" i="11"/>
  <c r="T237" i="11"/>
  <c r="U237" i="11"/>
  <c r="V237" i="11"/>
  <c r="T238" i="11"/>
  <c r="U238" i="11"/>
  <c r="V238" i="11"/>
  <c r="T239" i="11"/>
  <c r="U239" i="11"/>
  <c r="V239" i="11"/>
  <c r="T240" i="11"/>
  <c r="U240" i="11"/>
  <c r="V240" i="11"/>
  <c r="T241" i="11"/>
  <c r="U241" i="11"/>
  <c r="V241" i="11"/>
  <c r="T242" i="11"/>
  <c r="U242" i="11"/>
  <c r="V242" i="11"/>
  <c r="T243" i="11"/>
  <c r="U243" i="11"/>
  <c r="V243" i="11"/>
  <c r="T244" i="11"/>
  <c r="U244" i="11"/>
  <c r="V244" i="11"/>
  <c r="T245" i="11"/>
  <c r="U245" i="11"/>
  <c r="V245" i="11"/>
  <c r="T246" i="11"/>
  <c r="U246" i="11"/>
  <c r="V246" i="11"/>
  <c r="T247" i="11"/>
  <c r="U247" i="11"/>
  <c r="V247" i="11"/>
  <c r="T248" i="11"/>
  <c r="U248" i="11"/>
  <c r="V248" i="11"/>
  <c r="T249" i="11"/>
  <c r="U249" i="11"/>
  <c r="V249" i="11"/>
  <c r="T250" i="11"/>
  <c r="U250" i="11"/>
  <c r="V250" i="11"/>
  <c r="T251" i="11"/>
  <c r="U251" i="11"/>
  <c r="V251" i="11"/>
  <c r="T252" i="11"/>
  <c r="U252" i="11"/>
  <c r="V252" i="11"/>
  <c r="T253" i="11"/>
  <c r="U253" i="11"/>
  <c r="V253" i="11"/>
  <c r="T254" i="11"/>
  <c r="U254" i="11"/>
  <c r="V254" i="11"/>
  <c r="T255" i="11"/>
  <c r="U255" i="11"/>
  <c r="V255" i="11"/>
  <c r="T256" i="11"/>
  <c r="U256" i="11"/>
  <c r="V256" i="11"/>
  <c r="T257" i="11"/>
  <c r="U257" i="11"/>
  <c r="V257" i="11"/>
  <c r="T258" i="11"/>
  <c r="U258" i="11"/>
  <c r="V258" i="11"/>
  <c r="T259" i="11"/>
  <c r="U259" i="11"/>
  <c r="V259" i="11"/>
  <c r="T260" i="11"/>
  <c r="U260" i="11"/>
  <c r="V260" i="11"/>
  <c r="T261" i="11"/>
  <c r="U261" i="11"/>
  <c r="V261" i="11"/>
  <c r="T262" i="11"/>
  <c r="U262" i="11"/>
  <c r="V262" i="11"/>
  <c r="T263" i="11"/>
  <c r="U263" i="11"/>
  <c r="V263" i="11"/>
  <c r="T264" i="11"/>
  <c r="U264" i="11"/>
  <c r="V264" i="11"/>
  <c r="T265" i="11"/>
  <c r="U265" i="11"/>
  <c r="V265" i="11"/>
  <c r="T266" i="11"/>
  <c r="U266" i="11"/>
  <c r="V266" i="11"/>
  <c r="T267" i="11"/>
  <c r="U267" i="11"/>
  <c r="V267" i="11"/>
  <c r="T268" i="11"/>
  <c r="U268" i="11"/>
  <c r="V268" i="11"/>
  <c r="T269" i="11"/>
  <c r="U269" i="11"/>
  <c r="V269" i="11"/>
  <c r="T270" i="11"/>
  <c r="U270" i="11"/>
  <c r="V270" i="11"/>
  <c r="T271" i="11"/>
  <c r="U271" i="11"/>
  <c r="V271" i="11"/>
  <c r="T272" i="11"/>
  <c r="U272" i="11"/>
  <c r="V272" i="11"/>
  <c r="T273" i="11"/>
  <c r="U273" i="11"/>
  <c r="V273" i="11"/>
  <c r="T274" i="11"/>
  <c r="U274" i="11"/>
  <c r="V274" i="11"/>
  <c r="T275" i="11"/>
  <c r="U275" i="11"/>
  <c r="V275" i="11"/>
  <c r="T276" i="11"/>
  <c r="U276" i="11"/>
  <c r="V276" i="11"/>
  <c r="T277" i="11"/>
  <c r="U277" i="11"/>
  <c r="V277" i="11"/>
  <c r="T278" i="11"/>
  <c r="U278" i="11"/>
  <c r="V278" i="11"/>
  <c r="T279" i="11"/>
  <c r="U279" i="11"/>
  <c r="V279" i="11"/>
  <c r="T280" i="11"/>
  <c r="U280" i="11"/>
  <c r="V280" i="11"/>
  <c r="T281" i="11"/>
  <c r="U281" i="11"/>
  <c r="V281" i="11"/>
  <c r="T282" i="11"/>
  <c r="U282" i="11"/>
  <c r="V282" i="11"/>
  <c r="T283" i="11"/>
  <c r="U283" i="11"/>
  <c r="V283" i="11"/>
  <c r="T284" i="11"/>
  <c r="U284" i="11"/>
  <c r="V284" i="11"/>
  <c r="T285" i="11"/>
  <c r="U285" i="11"/>
  <c r="V285" i="11"/>
  <c r="T286" i="11"/>
  <c r="U286" i="11"/>
  <c r="V286" i="11"/>
  <c r="T287" i="11"/>
  <c r="U287" i="11"/>
  <c r="V287" i="11"/>
  <c r="T288" i="11"/>
  <c r="U288" i="11"/>
  <c r="V288" i="11"/>
  <c r="T289" i="11"/>
  <c r="U289" i="11"/>
  <c r="V289" i="11"/>
  <c r="T290" i="11"/>
  <c r="U290" i="11"/>
  <c r="V290" i="11"/>
  <c r="T291" i="11"/>
  <c r="U291" i="11"/>
  <c r="V291" i="11"/>
  <c r="T292" i="11"/>
  <c r="U292" i="11"/>
  <c r="V292" i="11"/>
  <c r="V2" i="11"/>
  <c r="U2" i="11"/>
  <c r="T2" i="11"/>
  <c r="S3" i="11"/>
  <c r="R3" i="11" s="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R17" i="11" s="1"/>
  <c r="S18" i="11"/>
  <c r="R18" i="11" s="1"/>
  <c r="S19" i="11"/>
  <c r="R19" i="11" s="1"/>
  <c r="S20" i="11"/>
  <c r="R20" i="11" s="1"/>
  <c r="S21" i="11"/>
  <c r="S22" i="11"/>
  <c r="R22" i="11" s="1"/>
  <c r="S23" i="11"/>
  <c r="R23" i="11" s="1"/>
  <c r="S24" i="11"/>
  <c r="R24" i="11" s="1"/>
  <c r="S25" i="11"/>
  <c r="R25" i="11" s="1"/>
  <c r="S26" i="11"/>
  <c r="R26" i="11" s="1"/>
  <c r="S27" i="11"/>
  <c r="R27" i="11" s="1"/>
  <c r="S28" i="11"/>
  <c r="R28" i="11" s="1"/>
  <c r="S29" i="11"/>
  <c r="R29" i="11" s="1"/>
  <c r="S30" i="11"/>
  <c r="R30" i="11" s="1"/>
  <c r="S31" i="11"/>
  <c r="R31" i="11" s="1"/>
  <c r="S32" i="11"/>
  <c r="R32" i="11" s="1"/>
  <c r="S33" i="11"/>
  <c r="R33" i="11" s="1"/>
  <c r="S34" i="11"/>
  <c r="R34" i="11" s="1"/>
  <c r="S35" i="11"/>
  <c r="R35" i="11" s="1"/>
  <c r="S36" i="11"/>
  <c r="R36" i="11" s="1"/>
  <c r="S37" i="11"/>
  <c r="R37" i="11" s="1"/>
  <c r="S38" i="11"/>
  <c r="R38" i="11" s="1"/>
  <c r="S39" i="11"/>
  <c r="R39" i="11" s="1"/>
  <c r="S40" i="11"/>
  <c r="R40" i="11" s="1"/>
  <c r="S41" i="11"/>
  <c r="R41" i="11" s="1"/>
  <c r="S42" i="11"/>
  <c r="R42" i="11" s="1"/>
  <c r="S43" i="11"/>
  <c r="S44" i="11"/>
  <c r="S45" i="11"/>
  <c r="S46" i="11"/>
  <c r="S47" i="11"/>
  <c r="S48" i="11"/>
  <c r="R48" i="11" s="1"/>
  <c r="S49" i="11"/>
  <c r="R49" i="11" s="1"/>
  <c r="S50" i="11"/>
  <c r="S51" i="11"/>
  <c r="S52" i="11"/>
  <c r="S53" i="11"/>
  <c r="S54" i="11"/>
  <c r="S55" i="11"/>
  <c r="S56" i="11"/>
  <c r="S57" i="11"/>
  <c r="S58" i="11"/>
  <c r="S59" i="11"/>
  <c r="R59" i="11" s="1"/>
  <c r="S60" i="11"/>
  <c r="R60" i="11" s="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R73" i="11" s="1"/>
  <c r="S74" i="11"/>
  <c r="R74" i="11" s="1"/>
  <c r="S75" i="11"/>
  <c r="R75" i="11" s="1"/>
  <c r="S76" i="11"/>
  <c r="R76" i="11" s="1"/>
  <c r="S77" i="11"/>
  <c r="R77" i="11" s="1"/>
  <c r="S78" i="11"/>
  <c r="R78" i="11" s="1"/>
  <c r="S79" i="11"/>
  <c r="R79" i="11" s="1"/>
  <c r="S80" i="11"/>
  <c r="R80" i="11" s="1"/>
  <c r="S81" i="11"/>
  <c r="R81" i="11" s="1"/>
  <c r="S82" i="11"/>
  <c r="R82" i="11" s="1"/>
  <c r="S83" i="11"/>
  <c r="S84" i="11"/>
  <c r="S85" i="11"/>
  <c r="S86" i="11"/>
  <c r="R86" i="11" s="1"/>
  <c r="S87" i="11"/>
  <c r="S88" i="11"/>
  <c r="S89" i="11"/>
  <c r="S90" i="11"/>
  <c r="S91" i="11"/>
  <c r="S92" i="11"/>
  <c r="S93" i="11"/>
  <c r="S94" i="11"/>
  <c r="R94" i="11" s="1"/>
  <c r="S95" i="11"/>
  <c r="R95" i="11" s="1"/>
  <c r="S96" i="11"/>
  <c r="R96" i="11" s="1"/>
  <c r="S97" i="11"/>
  <c r="R97" i="11" s="1"/>
  <c r="S98" i="11"/>
  <c r="R98" i="11" s="1"/>
  <c r="S99" i="11"/>
  <c r="S100" i="11"/>
  <c r="S101" i="11"/>
  <c r="S102" i="11"/>
  <c r="S103" i="11"/>
  <c r="S104" i="11"/>
  <c r="S105" i="11"/>
  <c r="S106" i="11"/>
  <c r="S107" i="11"/>
  <c r="R107" i="11" s="1"/>
  <c r="S108" i="11"/>
  <c r="R108" i="11" s="1"/>
  <c r="S109" i="11"/>
  <c r="R109" i="11" s="1"/>
  <c r="S110" i="11"/>
  <c r="R110" i="11" s="1"/>
  <c r="S111" i="11"/>
  <c r="R111" i="11" s="1"/>
  <c r="S112" i="11"/>
  <c r="R112" i="11" s="1"/>
  <c r="S113" i="11"/>
  <c r="S114" i="11"/>
  <c r="S115" i="11"/>
  <c r="S116" i="11"/>
  <c r="R116" i="11" s="1"/>
  <c r="S117" i="11"/>
  <c r="S118" i="11"/>
  <c r="S119" i="11"/>
  <c r="R119" i="11" s="1"/>
  <c r="S120" i="11"/>
  <c r="R120" i="11" s="1"/>
  <c r="S121" i="11"/>
  <c r="S122" i="11"/>
  <c r="S123" i="11"/>
  <c r="S124" i="11"/>
  <c r="R124" i="11" s="1"/>
  <c r="S125" i="11"/>
  <c r="R125" i="11" s="1"/>
  <c r="S126" i="11"/>
  <c r="S127" i="11"/>
  <c r="S128" i="11"/>
  <c r="R128" i="11" s="1"/>
  <c r="S129" i="11"/>
  <c r="R129" i="11" s="1"/>
  <c r="S130" i="11"/>
  <c r="R130" i="11" s="1"/>
  <c r="S131" i="11"/>
  <c r="S132" i="11"/>
  <c r="S133" i="11"/>
  <c r="S134" i="11"/>
  <c r="S135" i="11"/>
  <c r="R135" i="11" s="1"/>
  <c r="S136" i="11"/>
  <c r="S137" i="11"/>
  <c r="S138" i="11"/>
  <c r="S139" i="11"/>
  <c r="S140" i="11"/>
  <c r="S141" i="11"/>
  <c r="S142" i="11"/>
  <c r="S143" i="11"/>
  <c r="S144" i="11"/>
  <c r="S145" i="11"/>
  <c r="R145" i="11" s="1"/>
  <c r="S146" i="11"/>
  <c r="R146" i="11" s="1"/>
  <c r="S147" i="11"/>
  <c r="R147" i="11" s="1"/>
  <c r="S148" i="11"/>
  <c r="R148" i="11" s="1"/>
  <c r="S149" i="11"/>
  <c r="R149" i="11" s="1"/>
  <c r="S150" i="11"/>
  <c r="R150" i="11" s="1"/>
  <c r="S151" i="11"/>
  <c r="S152" i="11"/>
  <c r="S153" i="11"/>
  <c r="R153" i="11" s="1"/>
  <c r="S154" i="11"/>
  <c r="S155" i="11"/>
  <c r="S156" i="11"/>
  <c r="S157" i="11"/>
  <c r="R157" i="11" s="1"/>
  <c r="S158" i="11"/>
  <c r="R158" i="11" s="1"/>
  <c r="S159" i="11"/>
  <c r="R159" i="11" s="1"/>
  <c r="S160" i="11"/>
  <c r="R160" i="11" s="1"/>
  <c r="S161" i="11"/>
  <c r="R161" i="11" s="1"/>
  <c r="S162" i="11"/>
  <c r="R162" i="11" s="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R176" i="11" s="1"/>
  <c r="S177" i="11"/>
  <c r="S178" i="11"/>
  <c r="R178" i="11" s="1"/>
  <c r="S179" i="11"/>
  <c r="R179" i="11" s="1"/>
  <c r="S180" i="11"/>
  <c r="S181" i="11"/>
  <c r="R181" i="11" s="1"/>
  <c r="S182" i="11"/>
  <c r="R182" i="11" s="1"/>
  <c r="S183" i="11"/>
  <c r="R183" i="11" s="1"/>
  <c r="S184" i="11"/>
  <c r="R184" i="11" s="1"/>
  <c r="S185" i="11"/>
  <c r="R185" i="11" s="1"/>
  <c r="S186" i="11"/>
  <c r="R186" i="11" s="1"/>
  <c r="S187" i="11"/>
  <c r="R187" i="11" s="1"/>
  <c r="S188" i="11"/>
  <c r="R188" i="11" s="1"/>
  <c r="S189" i="11"/>
  <c r="R189" i="11" s="1"/>
  <c r="S190" i="11"/>
  <c r="R190" i="11" s="1"/>
  <c r="S191" i="11"/>
  <c r="R191" i="11" s="1"/>
  <c r="S192" i="11"/>
  <c r="S193" i="11"/>
  <c r="S194" i="11"/>
  <c r="R194" i="11" s="1"/>
  <c r="S195" i="11"/>
  <c r="R195" i="11" s="1"/>
  <c r="S196" i="11"/>
  <c r="R196" i="11" s="1"/>
  <c r="S197" i="11"/>
  <c r="R197" i="11" s="1"/>
  <c r="S198" i="11"/>
  <c r="R198" i="11" s="1"/>
  <c r="S199" i="11"/>
  <c r="R199" i="11" s="1"/>
  <c r="S200" i="11"/>
  <c r="R200" i="11" s="1"/>
  <c r="S201" i="11"/>
  <c r="R201" i="11" s="1"/>
  <c r="S202" i="11"/>
  <c r="R202" i="11" s="1"/>
  <c r="S203" i="11"/>
  <c r="R203" i="11" s="1"/>
  <c r="S204" i="11"/>
  <c r="R204" i="11" s="1"/>
  <c r="S205" i="11"/>
  <c r="R205" i="11" s="1"/>
  <c r="S206" i="11"/>
  <c r="R206" i="11" s="1"/>
  <c r="S207" i="11"/>
  <c r="S208" i="11"/>
  <c r="S209" i="11"/>
  <c r="R209" i="11" s="1"/>
  <c r="S210" i="11"/>
  <c r="R210" i="11" s="1"/>
  <c r="S211" i="11"/>
  <c r="R211" i="11" s="1"/>
  <c r="S212" i="11"/>
  <c r="R212" i="11" s="1"/>
  <c r="S213" i="11"/>
  <c r="R213" i="11" s="1"/>
  <c r="S214" i="11"/>
  <c r="R214" i="11" s="1"/>
  <c r="S215" i="11"/>
  <c r="R215" i="11" s="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R229" i="11" s="1"/>
  <c r="S230" i="11"/>
  <c r="R230" i="11" s="1"/>
  <c r="S231" i="11"/>
  <c r="R231" i="11" s="1"/>
  <c r="S232" i="11"/>
  <c r="R232" i="11" s="1"/>
  <c r="S233" i="11"/>
  <c r="R233" i="11" s="1"/>
  <c r="S234" i="11"/>
  <c r="R234" i="11" s="1"/>
  <c r="S235" i="11"/>
  <c r="R235" i="11" s="1"/>
  <c r="S236" i="11"/>
  <c r="R236" i="11" s="1"/>
  <c r="S237" i="11"/>
  <c r="R237" i="11" s="1"/>
  <c r="S238" i="11"/>
  <c r="R238" i="11" s="1"/>
  <c r="S239" i="11"/>
  <c r="S240" i="11"/>
  <c r="R240" i="11" s="1"/>
  <c r="S241" i="11"/>
  <c r="R241" i="11" s="1"/>
  <c r="S242" i="11"/>
  <c r="R242" i="11" s="1"/>
  <c r="S243" i="11"/>
  <c r="R243" i="11" s="1"/>
  <c r="S244" i="11"/>
  <c r="R244" i="11" s="1"/>
  <c r="S245" i="11"/>
  <c r="R245" i="11" s="1"/>
  <c r="S246" i="11"/>
  <c r="S247" i="11"/>
  <c r="S248" i="11"/>
  <c r="S249" i="11"/>
  <c r="S250" i="11"/>
  <c r="R250" i="11" s="1"/>
  <c r="S251" i="11"/>
  <c r="R251" i="11" s="1"/>
  <c r="S252" i="11"/>
  <c r="S253" i="11"/>
  <c r="R253" i="11" s="1"/>
  <c r="S254" i="11"/>
  <c r="R254" i="11" s="1"/>
  <c r="S255" i="11"/>
  <c r="S256" i="11"/>
  <c r="S257" i="11"/>
  <c r="S258" i="11"/>
  <c r="S259" i="11"/>
  <c r="S260" i="11"/>
  <c r="S261" i="11"/>
  <c r="S262" i="11"/>
  <c r="S263" i="11"/>
  <c r="S264" i="11"/>
  <c r="S265" i="11"/>
  <c r="S266" i="11"/>
  <c r="S267" i="11"/>
  <c r="R267" i="11" s="1"/>
  <c r="S268" i="11"/>
  <c r="R268" i="11" s="1"/>
  <c r="S269" i="11"/>
  <c r="S270" i="11"/>
  <c r="S271" i="11"/>
  <c r="S272" i="11"/>
  <c r="S273" i="11"/>
  <c r="S274" i="11"/>
  <c r="S275" i="11"/>
  <c r="S276" i="11"/>
  <c r="S277" i="11"/>
  <c r="S278" i="11"/>
  <c r="S279" i="11"/>
  <c r="S280" i="11"/>
  <c r="S281" i="11"/>
  <c r="S282" i="11"/>
  <c r="S283" i="11"/>
  <c r="S284" i="11"/>
  <c r="S285" i="11"/>
  <c r="S286" i="11"/>
  <c r="R286" i="11" s="1"/>
  <c r="S287" i="11"/>
  <c r="R287" i="11" s="1"/>
  <c r="S288" i="11"/>
  <c r="R288" i="11" s="1"/>
  <c r="S289" i="11"/>
  <c r="R289" i="11" s="1"/>
  <c r="S290" i="11"/>
  <c r="R290" i="11" s="1"/>
  <c r="S291" i="11"/>
  <c r="R291" i="11" s="1"/>
  <c r="S292" i="11"/>
  <c r="S2" i="11"/>
  <c r="R2" i="11" s="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" i="11"/>
  <c r="N3" i="11"/>
  <c r="Q3" i="11" s="1"/>
  <c r="N4" i="11"/>
  <c r="Q4" i="11" s="1"/>
  <c r="N5" i="11"/>
  <c r="Q5" i="11" s="1"/>
  <c r="N6" i="11"/>
  <c r="Q6" i="11" s="1"/>
  <c r="N7" i="11"/>
  <c r="Q7" i="11" s="1"/>
  <c r="N8" i="11"/>
  <c r="Q8" i="11" s="1"/>
  <c r="N9" i="11"/>
  <c r="Q9" i="11" s="1"/>
  <c r="N10" i="11"/>
  <c r="Q10" i="11" s="1"/>
  <c r="N11" i="11"/>
  <c r="Q11" i="11" s="1"/>
  <c r="N12" i="11"/>
  <c r="Q12" i="11" s="1"/>
  <c r="N13" i="11"/>
  <c r="Q13" i="11" s="1"/>
  <c r="N14" i="11"/>
  <c r="Q14" i="11" s="1"/>
  <c r="N15" i="11"/>
  <c r="Q15" i="11" s="1"/>
  <c r="N16" i="11"/>
  <c r="Q16" i="11" s="1"/>
  <c r="N17" i="11"/>
  <c r="Q17" i="11" s="1"/>
  <c r="N18" i="11"/>
  <c r="Q18" i="11" s="1"/>
  <c r="N19" i="11"/>
  <c r="Q19" i="11" s="1"/>
  <c r="N20" i="11"/>
  <c r="Q20" i="11" s="1"/>
  <c r="N21" i="11"/>
  <c r="Q21" i="11" s="1"/>
  <c r="N22" i="11"/>
  <c r="Q22" i="11" s="1"/>
  <c r="N23" i="11"/>
  <c r="Q23" i="11" s="1"/>
  <c r="N24" i="11"/>
  <c r="Q24" i="11" s="1"/>
  <c r="N25" i="11"/>
  <c r="Q25" i="11" s="1"/>
  <c r="N26" i="11"/>
  <c r="Q26" i="11" s="1"/>
  <c r="N27" i="11"/>
  <c r="Q27" i="11" s="1"/>
  <c r="N28" i="11"/>
  <c r="Q28" i="11" s="1"/>
  <c r="N29" i="11"/>
  <c r="Q29" i="11" s="1"/>
  <c r="N30" i="11"/>
  <c r="Q30" i="11" s="1"/>
  <c r="N31" i="11"/>
  <c r="Q31" i="11" s="1"/>
  <c r="N32" i="11"/>
  <c r="Q32" i="11" s="1"/>
  <c r="N33" i="11"/>
  <c r="Q33" i="11" s="1"/>
  <c r="N34" i="11"/>
  <c r="Q34" i="11" s="1"/>
  <c r="N35" i="11"/>
  <c r="Q35" i="11" s="1"/>
  <c r="N36" i="11"/>
  <c r="Q36" i="11" s="1"/>
  <c r="N37" i="11"/>
  <c r="Q37" i="11" s="1"/>
  <c r="N38" i="11"/>
  <c r="Q38" i="11" s="1"/>
  <c r="N39" i="11"/>
  <c r="Q39" i="11" s="1"/>
  <c r="N40" i="11"/>
  <c r="Q40" i="11" s="1"/>
  <c r="N41" i="11"/>
  <c r="Q41" i="11" s="1"/>
  <c r="N42" i="11"/>
  <c r="Q42" i="11" s="1"/>
  <c r="N43" i="11"/>
  <c r="Q43" i="11" s="1"/>
  <c r="N44" i="11"/>
  <c r="Q44" i="11" s="1"/>
  <c r="N45" i="11"/>
  <c r="Q45" i="11" s="1"/>
  <c r="N46" i="11"/>
  <c r="Q46" i="11" s="1"/>
  <c r="N47" i="11"/>
  <c r="Q47" i="11" s="1"/>
  <c r="N48" i="11"/>
  <c r="Q48" i="11" s="1"/>
  <c r="N49" i="11"/>
  <c r="Q49" i="11" s="1"/>
  <c r="N50" i="11"/>
  <c r="Q50" i="11" s="1"/>
  <c r="N51" i="11"/>
  <c r="Q51" i="11" s="1"/>
  <c r="N52" i="11"/>
  <c r="Q52" i="11" s="1"/>
  <c r="N53" i="11"/>
  <c r="Q53" i="11" s="1"/>
  <c r="N54" i="11"/>
  <c r="Q54" i="11" s="1"/>
  <c r="N55" i="11"/>
  <c r="Q55" i="11" s="1"/>
  <c r="N56" i="11"/>
  <c r="Q56" i="11" s="1"/>
  <c r="N57" i="11"/>
  <c r="Q57" i="11" s="1"/>
  <c r="N58" i="11"/>
  <c r="Q58" i="11" s="1"/>
  <c r="N59" i="11"/>
  <c r="Q59" i="11" s="1"/>
  <c r="N60" i="11"/>
  <c r="Q60" i="11" s="1"/>
  <c r="N61" i="11"/>
  <c r="Q61" i="11" s="1"/>
  <c r="N62" i="11"/>
  <c r="Q62" i="11" s="1"/>
  <c r="N63" i="11"/>
  <c r="Q63" i="11" s="1"/>
  <c r="N64" i="11"/>
  <c r="Q64" i="11" s="1"/>
  <c r="N65" i="11"/>
  <c r="Q65" i="11" s="1"/>
  <c r="N66" i="11"/>
  <c r="Q66" i="11" s="1"/>
  <c r="N67" i="11"/>
  <c r="Q67" i="11" s="1"/>
  <c r="N68" i="11"/>
  <c r="Q68" i="11" s="1"/>
  <c r="N69" i="11"/>
  <c r="Q69" i="11" s="1"/>
  <c r="N70" i="11"/>
  <c r="Q70" i="11" s="1"/>
  <c r="N71" i="11"/>
  <c r="Q71" i="11" s="1"/>
  <c r="N72" i="11"/>
  <c r="Q72" i="11" s="1"/>
  <c r="N73" i="11"/>
  <c r="Q73" i="11" s="1"/>
  <c r="N74" i="11"/>
  <c r="Q74" i="11" s="1"/>
  <c r="N75" i="11"/>
  <c r="Z75" i="11" s="1"/>
  <c r="N76" i="11"/>
  <c r="Q76" i="11" s="1"/>
  <c r="N77" i="11"/>
  <c r="Q77" i="11" s="1"/>
  <c r="N78" i="11"/>
  <c r="Q78" i="11" s="1"/>
  <c r="N79" i="11"/>
  <c r="Q79" i="11" s="1"/>
  <c r="N80" i="11"/>
  <c r="Q80" i="11" s="1"/>
  <c r="N81" i="11"/>
  <c r="Q81" i="11" s="1"/>
  <c r="N82" i="11"/>
  <c r="Q82" i="11" s="1"/>
  <c r="N83" i="11"/>
  <c r="Q83" i="11" s="1"/>
  <c r="N84" i="11"/>
  <c r="Q84" i="11" s="1"/>
  <c r="N85" i="11"/>
  <c r="Q85" i="11" s="1"/>
  <c r="N86" i="11"/>
  <c r="Q86" i="11" s="1"/>
  <c r="N87" i="11"/>
  <c r="Q87" i="11" s="1"/>
  <c r="N88" i="11"/>
  <c r="Q88" i="11" s="1"/>
  <c r="N89" i="11"/>
  <c r="Q89" i="11" s="1"/>
  <c r="N90" i="11"/>
  <c r="Q90" i="11" s="1"/>
  <c r="N91" i="11"/>
  <c r="Q91" i="11" s="1"/>
  <c r="N92" i="11"/>
  <c r="Q92" i="11" s="1"/>
  <c r="N93" i="11"/>
  <c r="Q93" i="11" s="1"/>
  <c r="N94" i="11"/>
  <c r="Q94" i="11" s="1"/>
  <c r="N95" i="11"/>
  <c r="Q95" i="11" s="1"/>
  <c r="N96" i="11"/>
  <c r="Q96" i="11" s="1"/>
  <c r="N97" i="11"/>
  <c r="Q97" i="11" s="1"/>
  <c r="N98" i="11"/>
  <c r="Q98" i="11" s="1"/>
  <c r="N99" i="11"/>
  <c r="Q99" i="11" s="1"/>
  <c r="N100" i="11"/>
  <c r="Q100" i="11" s="1"/>
  <c r="N101" i="11"/>
  <c r="Q101" i="11" s="1"/>
  <c r="N102" i="11"/>
  <c r="Q102" i="11" s="1"/>
  <c r="N103" i="11"/>
  <c r="Q103" i="11" s="1"/>
  <c r="N104" i="11"/>
  <c r="Q104" i="11" s="1"/>
  <c r="N105" i="11"/>
  <c r="Q105" i="11" s="1"/>
  <c r="N106" i="11"/>
  <c r="Q106" i="11" s="1"/>
  <c r="N107" i="11"/>
  <c r="Q107" i="11" s="1"/>
  <c r="N108" i="11"/>
  <c r="Q108" i="11" s="1"/>
  <c r="N109" i="11"/>
  <c r="Q109" i="11" s="1"/>
  <c r="N110" i="11"/>
  <c r="Q110" i="11" s="1"/>
  <c r="N111" i="11"/>
  <c r="Q111" i="11" s="1"/>
  <c r="N112" i="11"/>
  <c r="Q112" i="11" s="1"/>
  <c r="N113" i="11"/>
  <c r="Q113" i="11" s="1"/>
  <c r="N114" i="11"/>
  <c r="Q114" i="11" s="1"/>
  <c r="N115" i="11"/>
  <c r="Q115" i="11" s="1"/>
  <c r="N116" i="11"/>
  <c r="Q116" i="11" s="1"/>
  <c r="N117" i="11"/>
  <c r="Q117" i="11" s="1"/>
  <c r="N118" i="11"/>
  <c r="Q118" i="11" s="1"/>
  <c r="N119" i="11"/>
  <c r="Q119" i="11" s="1"/>
  <c r="N120" i="11"/>
  <c r="Q120" i="11" s="1"/>
  <c r="N121" i="11"/>
  <c r="Q121" i="11" s="1"/>
  <c r="N122" i="11"/>
  <c r="Q122" i="11" s="1"/>
  <c r="N123" i="11"/>
  <c r="Q123" i="11" s="1"/>
  <c r="N124" i="11"/>
  <c r="Q124" i="11" s="1"/>
  <c r="N125" i="11"/>
  <c r="Q125" i="11" s="1"/>
  <c r="N126" i="11"/>
  <c r="Q126" i="11" s="1"/>
  <c r="N127" i="11"/>
  <c r="Q127" i="11" s="1"/>
  <c r="N128" i="11"/>
  <c r="Q128" i="11" s="1"/>
  <c r="N129" i="11"/>
  <c r="Q129" i="11" s="1"/>
  <c r="N130" i="11"/>
  <c r="Q130" i="11" s="1"/>
  <c r="N131" i="11"/>
  <c r="Q131" i="11" s="1"/>
  <c r="N132" i="11"/>
  <c r="Q132" i="11" s="1"/>
  <c r="N133" i="11"/>
  <c r="Q133" i="11" s="1"/>
  <c r="N134" i="11"/>
  <c r="Q134" i="11" s="1"/>
  <c r="N135" i="11"/>
  <c r="Q135" i="11" s="1"/>
  <c r="N136" i="11"/>
  <c r="Q136" i="11" s="1"/>
  <c r="N137" i="11"/>
  <c r="Q137" i="11" s="1"/>
  <c r="N138" i="11"/>
  <c r="Q138" i="11" s="1"/>
  <c r="N139" i="11"/>
  <c r="Q139" i="11" s="1"/>
  <c r="N140" i="11"/>
  <c r="Q140" i="11" s="1"/>
  <c r="N141" i="11"/>
  <c r="Q141" i="11" s="1"/>
  <c r="N142" i="11"/>
  <c r="Q142" i="11" s="1"/>
  <c r="N143" i="11"/>
  <c r="Q143" i="11" s="1"/>
  <c r="N144" i="11"/>
  <c r="Q144" i="11" s="1"/>
  <c r="N145" i="11"/>
  <c r="Q145" i="11" s="1"/>
  <c r="N146" i="11"/>
  <c r="Q146" i="11" s="1"/>
  <c r="N147" i="11"/>
  <c r="Q147" i="11" s="1"/>
  <c r="N148" i="11"/>
  <c r="Q148" i="11" s="1"/>
  <c r="N149" i="11"/>
  <c r="Q149" i="11" s="1"/>
  <c r="N150" i="11"/>
  <c r="Q150" i="11" s="1"/>
  <c r="N151" i="11"/>
  <c r="Q151" i="11" s="1"/>
  <c r="N152" i="11"/>
  <c r="Q152" i="11" s="1"/>
  <c r="N153" i="11"/>
  <c r="Q153" i="11" s="1"/>
  <c r="N154" i="11"/>
  <c r="Q154" i="11" s="1"/>
  <c r="N155" i="11"/>
  <c r="Q155" i="11" s="1"/>
  <c r="N156" i="11"/>
  <c r="Q156" i="11" s="1"/>
  <c r="N157" i="11"/>
  <c r="Q157" i="11" s="1"/>
  <c r="N158" i="11"/>
  <c r="Q158" i="11" s="1"/>
  <c r="N159" i="11"/>
  <c r="Q159" i="11" s="1"/>
  <c r="N160" i="11"/>
  <c r="Q160" i="11" s="1"/>
  <c r="N161" i="11"/>
  <c r="Q161" i="11" s="1"/>
  <c r="N162" i="11"/>
  <c r="Q162" i="11" s="1"/>
  <c r="N163" i="11"/>
  <c r="Q163" i="11" s="1"/>
  <c r="N164" i="11"/>
  <c r="Q164" i="11" s="1"/>
  <c r="N165" i="11"/>
  <c r="Q165" i="11" s="1"/>
  <c r="N166" i="11"/>
  <c r="Q166" i="11" s="1"/>
  <c r="N167" i="11"/>
  <c r="Q167" i="11" s="1"/>
  <c r="N168" i="11"/>
  <c r="Q168" i="11" s="1"/>
  <c r="N169" i="11"/>
  <c r="Q169" i="11" s="1"/>
  <c r="N170" i="11"/>
  <c r="Q170" i="11" s="1"/>
  <c r="N171" i="11"/>
  <c r="Q171" i="11" s="1"/>
  <c r="N172" i="11"/>
  <c r="Q172" i="11" s="1"/>
  <c r="N173" i="11"/>
  <c r="Q173" i="11" s="1"/>
  <c r="N174" i="11"/>
  <c r="Q174" i="11" s="1"/>
  <c r="N175" i="11"/>
  <c r="Q175" i="11" s="1"/>
  <c r="N176" i="11"/>
  <c r="Q176" i="11" s="1"/>
  <c r="N177" i="11"/>
  <c r="Q177" i="11" s="1"/>
  <c r="N178" i="11"/>
  <c r="Q178" i="11" s="1"/>
  <c r="N179" i="11"/>
  <c r="Q179" i="11" s="1"/>
  <c r="N180" i="11"/>
  <c r="Q180" i="11" s="1"/>
  <c r="N181" i="11"/>
  <c r="Q181" i="11" s="1"/>
  <c r="N182" i="11"/>
  <c r="Q182" i="11" s="1"/>
  <c r="N183" i="11"/>
  <c r="Q183" i="11" s="1"/>
  <c r="N184" i="11"/>
  <c r="Q184" i="11" s="1"/>
  <c r="N185" i="11"/>
  <c r="Q185" i="11" s="1"/>
  <c r="N186" i="11"/>
  <c r="Q186" i="11" s="1"/>
  <c r="N187" i="11"/>
  <c r="Q187" i="11" s="1"/>
  <c r="N188" i="11"/>
  <c r="Q188" i="11" s="1"/>
  <c r="N189" i="11"/>
  <c r="Q189" i="11" s="1"/>
  <c r="N190" i="11"/>
  <c r="Q190" i="11" s="1"/>
  <c r="N191" i="11"/>
  <c r="Q191" i="11" s="1"/>
  <c r="N192" i="11"/>
  <c r="Q192" i="11" s="1"/>
  <c r="N193" i="11"/>
  <c r="Q193" i="11" s="1"/>
  <c r="N194" i="11"/>
  <c r="Q194" i="11" s="1"/>
  <c r="N195" i="11"/>
  <c r="Q195" i="11" s="1"/>
  <c r="N196" i="11"/>
  <c r="Q196" i="11" s="1"/>
  <c r="N197" i="11"/>
  <c r="Q197" i="11" s="1"/>
  <c r="N198" i="11"/>
  <c r="Q198" i="11" s="1"/>
  <c r="N199" i="11"/>
  <c r="Q199" i="11" s="1"/>
  <c r="N200" i="11"/>
  <c r="Q200" i="11" s="1"/>
  <c r="N201" i="11"/>
  <c r="Q201" i="11" s="1"/>
  <c r="N202" i="11"/>
  <c r="Q202" i="11" s="1"/>
  <c r="N203" i="11"/>
  <c r="Q203" i="11" s="1"/>
  <c r="N204" i="11"/>
  <c r="Q204" i="11" s="1"/>
  <c r="N205" i="11"/>
  <c r="Q205" i="11" s="1"/>
  <c r="N206" i="11"/>
  <c r="Q206" i="11" s="1"/>
  <c r="N207" i="11"/>
  <c r="Q207" i="11" s="1"/>
  <c r="N208" i="11"/>
  <c r="Q208" i="11" s="1"/>
  <c r="N209" i="11"/>
  <c r="Q209" i="11" s="1"/>
  <c r="N210" i="11"/>
  <c r="Q210" i="11" s="1"/>
  <c r="N211" i="11"/>
  <c r="Q211" i="11" s="1"/>
  <c r="N212" i="11"/>
  <c r="Q212" i="11" s="1"/>
  <c r="N213" i="11"/>
  <c r="Q213" i="11" s="1"/>
  <c r="N214" i="11"/>
  <c r="Q214" i="11" s="1"/>
  <c r="N215" i="11"/>
  <c r="Q215" i="11" s="1"/>
  <c r="N216" i="11"/>
  <c r="Q216" i="11" s="1"/>
  <c r="N217" i="11"/>
  <c r="Q217" i="11" s="1"/>
  <c r="N218" i="11"/>
  <c r="Q218" i="11" s="1"/>
  <c r="N219" i="11"/>
  <c r="Z219" i="11" s="1"/>
  <c r="N220" i="11"/>
  <c r="Q220" i="11" s="1"/>
  <c r="N221" i="11"/>
  <c r="Q221" i="11" s="1"/>
  <c r="N222" i="11"/>
  <c r="Q222" i="11" s="1"/>
  <c r="N223" i="11"/>
  <c r="Q223" i="11" s="1"/>
  <c r="N224" i="11"/>
  <c r="Q224" i="11" s="1"/>
  <c r="N225" i="11"/>
  <c r="Q225" i="11" s="1"/>
  <c r="N226" i="11"/>
  <c r="Q226" i="11" s="1"/>
  <c r="N227" i="11"/>
  <c r="Q227" i="11" s="1"/>
  <c r="N228" i="11"/>
  <c r="Q228" i="11" s="1"/>
  <c r="N229" i="11"/>
  <c r="Q229" i="11" s="1"/>
  <c r="N230" i="11"/>
  <c r="Q230" i="11" s="1"/>
  <c r="N231" i="11"/>
  <c r="Q231" i="11" s="1"/>
  <c r="N232" i="11"/>
  <c r="Q232" i="11" s="1"/>
  <c r="N233" i="11"/>
  <c r="Q233" i="11" s="1"/>
  <c r="N234" i="11"/>
  <c r="Q234" i="11" s="1"/>
  <c r="N235" i="11"/>
  <c r="Q235" i="11" s="1"/>
  <c r="N236" i="11"/>
  <c r="Q236" i="11" s="1"/>
  <c r="N237" i="11"/>
  <c r="Q237" i="11" s="1"/>
  <c r="N238" i="11"/>
  <c r="Q238" i="11" s="1"/>
  <c r="N239" i="11"/>
  <c r="Q239" i="11" s="1"/>
  <c r="N240" i="11"/>
  <c r="Q240" i="11" s="1"/>
  <c r="N241" i="11"/>
  <c r="Q241" i="11" s="1"/>
  <c r="N242" i="11"/>
  <c r="Q242" i="11" s="1"/>
  <c r="N243" i="11"/>
  <c r="Q243" i="11" s="1"/>
  <c r="N244" i="11"/>
  <c r="Q244" i="11" s="1"/>
  <c r="N245" i="11"/>
  <c r="Q245" i="11" s="1"/>
  <c r="N246" i="11"/>
  <c r="Q246" i="11" s="1"/>
  <c r="N247" i="11"/>
  <c r="Q247" i="11" s="1"/>
  <c r="N248" i="11"/>
  <c r="Q248" i="11" s="1"/>
  <c r="N249" i="11"/>
  <c r="Q249" i="11" s="1"/>
  <c r="N250" i="11"/>
  <c r="Q250" i="11" s="1"/>
  <c r="N251" i="11"/>
  <c r="Q251" i="11" s="1"/>
  <c r="N252" i="11"/>
  <c r="Q252" i="11" s="1"/>
  <c r="N253" i="11"/>
  <c r="Q253" i="11" s="1"/>
  <c r="N254" i="11"/>
  <c r="Q254" i="11" s="1"/>
  <c r="N255" i="11"/>
  <c r="Q255" i="11" s="1"/>
  <c r="N256" i="11"/>
  <c r="Q256" i="11" s="1"/>
  <c r="N257" i="11"/>
  <c r="Q257" i="11" s="1"/>
  <c r="N258" i="11"/>
  <c r="Q258" i="11" s="1"/>
  <c r="N259" i="11"/>
  <c r="Q259" i="11" s="1"/>
  <c r="N260" i="11"/>
  <c r="Q260" i="11" s="1"/>
  <c r="N261" i="11"/>
  <c r="Q261" i="11" s="1"/>
  <c r="N262" i="11"/>
  <c r="Q262" i="11" s="1"/>
  <c r="N263" i="11"/>
  <c r="Q263" i="11" s="1"/>
  <c r="N264" i="11"/>
  <c r="Q264" i="11" s="1"/>
  <c r="N265" i="11"/>
  <c r="Q265" i="11" s="1"/>
  <c r="N266" i="11"/>
  <c r="Q266" i="11" s="1"/>
  <c r="N267" i="11"/>
  <c r="Q267" i="11" s="1"/>
  <c r="N268" i="11"/>
  <c r="Q268" i="11" s="1"/>
  <c r="N269" i="11"/>
  <c r="Q269" i="11" s="1"/>
  <c r="N270" i="11"/>
  <c r="Q270" i="11" s="1"/>
  <c r="N271" i="11"/>
  <c r="Q271" i="11" s="1"/>
  <c r="N272" i="11"/>
  <c r="Q272" i="11" s="1"/>
  <c r="N273" i="11"/>
  <c r="Q273" i="11" s="1"/>
  <c r="N274" i="11"/>
  <c r="Q274" i="11" s="1"/>
  <c r="N275" i="11"/>
  <c r="Q275" i="11" s="1"/>
  <c r="N276" i="11"/>
  <c r="Q276" i="11" s="1"/>
  <c r="N277" i="11"/>
  <c r="Q277" i="11" s="1"/>
  <c r="N278" i="11"/>
  <c r="Q278" i="11" s="1"/>
  <c r="N279" i="11"/>
  <c r="Q279" i="11" s="1"/>
  <c r="N280" i="11"/>
  <c r="Q280" i="11" s="1"/>
  <c r="N281" i="11"/>
  <c r="Q281" i="11" s="1"/>
  <c r="N282" i="11"/>
  <c r="Q282" i="11" s="1"/>
  <c r="N283" i="11"/>
  <c r="Q283" i="11" s="1"/>
  <c r="N284" i="11"/>
  <c r="Q284" i="11" s="1"/>
  <c r="N285" i="11"/>
  <c r="Q285" i="11" s="1"/>
  <c r="N286" i="11"/>
  <c r="Q286" i="11" s="1"/>
  <c r="N287" i="11"/>
  <c r="Q287" i="11" s="1"/>
  <c r="N288" i="11"/>
  <c r="Q288" i="11" s="1"/>
  <c r="N289" i="11"/>
  <c r="Q289" i="11" s="1"/>
  <c r="N290" i="11"/>
  <c r="Q290" i="11" s="1"/>
  <c r="N291" i="11"/>
  <c r="Q291" i="11" s="1"/>
  <c r="N292" i="11"/>
  <c r="Q292" i="11" s="1"/>
  <c r="N2" i="11"/>
  <c r="Q2" i="11" s="1"/>
  <c r="M3" i="11"/>
  <c r="O3" i="11" s="1"/>
  <c r="M4" i="11"/>
  <c r="O4" i="11" s="1"/>
  <c r="M5" i="11"/>
  <c r="O5" i="11" s="1"/>
  <c r="M6" i="11"/>
  <c r="O6" i="11" s="1"/>
  <c r="M7" i="11"/>
  <c r="O7" i="11" s="1"/>
  <c r="M8" i="11"/>
  <c r="O8" i="11" s="1"/>
  <c r="M9" i="11"/>
  <c r="O9" i="11" s="1"/>
  <c r="M10" i="11"/>
  <c r="O10" i="11" s="1"/>
  <c r="M11" i="11"/>
  <c r="O11" i="11" s="1"/>
  <c r="M12" i="11"/>
  <c r="O12" i="11" s="1"/>
  <c r="M13" i="11"/>
  <c r="O13" i="11" s="1"/>
  <c r="M14" i="11"/>
  <c r="O14" i="11" s="1"/>
  <c r="M15" i="11"/>
  <c r="O15" i="11" s="1"/>
  <c r="M16" i="11"/>
  <c r="O16" i="11" s="1"/>
  <c r="M17" i="11"/>
  <c r="O17" i="11" s="1"/>
  <c r="M18" i="11"/>
  <c r="O18" i="11" s="1"/>
  <c r="M19" i="11"/>
  <c r="O19" i="11" s="1"/>
  <c r="M20" i="11"/>
  <c r="O20" i="11" s="1"/>
  <c r="M21" i="11"/>
  <c r="O21" i="11" s="1"/>
  <c r="M22" i="11"/>
  <c r="O22" i="11" s="1"/>
  <c r="M23" i="11"/>
  <c r="O23" i="11" s="1"/>
  <c r="M24" i="11"/>
  <c r="O24" i="11" s="1"/>
  <c r="M25" i="11"/>
  <c r="O25" i="11" s="1"/>
  <c r="M26" i="11"/>
  <c r="O26" i="11" s="1"/>
  <c r="M27" i="11"/>
  <c r="O27" i="11" s="1"/>
  <c r="M28" i="11"/>
  <c r="O28" i="11" s="1"/>
  <c r="M29" i="11"/>
  <c r="O29" i="11" s="1"/>
  <c r="M30" i="11"/>
  <c r="O30" i="11" s="1"/>
  <c r="M31" i="11"/>
  <c r="O31" i="11" s="1"/>
  <c r="M32" i="11"/>
  <c r="O32" i="11" s="1"/>
  <c r="M33" i="11"/>
  <c r="O33" i="11" s="1"/>
  <c r="M34" i="11"/>
  <c r="O34" i="11" s="1"/>
  <c r="M35" i="11"/>
  <c r="O35" i="11" s="1"/>
  <c r="M36" i="11"/>
  <c r="O36" i="11" s="1"/>
  <c r="M37" i="11"/>
  <c r="O37" i="11" s="1"/>
  <c r="M38" i="11"/>
  <c r="O38" i="11" s="1"/>
  <c r="M39" i="11"/>
  <c r="O39" i="11" s="1"/>
  <c r="M40" i="11"/>
  <c r="O40" i="11" s="1"/>
  <c r="M41" i="11"/>
  <c r="O41" i="11" s="1"/>
  <c r="M42" i="11"/>
  <c r="O42" i="11" s="1"/>
  <c r="M43" i="11"/>
  <c r="O43" i="11" s="1"/>
  <c r="M44" i="11"/>
  <c r="O44" i="11" s="1"/>
  <c r="M45" i="11"/>
  <c r="O45" i="11" s="1"/>
  <c r="M46" i="11"/>
  <c r="O46" i="11" s="1"/>
  <c r="M47" i="11"/>
  <c r="O47" i="11" s="1"/>
  <c r="M48" i="11"/>
  <c r="O48" i="11" s="1"/>
  <c r="M49" i="11"/>
  <c r="O49" i="11" s="1"/>
  <c r="M50" i="11"/>
  <c r="O50" i="11" s="1"/>
  <c r="M51" i="11"/>
  <c r="O51" i="11" s="1"/>
  <c r="M52" i="11"/>
  <c r="O52" i="11" s="1"/>
  <c r="M53" i="11"/>
  <c r="O53" i="11" s="1"/>
  <c r="M54" i="11"/>
  <c r="O54" i="11" s="1"/>
  <c r="M55" i="11"/>
  <c r="O55" i="11" s="1"/>
  <c r="M56" i="11"/>
  <c r="O56" i="11" s="1"/>
  <c r="M57" i="11"/>
  <c r="O57" i="11" s="1"/>
  <c r="M58" i="11"/>
  <c r="O58" i="11" s="1"/>
  <c r="M59" i="11"/>
  <c r="O59" i="11" s="1"/>
  <c r="M60" i="11"/>
  <c r="O60" i="11" s="1"/>
  <c r="M61" i="11"/>
  <c r="O61" i="11" s="1"/>
  <c r="M62" i="11"/>
  <c r="O62" i="11" s="1"/>
  <c r="M63" i="11"/>
  <c r="O63" i="11" s="1"/>
  <c r="M64" i="11"/>
  <c r="O64" i="11" s="1"/>
  <c r="M65" i="11"/>
  <c r="O65" i="11" s="1"/>
  <c r="M66" i="11"/>
  <c r="O66" i="11" s="1"/>
  <c r="M67" i="11"/>
  <c r="O67" i="11" s="1"/>
  <c r="M68" i="11"/>
  <c r="O68" i="11" s="1"/>
  <c r="M69" i="11"/>
  <c r="O69" i="11" s="1"/>
  <c r="M70" i="11"/>
  <c r="O70" i="11" s="1"/>
  <c r="M71" i="11"/>
  <c r="O71" i="11" s="1"/>
  <c r="M72" i="11"/>
  <c r="O72" i="11" s="1"/>
  <c r="M73" i="11"/>
  <c r="O73" i="11" s="1"/>
  <c r="M74" i="11"/>
  <c r="O74" i="11" s="1"/>
  <c r="M75" i="11"/>
  <c r="O75" i="11" s="1"/>
  <c r="M76" i="11"/>
  <c r="O76" i="11" s="1"/>
  <c r="M77" i="11"/>
  <c r="O77" i="11" s="1"/>
  <c r="M78" i="11"/>
  <c r="O78" i="11" s="1"/>
  <c r="M79" i="11"/>
  <c r="O79" i="11" s="1"/>
  <c r="M80" i="11"/>
  <c r="O80" i="11" s="1"/>
  <c r="M81" i="11"/>
  <c r="O81" i="11" s="1"/>
  <c r="M82" i="11"/>
  <c r="O82" i="11" s="1"/>
  <c r="M83" i="11"/>
  <c r="O83" i="11" s="1"/>
  <c r="M84" i="11"/>
  <c r="O84" i="11" s="1"/>
  <c r="M85" i="11"/>
  <c r="O85" i="11" s="1"/>
  <c r="M86" i="11"/>
  <c r="O86" i="11" s="1"/>
  <c r="M87" i="11"/>
  <c r="O87" i="11" s="1"/>
  <c r="M88" i="11"/>
  <c r="O88" i="11" s="1"/>
  <c r="M89" i="11"/>
  <c r="O89" i="11" s="1"/>
  <c r="M90" i="11"/>
  <c r="O90" i="11" s="1"/>
  <c r="M91" i="11"/>
  <c r="O91" i="11" s="1"/>
  <c r="M92" i="11"/>
  <c r="O92" i="11" s="1"/>
  <c r="M93" i="11"/>
  <c r="O93" i="11" s="1"/>
  <c r="M94" i="11"/>
  <c r="O94" i="11" s="1"/>
  <c r="M95" i="11"/>
  <c r="O95" i="11" s="1"/>
  <c r="M96" i="11"/>
  <c r="O96" i="11" s="1"/>
  <c r="M97" i="11"/>
  <c r="O97" i="11" s="1"/>
  <c r="M98" i="11"/>
  <c r="O98" i="11" s="1"/>
  <c r="M99" i="11"/>
  <c r="O99" i="11" s="1"/>
  <c r="M100" i="11"/>
  <c r="O100" i="11" s="1"/>
  <c r="M101" i="11"/>
  <c r="O101" i="11" s="1"/>
  <c r="M102" i="11"/>
  <c r="O102" i="11" s="1"/>
  <c r="M103" i="11"/>
  <c r="O103" i="11" s="1"/>
  <c r="M104" i="11"/>
  <c r="O104" i="11" s="1"/>
  <c r="M105" i="11"/>
  <c r="O105" i="11" s="1"/>
  <c r="M106" i="11"/>
  <c r="O106" i="11" s="1"/>
  <c r="M107" i="11"/>
  <c r="O107" i="11" s="1"/>
  <c r="M108" i="11"/>
  <c r="O108" i="11" s="1"/>
  <c r="M109" i="11"/>
  <c r="O109" i="11" s="1"/>
  <c r="M110" i="11"/>
  <c r="O110" i="11" s="1"/>
  <c r="M111" i="11"/>
  <c r="O111" i="11" s="1"/>
  <c r="M112" i="11"/>
  <c r="O112" i="11" s="1"/>
  <c r="M113" i="11"/>
  <c r="O113" i="11" s="1"/>
  <c r="M114" i="11"/>
  <c r="O114" i="11" s="1"/>
  <c r="M115" i="11"/>
  <c r="O115" i="11" s="1"/>
  <c r="M116" i="11"/>
  <c r="O116" i="11" s="1"/>
  <c r="M117" i="11"/>
  <c r="O117" i="11" s="1"/>
  <c r="M118" i="11"/>
  <c r="O118" i="11" s="1"/>
  <c r="M119" i="11"/>
  <c r="O119" i="11" s="1"/>
  <c r="M120" i="11"/>
  <c r="O120" i="11" s="1"/>
  <c r="M121" i="11"/>
  <c r="O121" i="11" s="1"/>
  <c r="M122" i="11"/>
  <c r="O122" i="11" s="1"/>
  <c r="M123" i="11"/>
  <c r="O123" i="11" s="1"/>
  <c r="M124" i="11"/>
  <c r="O124" i="11" s="1"/>
  <c r="M125" i="11"/>
  <c r="O125" i="11" s="1"/>
  <c r="M126" i="11"/>
  <c r="O126" i="11" s="1"/>
  <c r="M127" i="11"/>
  <c r="O127" i="11" s="1"/>
  <c r="M128" i="11"/>
  <c r="O128" i="11" s="1"/>
  <c r="M129" i="11"/>
  <c r="O129" i="11" s="1"/>
  <c r="M130" i="11"/>
  <c r="O130" i="11" s="1"/>
  <c r="M131" i="11"/>
  <c r="O131" i="11" s="1"/>
  <c r="M132" i="11"/>
  <c r="O132" i="11" s="1"/>
  <c r="M133" i="11"/>
  <c r="O133" i="11" s="1"/>
  <c r="M134" i="11"/>
  <c r="O134" i="11" s="1"/>
  <c r="M135" i="11"/>
  <c r="O135" i="11" s="1"/>
  <c r="M136" i="11"/>
  <c r="O136" i="11" s="1"/>
  <c r="M137" i="11"/>
  <c r="O137" i="11" s="1"/>
  <c r="M138" i="11"/>
  <c r="O138" i="11" s="1"/>
  <c r="M139" i="11"/>
  <c r="O139" i="11" s="1"/>
  <c r="M140" i="11"/>
  <c r="O140" i="11" s="1"/>
  <c r="M141" i="11"/>
  <c r="O141" i="11" s="1"/>
  <c r="M142" i="11"/>
  <c r="O142" i="11" s="1"/>
  <c r="M143" i="11"/>
  <c r="O143" i="11" s="1"/>
  <c r="M144" i="11"/>
  <c r="O144" i="11" s="1"/>
  <c r="M145" i="11"/>
  <c r="O145" i="11" s="1"/>
  <c r="M146" i="11"/>
  <c r="O146" i="11" s="1"/>
  <c r="M147" i="11"/>
  <c r="O147" i="11" s="1"/>
  <c r="M148" i="11"/>
  <c r="O148" i="11" s="1"/>
  <c r="M149" i="11"/>
  <c r="O149" i="11" s="1"/>
  <c r="M150" i="11"/>
  <c r="O150" i="11" s="1"/>
  <c r="M151" i="11"/>
  <c r="O151" i="11" s="1"/>
  <c r="M152" i="11"/>
  <c r="O152" i="11" s="1"/>
  <c r="M153" i="11"/>
  <c r="O153" i="11" s="1"/>
  <c r="M154" i="11"/>
  <c r="O154" i="11" s="1"/>
  <c r="M155" i="11"/>
  <c r="O155" i="11" s="1"/>
  <c r="M156" i="11"/>
  <c r="O156" i="11" s="1"/>
  <c r="M157" i="11"/>
  <c r="O157" i="11" s="1"/>
  <c r="M158" i="11"/>
  <c r="O158" i="11" s="1"/>
  <c r="M159" i="11"/>
  <c r="O159" i="11" s="1"/>
  <c r="M160" i="11"/>
  <c r="O160" i="11" s="1"/>
  <c r="M161" i="11"/>
  <c r="O161" i="11" s="1"/>
  <c r="M162" i="11"/>
  <c r="O162" i="11" s="1"/>
  <c r="M163" i="11"/>
  <c r="O163" i="11" s="1"/>
  <c r="M164" i="11"/>
  <c r="O164" i="11" s="1"/>
  <c r="M165" i="11"/>
  <c r="O165" i="11" s="1"/>
  <c r="M166" i="11"/>
  <c r="O166" i="11" s="1"/>
  <c r="M167" i="11"/>
  <c r="O167" i="11" s="1"/>
  <c r="M168" i="11"/>
  <c r="O168" i="11" s="1"/>
  <c r="M169" i="11"/>
  <c r="O169" i="11" s="1"/>
  <c r="M170" i="11"/>
  <c r="O170" i="11" s="1"/>
  <c r="M171" i="11"/>
  <c r="O171" i="11" s="1"/>
  <c r="M172" i="11"/>
  <c r="O172" i="11" s="1"/>
  <c r="M173" i="11"/>
  <c r="O173" i="11" s="1"/>
  <c r="M174" i="11"/>
  <c r="O174" i="11" s="1"/>
  <c r="M175" i="11"/>
  <c r="O175" i="11" s="1"/>
  <c r="M176" i="11"/>
  <c r="O176" i="11" s="1"/>
  <c r="M177" i="11"/>
  <c r="O177" i="11" s="1"/>
  <c r="M178" i="11"/>
  <c r="O178" i="11" s="1"/>
  <c r="M179" i="11"/>
  <c r="O179" i="11" s="1"/>
  <c r="M180" i="11"/>
  <c r="O180" i="11" s="1"/>
  <c r="M181" i="11"/>
  <c r="O181" i="11" s="1"/>
  <c r="M182" i="11"/>
  <c r="O182" i="11" s="1"/>
  <c r="M183" i="11"/>
  <c r="O183" i="11" s="1"/>
  <c r="M184" i="11"/>
  <c r="O184" i="11" s="1"/>
  <c r="M185" i="11"/>
  <c r="O185" i="11" s="1"/>
  <c r="M186" i="11"/>
  <c r="O186" i="11" s="1"/>
  <c r="M187" i="11"/>
  <c r="O187" i="11" s="1"/>
  <c r="M188" i="11"/>
  <c r="O188" i="11" s="1"/>
  <c r="M189" i="11"/>
  <c r="O189" i="11" s="1"/>
  <c r="M190" i="11"/>
  <c r="O190" i="11" s="1"/>
  <c r="M191" i="11"/>
  <c r="O191" i="11" s="1"/>
  <c r="M192" i="11"/>
  <c r="O192" i="11" s="1"/>
  <c r="M193" i="11"/>
  <c r="O193" i="11" s="1"/>
  <c r="M194" i="11"/>
  <c r="O194" i="11" s="1"/>
  <c r="M195" i="11"/>
  <c r="O195" i="11" s="1"/>
  <c r="M196" i="11"/>
  <c r="O196" i="11" s="1"/>
  <c r="M197" i="11"/>
  <c r="O197" i="11" s="1"/>
  <c r="M198" i="11"/>
  <c r="O198" i="11" s="1"/>
  <c r="M199" i="11"/>
  <c r="O199" i="11" s="1"/>
  <c r="M200" i="11"/>
  <c r="O200" i="11" s="1"/>
  <c r="M201" i="11"/>
  <c r="O201" i="11" s="1"/>
  <c r="M202" i="11"/>
  <c r="O202" i="11" s="1"/>
  <c r="M203" i="11"/>
  <c r="O203" i="11" s="1"/>
  <c r="M204" i="11"/>
  <c r="O204" i="11" s="1"/>
  <c r="M205" i="11"/>
  <c r="O205" i="11" s="1"/>
  <c r="M206" i="11"/>
  <c r="O206" i="11" s="1"/>
  <c r="M207" i="11"/>
  <c r="O207" i="11" s="1"/>
  <c r="M208" i="11"/>
  <c r="O208" i="11" s="1"/>
  <c r="M209" i="11"/>
  <c r="O209" i="11" s="1"/>
  <c r="M210" i="11"/>
  <c r="O210" i="11" s="1"/>
  <c r="M211" i="11"/>
  <c r="O211" i="11" s="1"/>
  <c r="M212" i="11"/>
  <c r="O212" i="11" s="1"/>
  <c r="M213" i="11"/>
  <c r="O213" i="11" s="1"/>
  <c r="M214" i="11"/>
  <c r="O214" i="11" s="1"/>
  <c r="M215" i="11"/>
  <c r="O215" i="11" s="1"/>
  <c r="M216" i="11"/>
  <c r="O216" i="11" s="1"/>
  <c r="M217" i="11"/>
  <c r="O217" i="11" s="1"/>
  <c r="M218" i="11"/>
  <c r="O218" i="11" s="1"/>
  <c r="M219" i="11"/>
  <c r="O219" i="11" s="1"/>
  <c r="M220" i="11"/>
  <c r="O220" i="11" s="1"/>
  <c r="M221" i="11"/>
  <c r="O221" i="11" s="1"/>
  <c r="M222" i="11"/>
  <c r="O222" i="11" s="1"/>
  <c r="M223" i="11"/>
  <c r="O223" i="11" s="1"/>
  <c r="M224" i="11"/>
  <c r="O224" i="11" s="1"/>
  <c r="M225" i="11"/>
  <c r="O225" i="11" s="1"/>
  <c r="M226" i="11"/>
  <c r="O226" i="11" s="1"/>
  <c r="M227" i="11"/>
  <c r="O227" i="11" s="1"/>
  <c r="M228" i="11"/>
  <c r="O228" i="11" s="1"/>
  <c r="M229" i="11"/>
  <c r="O229" i="11" s="1"/>
  <c r="M230" i="11"/>
  <c r="O230" i="11" s="1"/>
  <c r="M231" i="11"/>
  <c r="O231" i="11" s="1"/>
  <c r="M232" i="11"/>
  <c r="O232" i="11" s="1"/>
  <c r="M233" i="11"/>
  <c r="O233" i="11" s="1"/>
  <c r="M234" i="11"/>
  <c r="O234" i="11" s="1"/>
  <c r="M235" i="11"/>
  <c r="O235" i="11" s="1"/>
  <c r="M236" i="11"/>
  <c r="O236" i="11" s="1"/>
  <c r="M237" i="11"/>
  <c r="O237" i="11" s="1"/>
  <c r="M238" i="11"/>
  <c r="O238" i="11" s="1"/>
  <c r="M239" i="11"/>
  <c r="O239" i="11" s="1"/>
  <c r="M240" i="11"/>
  <c r="O240" i="11" s="1"/>
  <c r="M241" i="11"/>
  <c r="O241" i="11" s="1"/>
  <c r="M242" i="11"/>
  <c r="O242" i="11" s="1"/>
  <c r="M243" i="11"/>
  <c r="O243" i="11" s="1"/>
  <c r="M244" i="11"/>
  <c r="O244" i="11" s="1"/>
  <c r="M245" i="11"/>
  <c r="O245" i="11" s="1"/>
  <c r="M246" i="11"/>
  <c r="O246" i="11" s="1"/>
  <c r="M247" i="11"/>
  <c r="O247" i="11" s="1"/>
  <c r="M248" i="11"/>
  <c r="O248" i="11" s="1"/>
  <c r="M249" i="11"/>
  <c r="O249" i="11" s="1"/>
  <c r="M250" i="11"/>
  <c r="O250" i="11" s="1"/>
  <c r="M251" i="11"/>
  <c r="O251" i="11" s="1"/>
  <c r="M252" i="11"/>
  <c r="O252" i="11" s="1"/>
  <c r="M253" i="11"/>
  <c r="O253" i="11" s="1"/>
  <c r="M254" i="11"/>
  <c r="O254" i="11" s="1"/>
  <c r="M255" i="11"/>
  <c r="O255" i="11" s="1"/>
  <c r="M256" i="11"/>
  <c r="O256" i="11" s="1"/>
  <c r="M257" i="11"/>
  <c r="O257" i="11" s="1"/>
  <c r="M258" i="11"/>
  <c r="O258" i="11" s="1"/>
  <c r="M259" i="11"/>
  <c r="O259" i="11" s="1"/>
  <c r="M260" i="11"/>
  <c r="O260" i="11" s="1"/>
  <c r="M261" i="11"/>
  <c r="O261" i="11" s="1"/>
  <c r="M262" i="11"/>
  <c r="O262" i="11" s="1"/>
  <c r="M263" i="11"/>
  <c r="O263" i="11" s="1"/>
  <c r="M264" i="11"/>
  <c r="O264" i="11" s="1"/>
  <c r="M265" i="11"/>
  <c r="O265" i="11" s="1"/>
  <c r="M266" i="11"/>
  <c r="O266" i="11" s="1"/>
  <c r="M267" i="11"/>
  <c r="O267" i="11" s="1"/>
  <c r="M268" i="11"/>
  <c r="O268" i="11" s="1"/>
  <c r="M269" i="11"/>
  <c r="O269" i="11" s="1"/>
  <c r="M270" i="11"/>
  <c r="O270" i="11" s="1"/>
  <c r="M271" i="11"/>
  <c r="O271" i="11" s="1"/>
  <c r="M272" i="11"/>
  <c r="O272" i="11" s="1"/>
  <c r="M273" i="11"/>
  <c r="O273" i="11" s="1"/>
  <c r="M274" i="11"/>
  <c r="O274" i="11" s="1"/>
  <c r="M275" i="11"/>
  <c r="O275" i="11" s="1"/>
  <c r="M276" i="11"/>
  <c r="O276" i="11" s="1"/>
  <c r="M277" i="11"/>
  <c r="O277" i="11" s="1"/>
  <c r="M278" i="11"/>
  <c r="O278" i="11" s="1"/>
  <c r="M279" i="11"/>
  <c r="O279" i="11" s="1"/>
  <c r="M280" i="11"/>
  <c r="O280" i="11" s="1"/>
  <c r="M281" i="11"/>
  <c r="O281" i="11" s="1"/>
  <c r="M282" i="11"/>
  <c r="O282" i="11" s="1"/>
  <c r="M283" i="11"/>
  <c r="O283" i="11" s="1"/>
  <c r="M284" i="11"/>
  <c r="O284" i="11" s="1"/>
  <c r="M285" i="11"/>
  <c r="O285" i="11" s="1"/>
  <c r="M286" i="11"/>
  <c r="O286" i="11" s="1"/>
  <c r="M287" i="11"/>
  <c r="O287" i="11" s="1"/>
  <c r="M288" i="11"/>
  <c r="O288" i="11" s="1"/>
  <c r="M289" i="11"/>
  <c r="O289" i="11" s="1"/>
  <c r="M290" i="11"/>
  <c r="O290" i="11" s="1"/>
  <c r="M291" i="11"/>
  <c r="O291" i="11" s="1"/>
  <c r="M292" i="11"/>
  <c r="O292" i="11" s="1"/>
  <c r="M2" i="11"/>
  <c r="O2" i="11" s="1"/>
  <c r="I538" i="10"/>
  <c r="J538" i="10" s="1"/>
  <c r="I539" i="10"/>
  <c r="I540" i="10"/>
  <c r="J540" i="10" s="1"/>
  <c r="I541" i="10"/>
  <c r="I542" i="10"/>
  <c r="J542" i="10" s="1"/>
  <c r="I543" i="10"/>
  <c r="J543" i="10" s="1"/>
  <c r="I544" i="10"/>
  <c r="J544" i="10" s="1"/>
  <c r="I545" i="10"/>
  <c r="I546" i="10"/>
  <c r="J546" i="10" s="1"/>
  <c r="I547" i="10"/>
  <c r="I548" i="10"/>
  <c r="J548" i="10" s="1"/>
  <c r="I549" i="10"/>
  <c r="I550" i="10"/>
  <c r="J550" i="10" s="1"/>
  <c r="I551" i="10"/>
  <c r="I552" i="10"/>
  <c r="J552" i="10" s="1"/>
  <c r="I553" i="10"/>
  <c r="I554" i="10"/>
  <c r="I555" i="10"/>
  <c r="J555" i="10" s="1"/>
  <c r="I556" i="10"/>
  <c r="J556" i="10" s="1"/>
  <c r="I557" i="10"/>
  <c r="I558" i="10"/>
  <c r="J558" i="10" s="1"/>
  <c r="I559" i="10"/>
  <c r="J559" i="10" s="1"/>
  <c r="I560" i="10"/>
  <c r="I561" i="10"/>
  <c r="I562" i="10"/>
  <c r="J562" i="10" s="1"/>
  <c r="I563" i="10"/>
  <c r="I564" i="10"/>
  <c r="J564" i="10" s="1"/>
  <c r="I565" i="10"/>
  <c r="I566" i="10"/>
  <c r="J566" i="10" s="1"/>
  <c r="I567" i="10"/>
  <c r="J567" i="10" s="1"/>
  <c r="I568" i="10"/>
  <c r="I569" i="10"/>
  <c r="I570" i="10"/>
  <c r="J570" i="10" s="1"/>
  <c r="I571" i="10"/>
  <c r="I572" i="10"/>
  <c r="J572" i="10" s="1"/>
  <c r="I573" i="10"/>
  <c r="I574" i="10"/>
  <c r="J574" i="10" s="1"/>
  <c r="I575" i="10"/>
  <c r="J575" i="10" s="1"/>
  <c r="I576" i="10"/>
  <c r="J576" i="10" s="1"/>
  <c r="I577" i="10"/>
  <c r="I578" i="10"/>
  <c r="I579" i="10"/>
  <c r="I580" i="10"/>
  <c r="J580" i="10" s="1"/>
  <c r="I581" i="10"/>
  <c r="I582" i="10"/>
  <c r="J582" i="10" s="1"/>
  <c r="I583" i="10"/>
  <c r="I584" i="10"/>
  <c r="I585" i="10"/>
  <c r="I586" i="10"/>
  <c r="J586" i="10" s="1"/>
  <c r="I587" i="10"/>
  <c r="J587" i="10" s="1"/>
  <c r="I588" i="10"/>
  <c r="J588" i="10" s="1"/>
  <c r="I589" i="10"/>
  <c r="I590" i="10"/>
  <c r="J590" i="10" s="1"/>
  <c r="I591" i="10"/>
  <c r="J591" i="10" s="1"/>
  <c r="I592" i="10"/>
  <c r="I593" i="10"/>
  <c r="I594" i="10"/>
  <c r="J594" i="10" s="1"/>
  <c r="I595" i="10"/>
  <c r="I596" i="10"/>
  <c r="J596" i="10" s="1"/>
  <c r="I597" i="10"/>
  <c r="I598" i="10"/>
  <c r="J598" i="10" s="1"/>
  <c r="I599" i="10"/>
  <c r="J599" i="10" s="1"/>
  <c r="I600" i="10"/>
  <c r="J600" i="10" s="1"/>
  <c r="I601" i="10"/>
  <c r="I602" i="10"/>
  <c r="J602" i="10" s="1"/>
  <c r="I603" i="10"/>
  <c r="I604" i="10"/>
  <c r="J604" i="10" s="1"/>
  <c r="I605" i="10"/>
  <c r="I606" i="10"/>
  <c r="J606" i="10" s="1"/>
  <c r="I607" i="10"/>
  <c r="J607" i="10" s="1"/>
  <c r="I608" i="10"/>
  <c r="J608" i="10" s="1"/>
  <c r="I609" i="10"/>
  <c r="I610" i="10"/>
  <c r="J610" i="10" s="1"/>
  <c r="I611" i="10"/>
  <c r="I612" i="10"/>
  <c r="J612" i="10" s="1"/>
  <c r="I613" i="10"/>
  <c r="I614" i="10"/>
  <c r="I615" i="10"/>
  <c r="I616" i="10"/>
  <c r="I617" i="10"/>
  <c r="I618" i="10"/>
  <c r="J618" i="10" s="1"/>
  <c r="I619" i="10"/>
  <c r="J619" i="10" s="1"/>
  <c r="I620" i="10"/>
  <c r="J620" i="10" s="1"/>
  <c r="I621" i="10"/>
  <c r="I622" i="10"/>
  <c r="J622" i="10" s="1"/>
  <c r="J624" i="10"/>
  <c r="I626" i="10"/>
  <c r="I627" i="10"/>
  <c r="I628" i="10"/>
  <c r="J628" i="10" s="1"/>
  <c r="I629" i="10"/>
  <c r="J629" i="10" s="1"/>
  <c r="I630" i="10"/>
  <c r="J630" i="10" s="1"/>
  <c r="I631" i="10"/>
  <c r="I632" i="10"/>
  <c r="J632" i="10" s="1"/>
  <c r="I634" i="10"/>
  <c r="J634" i="10" s="1"/>
  <c r="I635" i="10"/>
  <c r="I636" i="10"/>
  <c r="J636" i="10" s="1"/>
  <c r="I637" i="10"/>
  <c r="J637" i="10" s="1"/>
  <c r="I638" i="10"/>
  <c r="I639" i="10"/>
  <c r="J639" i="10" s="1"/>
  <c r="I640" i="10"/>
  <c r="I641" i="10"/>
  <c r="J641" i="10" s="1"/>
  <c r="I642" i="10"/>
  <c r="J642" i="10" s="1"/>
  <c r="I643" i="10"/>
  <c r="I644" i="10"/>
  <c r="I645" i="10"/>
  <c r="I646" i="10"/>
  <c r="J646" i="10" s="1"/>
  <c r="I647" i="10"/>
  <c r="J647" i="10" s="1"/>
  <c r="I648" i="10"/>
  <c r="J648" i="10" s="1"/>
  <c r="I649" i="10"/>
  <c r="J649" i="10" s="1"/>
  <c r="I650" i="10"/>
  <c r="J650" i="10" s="1"/>
  <c r="I654" i="10"/>
  <c r="J654" i="10" s="1"/>
  <c r="I655" i="10"/>
  <c r="I656" i="10"/>
  <c r="I657" i="10"/>
  <c r="I658" i="10"/>
  <c r="J658" i="10" s="1"/>
  <c r="I659" i="10"/>
  <c r="J660" i="10"/>
  <c r="I663" i="10"/>
  <c r="J663" i="10" s="1"/>
  <c r="I664" i="10"/>
  <c r="I665" i="10"/>
  <c r="I666" i="10"/>
  <c r="J666" i="10" s="1"/>
  <c r="I670" i="10"/>
  <c r="J670" i="10" s="1"/>
  <c r="I671" i="10"/>
  <c r="J671" i="10" s="1"/>
  <c r="I672" i="10"/>
  <c r="J672" i="10" s="1"/>
  <c r="I673" i="10"/>
  <c r="J673" i="10" s="1"/>
  <c r="I674" i="10"/>
  <c r="J674" i="10" s="1"/>
  <c r="I675" i="10"/>
  <c r="I676" i="10"/>
  <c r="I677" i="10"/>
  <c r="I678" i="10"/>
  <c r="J678" i="10" s="1"/>
  <c r="I679" i="10"/>
  <c r="J679" i="10" s="1"/>
  <c r="I680" i="10"/>
  <c r="I681" i="10"/>
  <c r="J681" i="10" s="1"/>
  <c r="I682" i="10"/>
  <c r="J682" i="10" s="1"/>
  <c r="I683" i="10"/>
  <c r="J683" i="10" s="1"/>
  <c r="I684" i="10"/>
  <c r="J684" i="10" s="1"/>
  <c r="I685" i="10"/>
  <c r="J685" i="10" s="1"/>
  <c r="I686" i="10"/>
  <c r="I687" i="10"/>
  <c r="J687" i="10" s="1"/>
  <c r="I688" i="10"/>
  <c r="I689" i="10"/>
  <c r="I690" i="10"/>
  <c r="J690" i="10" s="1"/>
  <c r="I691" i="10"/>
  <c r="I692" i="10"/>
  <c r="I693" i="10"/>
  <c r="J693" i="10" s="1"/>
  <c r="I694" i="10"/>
  <c r="J694" i="10" s="1"/>
  <c r="I695" i="10"/>
  <c r="J695" i="10" s="1"/>
  <c r="I696" i="10"/>
  <c r="J696" i="10" s="1"/>
  <c r="I697" i="10"/>
  <c r="J697" i="10" s="1"/>
  <c r="I698" i="10"/>
  <c r="J698" i="10" s="1"/>
  <c r="I699" i="10"/>
  <c r="I700" i="10"/>
  <c r="I701" i="10"/>
  <c r="I702" i="10"/>
  <c r="J702" i="10" s="1"/>
  <c r="I703" i="10"/>
  <c r="J703" i="10" s="1"/>
  <c r="I704" i="10"/>
  <c r="I705" i="10"/>
  <c r="J705" i="10" s="1"/>
  <c r="I706" i="10"/>
  <c r="J706" i="10" s="1"/>
  <c r="I707" i="10"/>
  <c r="I708" i="10"/>
  <c r="J708" i="10" s="1"/>
  <c r="I709" i="10"/>
  <c r="J709" i="10" s="1"/>
  <c r="I710" i="10"/>
  <c r="I711" i="10"/>
  <c r="J711" i="10" s="1"/>
  <c r="I712" i="10"/>
  <c r="I713" i="10"/>
  <c r="J713" i="10" s="1"/>
  <c r="I714" i="10"/>
  <c r="J714" i="10" s="1"/>
  <c r="I715" i="10"/>
  <c r="J715" i="10" s="1"/>
  <c r="I716" i="10"/>
  <c r="I717" i="10"/>
  <c r="I718" i="10"/>
  <c r="J718" i="10" s="1"/>
  <c r="J720" i="10"/>
  <c r="I724" i="10"/>
  <c r="I725" i="10"/>
  <c r="J725" i="10" s="1"/>
  <c r="I726" i="10"/>
  <c r="J726" i="10" s="1"/>
  <c r="I728" i="10"/>
  <c r="J728" i="10" s="1"/>
  <c r="I729" i="10"/>
  <c r="J729" i="10" s="1"/>
  <c r="J730" i="10"/>
  <c r="I731" i="10"/>
  <c r="J732" i="10"/>
  <c r="I733" i="10"/>
  <c r="J539" i="10"/>
  <c r="J541" i="10"/>
  <c r="J545" i="10"/>
  <c r="J547" i="10"/>
  <c r="J549" i="10"/>
  <c r="J551" i="10"/>
  <c r="J553" i="10"/>
  <c r="J554" i="10"/>
  <c r="J557" i="10"/>
  <c r="J560" i="10"/>
  <c r="J561" i="10"/>
  <c r="J563" i="10"/>
  <c r="J565" i="10"/>
  <c r="J568" i="10"/>
  <c r="J569" i="10"/>
  <c r="J571" i="10"/>
  <c r="J573" i="10"/>
  <c r="J577" i="10"/>
  <c r="J578" i="10"/>
  <c r="J579" i="10"/>
  <c r="J581" i="10"/>
  <c r="J583" i="10"/>
  <c r="J584" i="10"/>
  <c r="J585" i="10"/>
  <c r="J589" i="10"/>
  <c r="J592" i="10"/>
  <c r="J593" i="10"/>
  <c r="J595" i="10"/>
  <c r="J597" i="10"/>
  <c r="J601" i="10"/>
  <c r="J603" i="10"/>
  <c r="J605" i="10"/>
  <c r="J609" i="10"/>
  <c r="J611" i="10"/>
  <c r="J613" i="10"/>
  <c r="J614" i="10"/>
  <c r="J615" i="10"/>
  <c r="J616" i="10"/>
  <c r="J617" i="10"/>
  <c r="J621" i="10"/>
  <c r="J623" i="10"/>
  <c r="J625" i="10"/>
  <c r="J626" i="10"/>
  <c r="J627" i="10"/>
  <c r="J631" i="10"/>
  <c r="J633" i="10"/>
  <c r="J635" i="10"/>
  <c r="J638" i="10"/>
  <c r="J640" i="10"/>
  <c r="J643" i="10"/>
  <c r="J644" i="10"/>
  <c r="J645" i="10"/>
  <c r="J651" i="10"/>
  <c r="J652" i="10"/>
  <c r="J653" i="10"/>
  <c r="J655" i="10"/>
  <c r="J656" i="10"/>
  <c r="J657" i="10"/>
  <c r="J659" i="10"/>
  <c r="J661" i="10"/>
  <c r="J662" i="10"/>
  <c r="J664" i="10"/>
  <c r="J665" i="10"/>
  <c r="J667" i="10"/>
  <c r="J668" i="10"/>
  <c r="J669" i="10"/>
  <c r="J675" i="10"/>
  <c r="J676" i="10"/>
  <c r="J677" i="10"/>
  <c r="J680" i="10"/>
  <c r="J686" i="10"/>
  <c r="J688" i="10"/>
  <c r="J689" i="10"/>
  <c r="J691" i="10"/>
  <c r="J692" i="10"/>
  <c r="J699" i="10"/>
  <c r="J700" i="10"/>
  <c r="J701" i="10"/>
  <c r="J704" i="10"/>
  <c r="J707" i="10"/>
  <c r="J710" i="10"/>
  <c r="J712" i="10"/>
  <c r="J716" i="10"/>
  <c r="J717" i="10"/>
  <c r="J719" i="10"/>
  <c r="J721" i="10"/>
  <c r="J722" i="10"/>
  <c r="J723" i="10"/>
  <c r="J724" i="10"/>
  <c r="J727" i="10"/>
  <c r="J731" i="10"/>
  <c r="J733" i="10"/>
  <c r="J734" i="10"/>
  <c r="I537" i="10"/>
  <c r="J537" i="10" s="1"/>
  <c r="AI1" i="7"/>
  <c r="R21" i="11" l="1"/>
  <c r="W291" i="11"/>
  <c r="W288" i="11"/>
  <c r="W285" i="11"/>
  <c r="W282" i="11"/>
  <c r="W279" i="11"/>
  <c r="W276" i="11"/>
  <c r="W273" i="11"/>
  <c r="W270" i="11"/>
  <c r="W267" i="11"/>
  <c r="W264" i="11"/>
  <c r="W261" i="11"/>
  <c r="W258" i="11"/>
  <c r="W255" i="11"/>
  <c r="W252" i="11"/>
  <c r="W249" i="11"/>
  <c r="W246" i="11"/>
  <c r="W243" i="11"/>
  <c r="W240" i="11"/>
  <c r="W237" i="11"/>
  <c r="W234" i="11"/>
  <c r="W231" i="11"/>
  <c r="W228" i="11"/>
  <c r="W225" i="11"/>
  <c r="W222" i="11"/>
  <c r="W219" i="11"/>
  <c r="W216" i="11"/>
  <c r="W213" i="11"/>
  <c r="W210" i="11"/>
  <c r="W207" i="11"/>
  <c r="W204" i="11"/>
  <c r="W201" i="11"/>
  <c r="W198" i="11"/>
  <c r="W195" i="11"/>
  <c r="W192" i="11"/>
  <c r="W189" i="11"/>
  <c r="W186" i="11"/>
  <c r="W183" i="11"/>
  <c r="W180" i="11"/>
  <c r="W177" i="11"/>
  <c r="W174" i="11"/>
  <c r="W171" i="11"/>
  <c r="W168" i="11"/>
  <c r="W165" i="11"/>
  <c r="W162" i="11"/>
  <c r="W159" i="11"/>
  <c r="W156" i="11"/>
  <c r="W153" i="11"/>
  <c r="W150" i="11"/>
  <c r="W147" i="11"/>
  <c r="W144" i="11"/>
  <c r="W141" i="11"/>
  <c r="W138" i="11"/>
  <c r="W135" i="11"/>
  <c r="W132" i="11"/>
  <c r="W129" i="11"/>
  <c r="W126" i="11"/>
  <c r="W123" i="11"/>
  <c r="W120" i="11"/>
  <c r="W117" i="11"/>
  <c r="W114" i="11"/>
  <c r="W111" i="11"/>
  <c r="W108" i="11"/>
  <c r="W105" i="11"/>
  <c r="W102" i="11"/>
  <c r="W99" i="11"/>
  <c r="W96" i="11"/>
  <c r="W93" i="11"/>
  <c r="W90" i="11"/>
  <c r="W87" i="11"/>
  <c r="W84" i="11"/>
  <c r="W81" i="11"/>
  <c r="W78" i="11"/>
  <c r="W75" i="11"/>
  <c r="W72" i="11"/>
  <c r="W69" i="11"/>
  <c r="W66" i="11"/>
  <c r="W63" i="11"/>
  <c r="W60" i="11"/>
  <c r="W57" i="11"/>
  <c r="W54" i="11"/>
  <c r="W51" i="11"/>
  <c r="W48" i="11"/>
  <c r="W45" i="11"/>
  <c r="W42" i="11"/>
  <c r="W39" i="11"/>
  <c r="W36" i="11"/>
  <c r="W33" i="11"/>
  <c r="W30" i="11"/>
  <c r="W27" i="11"/>
  <c r="W24" i="11"/>
  <c r="W21" i="11"/>
  <c r="W18" i="11"/>
  <c r="W15" i="11"/>
  <c r="W12" i="11"/>
  <c r="W9" i="11"/>
  <c r="W6" i="11"/>
  <c r="W3" i="11"/>
  <c r="X291" i="11"/>
  <c r="X288" i="11"/>
  <c r="X285" i="11"/>
  <c r="X282" i="11"/>
  <c r="X279" i="11"/>
  <c r="X276" i="11"/>
  <c r="X273" i="11"/>
  <c r="X270" i="11"/>
  <c r="X267" i="11"/>
  <c r="X264" i="11"/>
  <c r="X261" i="11"/>
  <c r="X258" i="11"/>
  <c r="X255" i="11"/>
  <c r="X252" i="11"/>
  <c r="X249" i="11"/>
  <c r="X246" i="11"/>
  <c r="X243" i="11"/>
  <c r="X240" i="11"/>
  <c r="X237" i="11"/>
  <c r="X234" i="11"/>
  <c r="X231" i="11"/>
  <c r="X228" i="11"/>
  <c r="X225" i="11"/>
  <c r="X222" i="11"/>
  <c r="X219" i="11"/>
  <c r="X216" i="11"/>
  <c r="X213" i="11"/>
  <c r="X210" i="11"/>
  <c r="X207" i="11"/>
  <c r="X204" i="11"/>
  <c r="X201" i="11"/>
  <c r="X198" i="11"/>
  <c r="X195" i="11"/>
  <c r="X192" i="11"/>
  <c r="X189" i="11"/>
  <c r="X186" i="11"/>
  <c r="X183" i="11"/>
  <c r="X180" i="11"/>
  <c r="X177" i="11"/>
  <c r="X174" i="11"/>
  <c r="X171" i="11"/>
  <c r="X168" i="11"/>
  <c r="X165" i="11"/>
  <c r="X162" i="11"/>
  <c r="X159" i="11"/>
  <c r="X156" i="11"/>
  <c r="X153" i="11"/>
  <c r="X150" i="11"/>
  <c r="X147" i="11"/>
  <c r="X144" i="11"/>
  <c r="X141" i="11"/>
  <c r="X138" i="11"/>
  <c r="X135" i="11"/>
  <c r="X132" i="11"/>
  <c r="X129" i="11"/>
  <c r="X126" i="11"/>
  <c r="X123" i="11"/>
  <c r="X120" i="11"/>
  <c r="X117" i="11"/>
  <c r="X114" i="11"/>
  <c r="X111" i="11"/>
  <c r="X108" i="11"/>
  <c r="X105" i="11"/>
  <c r="X102" i="11"/>
  <c r="X99" i="11"/>
  <c r="X96" i="11"/>
  <c r="X93" i="11"/>
  <c r="X90" i="11"/>
  <c r="X87" i="11"/>
  <c r="X84" i="11"/>
  <c r="X81" i="11"/>
  <c r="X78" i="11"/>
  <c r="X75" i="11"/>
  <c r="X72" i="11"/>
  <c r="X69" i="11"/>
  <c r="X66" i="11"/>
  <c r="X63" i="11"/>
  <c r="X60" i="11"/>
  <c r="X57" i="11"/>
  <c r="X54" i="11"/>
  <c r="X51" i="11"/>
  <c r="X48" i="11"/>
  <c r="X45" i="11"/>
  <c r="X42" i="11"/>
  <c r="X39" i="11"/>
  <c r="X36" i="11"/>
  <c r="X33" i="11"/>
  <c r="X30" i="11"/>
  <c r="X27" i="11"/>
  <c r="X24" i="11"/>
  <c r="X21" i="11"/>
  <c r="X18" i="11"/>
  <c r="X15" i="11"/>
  <c r="X12" i="11"/>
  <c r="X9" i="11"/>
  <c r="X6" i="11"/>
  <c r="X3" i="11"/>
  <c r="Y291" i="11"/>
  <c r="Y288" i="11"/>
  <c r="Y285" i="11"/>
  <c r="Y282" i="11"/>
  <c r="Y279" i="11"/>
  <c r="Y276" i="11"/>
  <c r="Y273" i="11"/>
  <c r="Y270" i="11"/>
  <c r="Y267" i="11"/>
  <c r="Y264" i="11"/>
  <c r="Y261" i="11"/>
  <c r="Y258" i="11"/>
  <c r="Y255" i="11"/>
  <c r="Y252" i="11"/>
  <c r="Y249" i="11"/>
  <c r="Y246" i="11"/>
  <c r="Y243" i="11"/>
  <c r="Y240" i="11"/>
  <c r="Y237" i="11"/>
  <c r="Y234" i="11"/>
  <c r="Y231" i="11"/>
  <c r="Y228" i="11"/>
  <c r="Y225" i="11"/>
  <c r="Y222" i="11"/>
  <c r="Y219" i="11"/>
  <c r="Y216" i="11"/>
  <c r="Y213" i="11"/>
  <c r="Y210" i="11"/>
  <c r="Y207" i="11"/>
  <c r="Y204" i="11"/>
  <c r="Y201" i="11"/>
  <c r="Y198" i="11"/>
  <c r="Y195" i="11"/>
  <c r="Y192" i="11"/>
  <c r="Y189" i="11"/>
  <c r="Y186" i="11"/>
  <c r="Y183" i="11"/>
  <c r="Y180" i="11"/>
  <c r="Y177" i="11"/>
  <c r="Y174" i="11"/>
  <c r="Y171" i="11"/>
  <c r="Y168" i="11"/>
  <c r="Y165" i="11"/>
  <c r="Y162" i="11"/>
  <c r="Y159" i="11"/>
  <c r="Y156" i="11"/>
  <c r="Y153" i="11"/>
  <c r="Y150" i="11"/>
  <c r="Y147" i="11"/>
  <c r="Y144" i="11"/>
  <c r="Y141" i="11"/>
  <c r="Y138" i="11"/>
  <c r="Y135" i="11"/>
  <c r="Y132" i="11"/>
  <c r="Y129" i="11"/>
  <c r="Y126" i="11"/>
  <c r="Y123" i="11"/>
  <c r="Y120" i="11"/>
  <c r="Y117" i="11"/>
  <c r="Y114" i="11"/>
  <c r="Y111" i="11"/>
  <c r="Y108" i="11"/>
  <c r="Y105" i="11"/>
  <c r="Y102" i="11"/>
  <c r="Y99" i="11"/>
  <c r="Y96" i="11"/>
  <c r="Y93" i="11"/>
  <c r="Y90" i="11"/>
  <c r="Y87" i="11"/>
  <c r="Y84" i="11"/>
  <c r="Y81" i="11"/>
  <c r="Y78" i="11"/>
  <c r="Y75" i="11"/>
  <c r="Y72" i="11"/>
  <c r="Y69" i="11"/>
  <c r="Y66" i="11"/>
  <c r="Y63" i="11"/>
  <c r="Y60" i="11"/>
  <c r="Y57" i="11"/>
  <c r="Y54" i="11"/>
  <c r="Y51" i="11"/>
  <c r="Y48" i="11"/>
  <c r="Y45" i="11"/>
  <c r="Y42" i="11"/>
  <c r="Y39" i="11"/>
  <c r="Y36" i="11"/>
  <c r="Y33" i="11"/>
  <c r="Y30" i="11"/>
  <c r="Y27" i="11"/>
  <c r="Y24" i="11"/>
  <c r="Y21" i="11"/>
  <c r="Y18" i="11"/>
  <c r="Y15" i="11"/>
  <c r="Y12" i="11"/>
  <c r="Y9" i="11"/>
  <c r="Y6" i="11"/>
  <c r="Y3" i="11"/>
  <c r="Z291" i="11"/>
  <c r="Z288" i="11"/>
  <c r="Z285" i="11"/>
  <c r="Z282" i="11"/>
  <c r="Z279" i="11"/>
  <c r="Z276" i="11"/>
  <c r="Z273" i="11"/>
  <c r="Z270" i="11"/>
  <c r="Z267" i="11"/>
  <c r="Z264" i="11"/>
  <c r="Z261" i="11"/>
  <c r="Z258" i="11"/>
  <c r="Z255" i="11"/>
  <c r="Z252" i="11"/>
  <c r="Z249" i="11"/>
  <c r="Z246" i="11"/>
  <c r="Z243" i="11"/>
  <c r="Z240" i="11"/>
  <c r="Z237" i="11"/>
  <c r="Z234" i="11"/>
  <c r="Z231" i="11"/>
  <c r="Z228" i="11"/>
  <c r="Z225" i="11"/>
  <c r="Z222" i="11"/>
  <c r="Z216" i="11"/>
  <c r="Z213" i="11"/>
  <c r="Z210" i="11"/>
  <c r="Z207" i="11"/>
  <c r="Z204" i="11"/>
  <c r="Z201" i="11"/>
  <c r="Z198" i="11"/>
  <c r="Z195" i="11"/>
  <c r="Z192" i="11"/>
  <c r="Z189" i="11"/>
  <c r="Z186" i="11"/>
  <c r="Z183" i="11"/>
  <c r="Z180" i="11"/>
  <c r="Z177" i="11"/>
  <c r="Z174" i="11"/>
  <c r="Z171" i="11"/>
  <c r="Z168" i="11"/>
  <c r="Z165" i="11"/>
  <c r="Z162" i="11"/>
  <c r="Z159" i="11"/>
  <c r="Z156" i="11"/>
  <c r="Z153" i="11"/>
  <c r="Z150" i="11"/>
  <c r="Z147" i="11"/>
  <c r="Z144" i="11"/>
  <c r="Z141" i="11"/>
  <c r="Z138" i="11"/>
  <c r="Z135" i="11"/>
  <c r="Z132" i="11"/>
  <c r="Z129" i="11"/>
  <c r="Z126" i="11"/>
  <c r="Z123" i="11"/>
  <c r="Z120" i="11"/>
  <c r="Z117" i="11"/>
  <c r="Z114" i="11"/>
  <c r="Z111" i="11"/>
  <c r="Z108" i="11"/>
  <c r="Z105" i="11"/>
  <c r="Z102" i="11"/>
  <c r="Z99" i="11"/>
  <c r="Z96" i="11"/>
  <c r="Z93" i="11"/>
  <c r="Z90" i="11"/>
  <c r="Z87" i="11"/>
  <c r="Z84" i="11"/>
  <c r="Z81" i="11"/>
  <c r="Z78" i="11"/>
  <c r="Z72" i="11"/>
  <c r="Z69" i="11"/>
  <c r="Z66" i="11"/>
  <c r="Z63" i="11"/>
  <c r="Z60" i="11"/>
  <c r="Z57" i="11"/>
  <c r="Z54" i="11"/>
  <c r="Z51" i="11"/>
  <c r="Z48" i="11"/>
  <c r="Z45" i="11"/>
  <c r="Z42" i="11"/>
  <c r="Z39" i="11"/>
  <c r="Z36" i="11"/>
  <c r="Z33" i="11"/>
  <c r="Z30" i="11"/>
  <c r="Z27" i="11"/>
  <c r="Z24" i="11"/>
  <c r="Z21" i="11"/>
  <c r="Z18" i="11"/>
  <c r="Z15" i="11"/>
  <c r="Z12" i="11"/>
  <c r="Z9" i="11"/>
  <c r="Z6" i="11"/>
  <c r="Z3" i="11"/>
  <c r="W292" i="11"/>
  <c r="W289" i="11"/>
  <c r="W286" i="11"/>
  <c r="W283" i="11"/>
  <c r="W280" i="11"/>
  <c r="W277" i="11"/>
  <c r="W274" i="11"/>
  <c r="W271" i="11"/>
  <c r="W268" i="11"/>
  <c r="W265" i="11"/>
  <c r="W262" i="11"/>
  <c r="W259" i="11"/>
  <c r="W256" i="11"/>
  <c r="W253" i="11"/>
  <c r="W250" i="11"/>
  <c r="W247" i="11"/>
  <c r="W244" i="11"/>
  <c r="W241" i="11"/>
  <c r="W238" i="11"/>
  <c r="W235" i="11"/>
  <c r="W232" i="11"/>
  <c r="W229" i="11"/>
  <c r="W226" i="11"/>
  <c r="W223" i="11"/>
  <c r="W220" i="11"/>
  <c r="W217" i="11"/>
  <c r="W214" i="11"/>
  <c r="W211" i="11"/>
  <c r="W208" i="11"/>
  <c r="W205" i="11"/>
  <c r="W202" i="11"/>
  <c r="W199" i="11"/>
  <c r="W196" i="11"/>
  <c r="W193" i="11"/>
  <c r="W190" i="11"/>
  <c r="W187" i="11"/>
  <c r="W184" i="11"/>
  <c r="W181" i="11"/>
  <c r="W178" i="11"/>
  <c r="W175" i="11"/>
  <c r="W172" i="11"/>
  <c r="W169" i="11"/>
  <c r="W166" i="11"/>
  <c r="W163" i="11"/>
  <c r="W160" i="11"/>
  <c r="W157" i="11"/>
  <c r="W154" i="11"/>
  <c r="W151" i="11"/>
  <c r="W148" i="11"/>
  <c r="W145" i="11"/>
  <c r="W142" i="11"/>
  <c r="W139" i="11"/>
  <c r="W136" i="11"/>
  <c r="W133" i="11"/>
  <c r="W130" i="11"/>
  <c r="W127" i="11"/>
  <c r="W124" i="11"/>
  <c r="W121" i="11"/>
  <c r="W118" i="11"/>
  <c r="W115" i="11"/>
  <c r="W112" i="11"/>
  <c r="W109" i="11"/>
  <c r="W106" i="11"/>
  <c r="W103" i="11"/>
  <c r="W100" i="11"/>
  <c r="W97" i="11"/>
  <c r="W94" i="11"/>
  <c r="W91" i="11"/>
  <c r="W88" i="11"/>
  <c r="W85" i="11"/>
  <c r="W82" i="11"/>
  <c r="W79" i="11"/>
  <c r="W76" i="11"/>
  <c r="W73" i="11"/>
  <c r="W70" i="11"/>
  <c r="W67" i="11"/>
  <c r="W64" i="11"/>
  <c r="W61" i="11"/>
  <c r="W58" i="11"/>
  <c r="W55" i="11"/>
  <c r="W52" i="11"/>
  <c r="W49" i="11"/>
  <c r="W46" i="11"/>
  <c r="W43" i="11"/>
  <c r="W40" i="11"/>
  <c r="W37" i="11"/>
  <c r="W34" i="11"/>
  <c r="W31" i="11"/>
  <c r="W28" i="11"/>
  <c r="W25" i="11"/>
  <c r="W22" i="11"/>
  <c r="W19" i="11"/>
  <c r="W16" i="11"/>
  <c r="W13" i="11"/>
  <c r="W10" i="11"/>
  <c r="W7" i="11"/>
  <c r="W4" i="11"/>
  <c r="X292" i="11"/>
  <c r="X289" i="11"/>
  <c r="X286" i="11"/>
  <c r="X283" i="11"/>
  <c r="X280" i="11"/>
  <c r="X277" i="11"/>
  <c r="X274" i="11"/>
  <c r="X271" i="11"/>
  <c r="X268" i="11"/>
  <c r="X265" i="11"/>
  <c r="X262" i="11"/>
  <c r="X259" i="11"/>
  <c r="X256" i="11"/>
  <c r="X253" i="11"/>
  <c r="X250" i="11"/>
  <c r="X247" i="11"/>
  <c r="X244" i="11"/>
  <c r="X241" i="11"/>
  <c r="X238" i="11"/>
  <c r="X235" i="11"/>
  <c r="X232" i="11"/>
  <c r="X229" i="11"/>
  <c r="X226" i="11"/>
  <c r="X223" i="11"/>
  <c r="X220" i="11"/>
  <c r="X217" i="11"/>
  <c r="X214" i="11"/>
  <c r="X211" i="11"/>
  <c r="X208" i="11"/>
  <c r="X205" i="11"/>
  <c r="X202" i="11"/>
  <c r="X199" i="11"/>
  <c r="X196" i="11"/>
  <c r="X193" i="11"/>
  <c r="X190" i="11"/>
  <c r="X187" i="11"/>
  <c r="X184" i="11"/>
  <c r="X181" i="11"/>
  <c r="X178" i="11"/>
  <c r="X175" i="11"/>
  <c r="X172" i="11"/>
  <c r="X169" i="11"/>
  <c r="X166" i="11"/>
  <c r="X163" i="11"/>
  <c r="X160" i="11"/>
  <c r="X157" i="11"/>
  <c r="X154" i="11"/>
  <c r="X151" i="11"/>
  <c r="X148" i="11"/>
  <c r="X145" i="11"/>
  <c r="X142" i="11"/>
  <c r="X139" i="11"/>
  <c r="X136" i="11"/>
  <c r="X133" i="11"/>
  <c r="X130" i="11"/>
  <c r="X127" i="11"/>
  <c r="X124" i="11"/>
  <c r="X121" i="11"/>
  <c r="X118" i="11"/>
  <c r="X115" i="11"/>
  <c r="X112" i="11"/>
  <c r="X109" i="11"/>
  <c r="X106" i="11"/>
  <c r="X103" i="11"/>
  <c r="X100" i="11"/>
  <c r="X97" i="11"/>
  <c r="X94" i="11"/>
  <c r="X91" i="11"/>
  <c r="X88" i="11"/>
  <c r="X85" i="11"/>
  <c r="X82" i="11"/>
  <c r="X79" i="11"/>
  <c r="X76" i="11"/>
  <c r="X73" i="11"/>
  <c r="X70" i="11"/>
  <c r="X67" i="11"/>
  <c r="X64" i="11"/>
  <c r="X61" i="11"/>
  <c r="X58" i="11"/>
  <c r="X55" i="11"/>
  <c r="X52" i="11"/>
  <c r="X49" i="11"/>
  <c r="X46" i="11"/>
  <c r="X43" i="11"/>
  <c r="X40" i="11"/>
  <c r="X37" i="11"/>
  <c r="X34" i="11"/>
  <c r="X31" i="11"/>
  <c r="X28" i="11"/>
  <c r="X25" i="11"/>
  <c r="X22" i="11"/>
  <c r="X19" i="11"/>
  <c r="X16" i="11"/>
  <c r="X13" i="11"/>
  <c r="X10" i="11"/>
  <c r="X7" i="11"/>
  <c r="X4" i="11"/>
  <c r="Y292" i="11"/>
  <c r="Y289" i="11"/>
  <c r="Y286" i="11"/>
  <c r="Y283" i="11"/>
  <c r="Y280" i="11"/>
  <c r="Y277" i="11"/>
  <c r="Y274" i="11"/>
  <c r="Y271" i="11"/>
  <c r="Y268" i="11"/>
  <c r="Y265" i="11"/>
  <c r="Y262" i="11"/>
  <c r="Y259" i="11"/>
  <c r="Y256" i="11"/>
  <c r="Y253" i="11"/>
  <c r="Y250" i="11"/>
  <c r="Y247" i="11"/>
  <c r="Y244" i="11"/>
  <c r="Y241" i="11"/>
  <c r="Y238" i="11"/>
  <c r="Y235" i="11"/>
  <c r="Y232" i="11"/>
  <c r="Y229" i="11"/>
  <c r="Y226" i="11"/>
  <c r="Y223" i="11"/>
  <c r="Y220" i="11"/>
  <c r="Y217" i="11"/>
  <c r="Y214" i="11"/>
  <c r="Y211" i="11"/>
  <c r="Y208" i="11"/>
  <c r="Y205" i="11"/>
  <c r="Y202" i="11"/>
  <c r="Y199" i="11"/>
  <c r="Y196" i="11"/>
  <c r="Y193" i="11"/>
  <c r="Y190" i="11"/>
  <c r="Y187" i="11"/>
  <c r="Y184" i="11"/>
  <c r="Y181" i="11"/>
  <c r="Y178" i="11"/>
  <c r="Y175" i="11"/>
  <c r="Y172" i="11"/>
  <c r="Y169" i="11"/>
  <c r="Y166" i="11"/>
  <c r="Y163" i="11"/>
  <c r="Y160" i="11"/>
  <c r="Y157" i="11"/>
  <c r="Y154" i="11"/>
  <c r="Y151" i="11"/>
  <c r="Y148" i="11"/>
  <c r="Y145" i="11"/>
  <c r="Y142" i="11"/>
  <c r="Y139" i="11"/>
  <c r="Y136" i="11"/>
  <c r="Y133" i="11"/>
  <c r="Y130" i="11"/>
  <c r="Y127" i="11"/>
  <c r="Y124" i="11"/>
  <c r="Y121" i="11"/>
  <c r="Y118" i="11"/>
  <c r="Y115" i="11"/>
  <c r="Y112" i="11"/>
  <c r="Y109" i="11"/>
  <c r="Y106" i="11"/>
  <c r="Y103" i="11"/>
  <c r="Y100" i="11"/>
  <c r="Y97" i="11"/>
  <c r="Y94" i="11"/>
  <c r="Y91" i="11"/>
  <c r="Y88" i="11"/>
  <c r="Y85" i="11"/>
  <c r="Y82" i="11"/>
  <c r="Y79" i="11"/>
  <c r="Y76" i="11"/>
  <c r="Y73" i="11"/>
  <c r="Y70" i="11"/>
  <c r="Y67" i="11"/>
  <c r="Y64" i="11"/>
  <c r="Y61" i="11"/>
  <c r="Y58" i="11"/>
  <c r="Y55" i="11"/>
  <c r="Y52" i="11"/>
  <c r="Y49" i="11"/>
  <c r="Y46" i="11"/>
  <c r="Y43" i="11"/>
  <c r="Y40" i="11"/>
  <c r="Y37" i="11"/>
  <c r="Y34" i="11"/>
  <c r="Y31" i="11"/>
  <c r="Y28" i="11"/>
  <c r="Y25" i="11"/>
  <c r="Y22" i="11"/>
  <c r="Y19" i="11"/>
  <c r="Y16" i="11"/>
  <c r="Y13" i="11"/>
  <c r="Y10" i="11"/>
  <c r="Y7" i="11"/>
  <c r="Y4" i="11"/>
  <c r="Z292" i="11"/>
  <c r="Z289" i="11"/>
  <c r="Z286" i="11"/>
  <c r="Z283" i="11"/>
  <c r="Z280" i="11"/>
  <c r="Z277" i="11"/>
  <c r="Z274" i="11"/>
  <c r="Z271" i="11"/>
  <c r="Z268" i="11"/>
  <c r="Z265" i="11"/>
  <c r="Z262" i="11"/>
  <c r="Z259" i="11"/>
  <c r="Z256" i="11"/>
  <c r="Z253" i="11"/>
  <c r="Z250" i="11"/>
  <c r="Z247" i="11"/>
  <c r="Z244" i="11"/>
  <c r="Z241" i="11"/>
  <c r="Z238" i="11"/>
  <c r="Z235" i="11"/>
  <c r="Z232" i="11"/>
  <c r="Z229" i="11"/>
  <c r="Z226" i="11"/>
  <c r="Z223" i="11"/>
  <c r="Z220" i="11"/>
  <c r="Z217" i="11"/>
  <c r="Z214" i="11"/>
  <c r="Z211" i="11"/>
  <c r="Z208" i="11"/>
  <c r="Z205" i="11"/>
  <c r="Z202" i="11"/>
  <c r="Z199" i="11"/>
  <c r="Z196" i="11"/>
  <c r="Z193" i="11"/>
  <c r="Z190" i="11"/>
  <c r="Z187" i="11"/>
  <c r="Z184" i="11"/>
  <c r="Z181" i="11"/>
  <c r="Z178" i="11"/>
  <c r="Z175" i="11"/>
  <c r="Z172" i="11"/>
  <c r="Z169" i="11"/>
  <c r="Z166" i="11"/>
  <c r="Z163" i="11"/>
  <c r="Z160" i="11"/>
  <c r="Z157" i="11"/>
  <c r="Z154" i="11"/>
  <c r="Z151" i="11"/>
  <c r="Z148" i="11"/>
  <c r="Z145" i="11"/>
  <c r="Z142" i="11"/>
  <c r="Z139" i="11"/>
  <c r="Z136" i="11"/>
  <c r="Z133" i="11"/>
  <c r="Z130" i="11"/>
  <c r="Z127" i="11"/>
  <c r="Z124" i="11"/>
  <c r="Z121" i="11"/>
  <c r="Z118" i="11"/>
  <c r="Z115" i="11"/>
  <c r="Z112" i="11"/>
  <c r="Z109" i="11"/>
  <c r="Z106" i="11"/>
  <c r="Z103" i="11"/>
  <c r="Z100" i="11"/>
  <c r="Z97" i="11"/>
  <c r="Z94" i="11"/>
  <c r="Z91" i="11"/>
  <c r="Z88" i="11"/>
  <c r="Z85" i="11"/>
  <c r="Z82" i="11"/>
  <c r="Z79" i="11"/>
  <c r="Z76" i="11"/>
  <c r="Z73" i="11"/>
  <c r="Z70" i="11"/>
  <c r="Z67" i="11"/>
  <c r="Z64" i="11"/>
  <c r="Z61" i="11"/>
  <c r="Z58" i="11"/>
  <c r="Z55" i="11"/>
  <c r="Z52" i="11"/>
  <c r="Z49" i="11"/>
  <c r="Z46" i="11"/>
  <c r="Z43" i="11"/>
  <c r="Z40" i="11"/>
  <c r="Z37" i="11"/>
  <c r="Z34" i="11"/>
  <c r="Z31" i="11"/>
  <c r="Z28" i="11"/>
  <c r="Z25" i="11"/>
  <c r="Z22" i="11"/>
  <c r="Z19" i="11"/>
  <c r="Z16" i="11"/>
  <c r="Z13" i="11"/>
  <c r="Z10" i="11"/>
  <c r="Z7" i="11"/>
  <c r="Z4" i="11"/>
  <c r="Z2" i="11"/>
  <c r="W290" i="11"/>
  <c r="W287" i="11"/>
  <c r="W284" i="11"/>
  <c r="W281" i="11"/>
  <c r="W278" i="11"/>
  <c r="W275" i="11"/>
  <c r="W272" i="11"/>
  <c r="W269" i="11"/>
  <c r="W266" i="11"/>
  <c r="W263" i="11"/>
  <c r="W260" i="11"/>
  <c r="W257" i="11"/>
  <c r="W254" i="11"/>
  <c r="W251" i="11"/>
  <c r="W248" i="11"/>
  <c r="W245" i="11"/>
  <c r="W242" i="11"/>
  <c r="W239" i="11"/>
  <c r="W236" i="11"/>
  <c r="W233" i="11"/>
  <c r="W230" i="11"/>
  <c r="W227" i="11"/>
  <c r="W224" i="11"/>
  <c r="W221" i="11"/>
  <c r="W218" i="11"/>
  <c r="W215" i="11"/>
  <c r="W212" i="11"/>
  <c r="W209" i="11"/>
  <c r="W206" i="11"/>
  <c r="W203" i="11"/>
  <c r="W200" i="11"/>
  <c r="W197" i="11"/>
  <c r="W194" i="11"/>
  <c r="W191" i="11"/>
  <c r="W188" i="11"/>
  <c r="W185" i="11"/>
  <c r="W182" i="11"/>
  <c r="W179" i="11"/>
  <c r="W176" i="11"/>
  <c r="W173" i="11"/>
  <c r="W170" i="11"/>
  <c r="W167" i="11"/>
  <c r="W164" i="11"/>
  <c r="W161" i="11"/>
  <c r="W158" i="11"/>
  <c r="W155" i="11"/>
  <c r="W152" i="11"/>
  <c r="W149" i="11"/>
  <c r="W146" i="11"/>
  <c r="W143" i="11"/>
  <c r="W140" i="11"/>
  <c r="W137" i="11"/>
  <c r="W134" i="11"/>
  <c r="W131" i="11"/>
  <c r="W128" i="11"/>
  <c r="W125" i="11"/>
  <c r="W122" i="11"/>
  <c r="W119" i="11"/>
  <c r="W116" i="11"/>
  <c r="W113" i="11"/>
  <c r="W110" i="11"/>
  <c r="W107" i="11"/>
  <c r="W104" i="11"/>
  <c r="W101" i="11"/>
  <c r="W98" i="11"/>
  <c r="W95" i="11"/>
  <c r="W92" i="11"/>
  <c r="W89" i="11"/>
  <c r="W86" i="11"/>
  <c r="W83" i="11"/>
  <c r="W80" i="11"/>
  <c r="W77" i="11"/>
  <c r="W74" i="11"/>
  <c r="W71" i="11"/>
  <c r="W68" i="11"/>
  <c r="W65" i="11"/>
  <c r="W62" i="11"/>
  <c r="W59" i="11"/>
  <c r="W56" i="11"/>
  <c r="W53" i="11"/>
  <c r="W50" i="11"/>
  <c r="W47" i="11"/>
  <c r="W44" i="11"/>
  <c r="W41" i="11"/>
  <c r="W38" i="11"/>
  <c r="W35" i="11"/>
  <c r="W32" i="11"/>
  <c r="W29" i="11"/>
  <c r="W26" i="11"/>
  <c r="W23" i="11"/>
  <c r="W20" i="11"/>
  <c r="W17" i="11"/>
  <c r="W14" i="11"/>
  <c r="W11" i="11"/>
  <c r="W8" i="11"/>
  <c r="W5" i="11"/>
  <c r="Y2" i="11"/>
  <c r="X290" i="11"/>
  <c r="X287" i="11"/>
  <c r="X284" i="11"/>
  <c r="X281" i="11"/>
  <c r="X278" i="11"/>
  <c r="X275" i="11"/>
  <c r="X272" i="11"/>
  <c r="X269" i="11"/>
  <c r="X266" i="11"/>
  <c r="X263" i="11"/>
  <c r="X260" i="11"/>
  <c r="X257" i="11"/>
  <c r="X254" i="11"/>
  <c r="X251" i="11"/>
  <c r="X248" i="11"/>
  <c r="X245" i="11"/>
  <c r="X242" i="11"/>
  <c r="X239" i="11"/>
  <c r="X236" i="11"/>
  <c r="X233" i="11"/>
  <c r="X230" i="11"/>
  <c r="X227" i="11"/>
  <c r="X224" i="11"/>
  <c r="X221" i="11"/>
  <c r="X218" i="11"/>
  <c r="X215" i="11"/>
  <c r="X212" i="11"/>
  <c r="X209" i="11"/>
  <c r="X206" i="11"/>
  <c r="X203" i="11"/>
  <c r="X200" i="11"/>
  <c r="X197" i="11"/>
  <c r="X194" i="11"/>
  <c r="X191" i="11"/>
  <c r="X188" i="11"/>
  <c r="X185" i="11"/>
  <c r="X182" i="11"/>
  <c r="X179" i="11"/>
  <c r="X176" i="11"/>
  <c r="X173" i="11"/>
  <c r="X170" i="11"/>
  <c r="X167" i="11"/>
  <c r="X164" i="11"/>
  <c r="X161" i="11"/>
  <c r="X158" i="11"/>
  <c r="X155" i="11"/>
  <c r="X152" i="11"/>
  <c r="X149" i="11"/>
  <c r="X146" i="11"/>
  <c r="X143" i="11"/>
  <c r="X140" i="11"/>
  <c r="X137" i="11"/>
  <c r="X134" i="11"/>
  <c r="X131" i="11"/>
  <c r="X128" i="11"/>
  <c r="X125" i="11"/>
  <c r="X122" i="11"/>
  <c r="X119" i="11"/>
  <c r="X116" i="11"/>
  <c r="X113" i="11"/>
  <c r="X110" i="11"/>
  <c r="X107" i="11"/>
  <c r="X104" i="11"/>
  <c r="X101" i="11"/>
  <c r="X98" i="11"/>
  <c r="X95" i="11"/>
  <c r="X92" i="11"/>
  <c r="X89" i="11"/>
  <c r="X86" i="11"/>
  <c r="X83" i="11"/>
  <c r="X80" i="11"/>
  <c r="X77" i="11"/>
  <c r="X74" i="11"/>
  <c r="X71" i="11"/>
  <c r="X68" i="11"/>
  <c r="X65" i="11"/>
  <c r="X62" i="11"/>
  <c r="X59" i="11"/>
  <c r="X56" i="11"/>
  <c r="X53" i="11"/>
  <c r="X50" i="11"/>
  <c r="X47" i="11"/>
  <c r="X44" i="11"/>
  <c r="X41" i="11"/>
  <c r="X38" i="11"/>
  <c r="X35" i="11"/>
  <c r="X32" i="11"/>
  <c r="X29" i="11"/>
  <c r="X26" i="11"/>
  <c r="X23" i="11"/>
  <c r="X20" i="11"/>
  <c r="X17" i="11"/>
  <c r="X14" i="11"/>
  <c r="X11" i="11"/>
  <c r="X8" i="11"/>
  <c r="X5" i="11"/>
  <c r="X2" i="11"/>
  <c r="Y290" i="11"/>
  <c r="Y287" i="11"/>
  <c r="Y284" i="11"/>
  <c r="Y281" i="11"/>
  <c r="Y278" i="11"/>
  <c r="Y275" i="11"/>
  <c r="Y272" i="11"/>
  <c r="Y269" i="11"/>
  <c r="Y266" i="11"/>
  <c r="Y263" i="11"/>
  <c r="Y260" i="11"/>
  <c r="Y257" i="11"/>
  <c r="Y254" i="11"/>
  <c r="Y251" i="11"/>
  <c r="Y248" i="11"/>
  <c r="Y245" i="11"/>
  <c r="Y242" i="11"/>
  <c r="Y239" i="11"/>
  <c r="Y236" i="11"/>
  <c r="Y233" i="11"/>
  <c r="Y230" i="11"/>
  <c r="Y227" i="11"/>
  <c r="Y224" i="11"/>
  <c r="Y221" i="11"/>
  <c r="Y218" i="11"/>
  <c r="Y215" i="11"/>
  <c r="Y212" i="11"/>
  <c r="Y209" i="11"/>
  <c r="Y206" i="11"/>
  <c r="Y203" i="11"/>
  <c r="Y200" i="11"/>
  <c r="Y197" i="11"/>
  <c r="Y194" i="11"/>
  <c r="Y191" i="11"/>
  <c r="Y188" i="11"/>
  <c r="Y185" i="11"/>
  <c r="Y182" i="11"/>
  <c r="Y179" i="11"/>
  <c r="Y176" i="11"/>
  <c r="Y173" i="11"/>
  <c r="Y170" i="11"/>
  <c r="Y167" i="11"/>
  <c r="Y164" i="11"/>
  <c r="Y161" i="11"/>
  <c r="Y158" i="11"/>
  <c r="Y155" i="11"/>
  <c r="Y152" i="11"/>
  <c r="Y149" i="11"/>
  <c r="Y146" i="11"/>
  <c r="Y143" i="11"/>
  <c r="Y140" i="11"/>
  <c r="Y137" i="11"/>
  <c r="Y134" i="11"/>
  <c r="Y131" i="11"/>
  <c r="Y128" i="11"/>
  <c r="Y125" i="11"/>
  <c r="Y122" i="11"/>
  <c r="Y119" i="11"/>
  <c r="Y116" i="11"/>
  <c r="Y113" i="11"/>
  <c r="Y110" i="11"/>
  <c r="Y107" i="11"/>
  <c r="Y104" i="11"/>
  <c r="Y101" i="11"/>
  <c r="Y98" i="11"/>
  <c r="Y95" i="11"/>
  <c r="Y92" i="11"/>
  <c r="Y89" i="11"/>
  <c r="Y86" i="11"/>
  <c r="Y83" i="11"/>
  <c r="Y80" i="11"/>
  <c r="Y77" i="11"/>
  <c r="Y74" i="11"/>
  <c r="Y71" i="11"/>
  <c r="Y68" i="11"/>
  <c r="Y65" i="11"/>
  <c r="Y62" i="11"/>
  <c r="Y59" i="11"/>
  <c r="Y56" i="11"/>
  <c r="Y53" i="11"/>
  <c r="Y50" i="11"/>
  <c r="Y47" i="11"/>
  <c r="Y44" i="11"/>
  <c r="Y41" i="11"/>
  <c r="Y38" i="11"/>
  <c r="Y35" i="11"/>
  <c r="Y32" i="11"/>
  <c r="Y29" i="11"/>
  <c r="Y26" i="11"/>
  <c r="Y23" i="11"/>
  <c r="Y20" i="11"/>
  <c r="Y17" i="11"/>
  <c r="Y14" i="11"/>
  <c r="Y11" i="11"/>
  <c r="Y8" i="11"/>
  <c r="Y5" i="11"/>
  <c r="W2" i="11"/>
  <c r="Z290" i="11"/>
  <c r="Z287" i="11"/>
  <c r="Z284" i="11"/>
  <c r="Z281" i="11"/>
  <c r="Z278" i="11"/>
  <c r="Z275" i="11"/>
  <c r="Z272" i="11"/>
  <c r="Z269" i="11"/>
  <c r="Z266" i="11"/>
  <c r="Z263" i="11"/>
  <c r="Z260" i="11"/>
  <c r="Z257" i="11"/>
  <c r="Z254" i="11"/>
  <c r="Z251" i="11"/>
  <c r="Z248" i="11"/>
  <c r="Z245" i="11"/>
  <c r="Z242" i="11"/>
  <c r="Z239" i="11"/>
  <c r="Z236" i="11"/>
  <c r="Z233" i="11"/>
  <c r="Z230" i="11"/>
  <c r="Z227" i="11"/>
  <c r="Z224" i="11"/>
  <c r="Z221" i="11"/>
  <c r="Z218" i="11"/>
  <c r="Z215" i="11"/>
  <c r="Z212" i="11"/>
  <c r="Z209" i="11"/>
  <c r="Z206" i="11"/>
  <c r="Z203" i="11"/>
  <c r="Z200" i="11"/>
  <c r="Z197" i="11"/>
  <c r="Z194" i="11"/>
  <c r="Z191" i="11"/>
  <c r="Z188" i="11"/>
  <c r="Z185" i="11"/>
  <c r="Z182" i="11"/>
  <c r="Z179" i="11"/>
  <c r="Z176" i="11"/>
  <c r="Z173" i="11"/>
  <c r="Z170" i="11"/>
  <c r="Z167" i="11"/>
  <c r="Z164" i="11"/>
  <c r="Z161" i="11"/>
  <c r="Z158" i="11"/>
  <c r="Z155" i="11"/>
  <c r="Z152" i="11"/>
  <c r="Z149" i="11"/>
  <c r="Z146" i="11"/>
  <c r="Z143" i="11"/>
  <c r="Z140" i="11"/>
  <c r="Z137" i="11"/>
  <c r="Z134" i="11"/>
  <c r="Z131" i="11"/>
  <c r="Z128" i="11"/>
  <c r="Z125" i="11"/>
  <c r="Z122" i="11"/>
  <c r="Z119" i="11"/>
  <c r="Z116" i="11"/>
  <c r="Z113" i="11"/>
  <c r="Z110" i="11"/>
  <c r="Z107" i="11"/>
  <c r="Z104" i="11"/>
  <c r="Z101" i="11"/>
  <c r="Z98" i="11"/>
  <c r="Z95" i="11"/>
  <c r="Z92" i="11"/>
  <c r="Z89" i="11"/>
  <c r="Z86" i="11"/>
  <c r="Z83" i="11"/>
  <c r="Z80" i="11"/>
  <c r="Z77" i="11"/>
  <c r="Z74" i="11"/>
  <c r="Z71" i="11"/>
  <c r="Z68" i="11"/>
  <c r="Z65" i="11"/>
  <c r="Z62" i="11"/>
  <c r="Z59" i="11"/>
  <c r="Z56" i="11"/>
  <c r="Z53" i="11"/>
  <c r="Z50" i="11"/>
  <c r="Z47" i="11"/>
  <c r="Z44" i="11"/>
  <c r="Z41" i="11"/>
  <c r="Z38" i="11"/>
  <c r="Z35" i="11"/>
  <c r="Z32" i="11"/>
  <c r="Z29" i="11"/>
  <c r="Z26" i="11"/>
  <c r="Z23" i="11"/>
  <c r="Z20" i="11"/>
  <c r="Z17" i="11"/>
  <c r="Z14" i="11"/>
  <c r="Z11" i="11"/>
  <c r="Z8" i="11"/>
  <c r="Z5" i="11"/>
  <c r="Q75" i="11"/>
  <c r="Q219" i="11"/>
  <c r="D8" i="9"/>
  <c r="E8" i="9" s="1"/>
  <c r="E88" i="7" l="1"/>
  <c r="E89" i="7"/>
  <c r="E87" i="7"/>
  <c r="E160" i="7" l="1"/>
  <c r="E196" i="7" l="1"/>
  <c r="E235" i="7"/>
  <c r="E194" i="7"/>
  <c r="E161" i="7"/>
  <c r="E206" i="7"/>
  <c r="E240" i="7"/>
  <c r="E199" i="7"/>
  <c r="E233" i="7"/>
  <c r="E157" i="7"/>
  <c r="E195" i="7"/>
  <c r="E155" i="7"/>
  <c r="E207" i="7"/>
  <c r="E239" i="7"/>
  <c r="E193" i="7"/>
  <c r="E242" i="7"/>
  <c r="E159" i="7"/>
  <c r="E208" i="7"/>
  <c r="E237" i="7"/>
  <c r="E234" i="7"/>
  <c r="E209" i="7"/>
  <c r="E238" i="7"/>
  <c r="E201" i="7"/>
  <c r="E236" i="7"/>
  <c r="E146" i="7" l="1"/>
  <c r="E46" i="8"/>
  <c r="D46" i="8" s="1"/>
  <c r="E44" i="8"/>
  <c r="D44" i="8" s="1"/>
  <c r="E43" i="8"/>
  <c r="D43" i="8" s="1"/>
  <c r="E41" i="8"/>
  <c r="D41" i="8" s="1"/>
  <c r="E40" i="8"/>
  <c r="D40" i="8" s="1"/>
  <c r="E38" i="8"/>
  <c r="D38" i="8" s="1"/>
  <c r="E37" i="8"/>
  <c r="D37" i="8" s="1"/>
  <c r="E35" i="8"/>
  <c r="D35" i="8" s="1"/>
  <c r="E34" i="8"/>
  <c r="D34" i="8" s="1"/>
  <c r="E33" i="8"/>
  <c r="D33" i="8" s="1"/>
  <c r="E31" i="8"/>
  <c r="D31" i="8" s="1"/>
  <c r="E30" i="8"/>
  <c r="D30" i="8" s="1"/>
  <c r="E29" i="8"/>
  <c r="D29" i="8" s="1"/>
  <c r="E27" i="8" l="1"/>
  <c r="D27" i="8" s="1"/>
  <c r="E26" i="8"/>
  <c r="D26" i="8" s="1"/>
  <c r="E24" i="8"/>
  <c r="D24" i="8" s="1"/>
  <c r="E23" i="8"/>
  <c r="D23" i="8" s="1"/>
  <c r="E21" i="8"/>
  <c r="D21" i="8" s="1"/>
  <c r="E20" i="8"/>
  <c r="D20" i="8" s="1"/>
  <c r="E18" i="8"/>
  <c r="D18" i="8" s="1"/>
  <c r="E17" i="8"/>
  <c r="D17" i="8" s="1"/>
  <c r="E15" i="8" l="1"/>
  <c r="D15" i="8" s="1"/>
  <c r="E14" i="8"/>
  <c r="D14" i="8" s="1"/>
  <c r="E12" i="8"/>
  <c r="D12" i="8" s="1"/>
  <c r="E11" i="8"/>
  <c r="D11" i="8" s="1"/>
  <c r="E6" i="8" l="1"/>
  <c r="D6" i="8" s="1"/>
  <c r="E3" i="8"/>
  <c r="D3" i="8" s="1"/>
  <c r="E9" i="8"/>
  <c r="D9" i="8" s="1"/>
  <c r="E8" i="8"/>
  <c r="D8" i="8" s="1"/>
  <c r="E5" i="8"/>
  <c r="D5" i="8" s="1"/>
  <c r="E2" i="8"/>
  <c r="D2" i="8" s="1"/>
  <c r="E76" i="7" l="1"/>
  <c r="E81" i="7"/>
  <c r="E80" i="7"/>
  <c r="E67" i="7"/>
  <c r="E58" i="7"/>
  <c r="E66" i="7"/>
  <c r="E84" i="7"/>
  <c r="E64" i="7"/>
  <c r="E85" i="7"/>
  <c r="E59" i="7"/>
  <c r="E86" i="7"/>
  <c r="E83" i="7"/>
  <c r="E63" i="7"/>
  <c r="E61" i="7"/>
  <c r="E78" i="7"/>
  <c r="E75" i="7"/>
  <c r="E65" i="7"/>
  <c r="E62" i="7"/>
  <c r="E77" i="7"/>
</calcChain>
</file>

<file path=xl/comments1.xml><?xml version="1.0" encoding="utf-8"?>
<comments xmlns="http://schemas.openxmlformats.org/spreadsheetml/2006/main">
  <authors>
    <author>Michael</author>
  </authors>
  <commentList>
    <comment ref="AC1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Maximale Anzahl von Spalten bei MariaDB = 963!!!!!!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ORANGE: Manuell eingegeben, da Signale auf QDR noch nicht vorhanden.
DREVER-Programm dazu fehlt noch, desshalb keine Variable zum Requesten vorhanden.</t>
        </r>
      </text>
    </comment>
  </commentList>
</comments>
</file>

<file path=xl/comments2.xml><?xml version="1.0" encoding="utf-8"?>
<comments xmlns="http://schemas.openxmlformats.org/spreadsheetml/2006/main">
  <authors>
    <author>Michael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x = Erste Entwurf Signale 2021_07
xx = Vorschlag von Marc 2021_08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Maximale Anzahl von Spalten bei MariaDB = 963!!!!!!</t>
        </r>
      </text>
    </comment>
  </commentList>
</comments>
</file>

<file path=xl/sharedStrings.xml><?xml version="1.0" encoding="utf-8"?>
<sst xmlns="http://schemas.openxmlformats.org/spreadsheetml/2006/main" count="17287" uniqueCount="4852">
  <si>
    <t>Messort</t>
  </si>
  <si>
    <t>Bezeichnung</t>
  </si>
  <si>
    <t>Nummer</t>
  </si>
  <si>
    <t>Zeichen</t>
  </si>
  <si>
    <t>Signal-
name</t>
  </si>
  <si>
    <t>Item</t>
  </si>
  <si>
    <t>Code/
Device</t>
  </si>
  <si>
    <t>Maschine</t>
  </si>
  <si>
    <t>Physikalische
Größe</t>
  </si>
  <si>
    <t>Ist-/
Sollwert</t>
  </si>
  <si>
    <t>Einheit</t>
  </si>
  <si>
    <t>Min</t>
  </si>
  <si>
    <t>Max</t>
  </si>
  <si>
    <t>Anlagen-
meter</t>
  </si>
  <si>
    <t>QDR Modul</t>
  </si>
  <si>
    <t>SPS</t>
  </si>
  <si>
    <t>SPS-
Adresse</t>
  </si>
  <si>
    <t>Kommentar</t>
  </si>
  <si>
    <t>Einzel-
telegramm
(nach Messung)</t>
  </si>
  <si>
    <t>QDR-Längenaufzeichnung</t>
  </si>
  <si>
    <t>QDR-Einzelwert</t>
  </si>
  <si>
    <t>Extract to L2</t>
  </si>
  <si>
    <t>Extract to SMSdigital</t>
  </si>
  <si>
    <t>L2_MIN</t>
  </si>
  <si>
    <t>L2_MAX</t>
  </si>
  <si>
    <t>L2_AVG</t>
  </si>
  <si>
    <t>L2_Kurvenverlauf (1m-Segmente)</t>
  </si>
  <si>
    <t>L2_DB-Spaltenname</t>
  </si>
  <si>
    <t>L2_Kurvenverlauf (10s-Intervalle)</t>
  </si>
  <si>
    <t>QDR-Modul / Signal</t>
  </si>
  <si>
    <t># L2 Signale:</t>
  </si>
  <si>
    <t>Version</t>
  </si>
  <si>
    <t>Kommentar 2</t>
  </si>
  <si>
    <t>Schere 1</t>
  </si>
  <si>
    <t>ENS-Coil_Schere 1_Schrottlänge Anfang_Ist</t>
  </si>
  <si>
    <t>ENS-Coil</t>
  </si>
  <si>
    <t> </t>
  </si>
  <si>
    <t>Schrottlänge Anfang</t>
  </si>
  <si>
    <t>Ist</t>
  </si>
  <si>
    <t>m</t>
  </si>
  <si>
    <t>Level 2</t>
  </si>
  <si>
    <t>x</t>
  </si>
  <si>
    <t>ENS-Coil_Schere 1_Schrottlänge Ende_Ist</t>
  </si>
  <si>
    <t>Schrottlänge Ende</t>
  </si>
  <si>
    <t>Abhaspel 1 + CPC</t>
  </si>
  <si>
    <t>ENS-Coil_Abhaspel1_Coilnummer_Soll</t>
  </si>
  <si>
    <t>Abhaspel 1</t>
  </si>
  <si>
    <t>Coil-ID</t>
  </si>
  <si>
    <t>Soll</t>
  </si>
  <si>
    <t>String[12]</t>
  </si>
  <si>
    <t>Schere 2</t>
  </si>
  <si>
    <t>Abhaspel 2 + CPC</t>
  </si>
  <si>
    <t>ENS-Coil_Abhaspel2_Coilnummer_Soll</t>
  </si>
  <si>
    <t>Abhaspel 2</t>
  </si>
  <si>
    <t>Eingangscoil</t>
  </si>
  <si>
    <t>Muttercoil</t>
  </si>
  <si>
    <t>Chemie</t>
  </si>
  <si>
    <t>%</t>
  </si>
  <si>
    <t>12 Werte</t>
  </si>
  <si>
    <t>Dicke</t>
  </si>
  <si>
    <t>mm</t>
  </si>
  <si>
    <t>Dummycoil</t>
  </si>
  <si>
    <t>Bool</t>
  </si>
  <si>
    <t>Eingangsbreite</t>
  </si>
  <si>
    <t>Materialgüte</t>
  </si>
  <si>
    <t>String[24]</t>
  </si>
  <si>
    <t>Bandgeschwindigkeitsollwerte</t>
  </si>
  <si>
    <t>m/min</t>
  </si>
  <si>
    <t xml:space="preserve"> 4 Werte / min, max, von Schwebebandofen, Glühofen</t>
  </si>
  <si>
    <t>Stahlgüte</t>
  </si>
  <si>
    <t>Herkunftsort</t>
  </si>
  <si>
    <t>String[6]</t>
  </si>
  <si>
    <t xml:space="preserve"> Herkunft Coil - Du, Ge, Bo, BNO</t>
  </si>
  <si>
    <t>Feste Sollwertvorgabe</t>
  </si>
  <si>
    <t>(0=Pyrometerfahrweise; 1= feste Zonentemp.-Sollwerte, Leistungen, Drehzahlen)</t>
  </si>
  <si>
    <t>Glühschlüssel</t>
  </si>
  <si>
    <t>Integer</t>
  </si>
  <si>
    <t>Rezeptcode für Glühofen</t>
  </si>
  <si>
    <t>Isolierschlüssel</t>
  </si>
  <si>
    <t>String[16]</t>
  </si>
  <si>
    <t>Rezeptcode für Coater</t>
  </si>
  <si>
    <t>Rauhigkeit</t>
  </si>
  <si>
    <t>Position_Im_Coil</t>
  </si>
  <si>
    <t>Länge</t>
  </si>
  <si>
    <t>Fertigcoil</t>
  </si>
  <si>
    <t>EXS-Coil</t>
  </si>
  <si>
    <t>Abbindung</t>
  </si>
  <si>
    <t>Manuell</t>
  </si>
  <si>
    <t>EXS</t>
  </si>
  <si>
    <t>Anzahl_Bänder</t>
  </si>
  <si>
    <t>#</t>
  </si>
  <si>
    <t>Waage</t>
  </si>
  <si>
    <t>Gewicht</t>
  </si>
  <si>
    <t>Kg</t>
  </si>
  <si>
    <t>Etikettierer</t>
  </si>
  <si>
    <t>Angebracht</t>
  </si>
  <si>
    <t>Signierung</t>
  </si>
  <si>
    <t>Aufgebracht</t>
  </si>
  <si>
    <t>Gurtwickler Aufhaspel 1</t>
  </si>
  <si>
    <t>Angestellt</t>
  </si>
  <si>
    <t>Gurtwickler Aufhaspel 2</t>
  </si>
  <si>
    <t>QDR-Intern</t>
  </si>
  <si>
    <t>Start_Produktion</t>
  </si>
  <si>
    <t>Time</t>
  </si>
  <si>
    <t>Ende_Produktion</t>
  </si>
  <si>
    <t>Vorläufercoil</t>
  </si>
  <si>
    <t>Bandbreite</t>
  </si>
  <si>
    <t>Banddicke</t>
  </si>
  <si>
    <t xml:space="preserve">Beschichtungsdicke </t>
  </si>
  <si>
    <t>µm</t>
  </si>
  <si>
    <t>CoilID</t>
  </si>
  <si>
    <t>Lacktyp</t>
  </si>
  <si>
    <t>PMT</t>
  </si>
  <si>
    <t>°C</t>
  </si>
  <si>
    <t>Werkstoff</t>
  </si>
  <si>
    <t>CB01</t>
  </si>
  <si>
    <t>BN</t>
  </si>
  <si>
    <t>Abhaspel1</t>
  </si>
  <si>
    <t>Bandgeschwindigkeit</t>
  </si>
  <si>
    <t>LD1</t>
  </si>
  <si>
    <t>MKL</t>
  </si>
  <si>
    <t>Zug</t>
  </si>
  <si>
    <t>KN</t>
  </si>
  <si>
    <t>Durchmesser</t>
  </si>
  <si>
    <t>Moment</t>
  </si>
  <si>
    <t>Nm</t>
  </si>
  <si>
    <t>Restlänge</t>
  </si>
  <si>
    <t>Strom</t>
  </si>
  <si>
    <t>A</t>
  </si>
  <si>
    <t>CD01</t>
  </si>
  <si>
    <t>EPU</t>
  </si>
  <si>
    <t>Abhaspel1_Bandmittenregelung</t>
  </si>
  <si>
    <t>Bandlage</t>
  </si>
  <si>
    <t>ENS</t>
  </si>
  <si>
    <t>Position</t>
  </si>
  <si>
    <t>Offset</t>
  </si>
  <si>
    <t>Auslenkung</t>
  </si>
  <si>
    <t>Vorrichtmaschine 1</t>
  </si>
  <si>
    <t>CM11</t>
  </si>
  <si>
    <t>BS</t>
  </si>
  <si>
    <t xml:space="preserve">Vorrichtmaschine1 Einlauf </t>
  </si>
  <si>
    <t>CM21</t>
  </si>
  <si>
    <t xml:space="preserve">Vorrichtmaschine1 Auslauf </t>
  </si>
  <si>
    <t>Banddickenmessung 1</t>
  </si>
  <si>
    <t>CN01</t>
  </si>
  <si>
    <t>Einlauf1_Banddickenmessung</t>
  </si>
  <si>
    <t>CN02</t>
  </si>
  <si>
    <t>Gültig</t>
  </si>
  <si>
    <t>DB01</t>
  </si>
  <si>
    <t>Abhaspel2</t>
  </si>
  <si>
    <t>-</t>
  </si>
  <si>
    <t>Abhaspel2_Wickelrichtung</t>
  </si>
  <si>
    <t>Unten</t>
  </si>
  <si>
    <t>Oben</t>
  </si>
  <si>
    <t>DD01</t>
  </si>
  <si>
    <t>Abhaspel2_Bandmittenregelung</t>
  </si>
  <si>
    <t>Vorrichtmaschine 2</t>
  </si>
  <si>
    <t>DM11</t>
  </si>
  <si>
    <t xml:space="preserve">Vorrichtmaschine2 Einlauf </t>
  </si>
  <si>
    <t>DM21</t>
  </si>
  <si>
    <t xml:space="preserve">Vorrichtmaschine2 Auslauf </t>
  </si>
  <si>
    <t>Banddickenmessung 2</t>
  </si>
  <si>
    <t>DN01</t>
  </si>
  <si>
    <t>Einlauf2_Banddickenmessung</t>
  </si>
  <si>
    <t>Schweissmaschine</t>
  </si>
  <si>
    <t>EP01</t>
  </si>
  <si>
    <t>Schweißmaschine</t>
  </si>
  <si>
    <t>Breite_Bandanfang</t>
  </si>
  <si>
    <t>Dicke_Bandanfang</t>
  </si>
  <si>
    <t>Schweißklasse_BA</t>
  </si>
  <si>
    <t>QCDS_Schweissnaht_NOK</t>
  </si>
  <si>
    <t>Bediener_Schweissnaht_OK</t>
  </si>
  <si>
    <t>Bediener_Schweissnaht_NOK</t>
  </si>
  <si>
    <t>Laufende_Nummer,_Index_für_Datenbank</t>
  </si>
  <si>
    <t>Welder</t>
  </si>
  <si>
    <t>Schnitt</t>
  </si>
  <si>
    <t>0 = Einfacher Schnitt; 1 = Doppelter Schnitt</t>
  </si>
  <si>
    <t>Daten</t>
  </si>
  <si>
    <t>0 = Parameter aus Rezept; 1 = Daten manuell geändert</t>
  </si>
  <si>
    <t>Quelle</t>
  </si>
  <si>
    <t>0 = Daten von SM 1= Schweißparameter von Linie</t>
  </si>
  <si>
    <t>Abweichung_Bandmitten</t>
  </si>
  <si>
    <t>Anzahl_Wiederholungen</t>
  </si>
  <si>
    <t>I-Unit</t>
  </si>
  <si>
    <t>Schweissergebnis</t>
  </si>
  <si>
    <t>0 = NiO; 1 = iO</t>
  </si>
  <si>
    <t>Nahttype</t>
  </si>
  <si>
    <t>0 = Produktionsnaht; 1 = Testschweißung</t>
  </si>
  <si>
    <t>Spaltmessung</t>
  </si>
  <si>
    <t>0 = keine Spaltmessung; 1 = Spaltmessung</t>
  </si>
  <si>
    <t>Spaltkorrektur</t>
  </si>
  <si>
    <t>0 = keine Spaltkorrektur; 1 = Spaltkorrektur</t>
  </si>
  <si>
    <t>Bandquerausrichtung</t>
  </si>
  <si>
    <t>0 = keine Bandquerausrichtung; 1 = mit Bandquerausrichtung</t>
  </si>
  <si>
    <t>Nahtauswertung</t>
  </si>
  <si>
    <t>0 = keine Nahtauswertung; 1 = mit Nahtauswertung</t>
  </si>
  <si>
    <t>Auswertung_Vorwärmtemperatur</t>
  </si>
  <si>
    <t>0 = keine Auswertung Vorwärmtemperatur; 1 = Auswertung Vorwärmtemperatur</t>
  </si>
  <si>
    <t>Auswertung_Nachwärmtemperatur</t>
  </si>
  <si>
    <t>0 = keine Auswertung Nachwärmtemperatur; 1 = Auswertung Nachwärmtemperatur</t>
  </si>
  <si>
    <t>Querkorrektur</t>
  </si>
  <si>
    <t>0 = keine Querkorrektur; 1 = Querkorrektur durch QAS</t>
  </si>
  <si>
    <t>Schweißspalt_Antriebsseite</t>
  </si>
  <si>
    <t>Schweißspalt_Bedienseite</t>
  </si>
  <si>
    <t>Laserleistung_Schweißen</t>
  </si>
  <si>
    <t>W</t>
  </si>
  <si>
    <t>Laserleistung_Schweißen_Minimum</t>
  </si>
  <si>
    <t>Laserleistung_Schweißen_Durchschnitt</t>
  </si>
  <si>
    <t>Laserleistung_Schweißen_Maximum</t>
  </si>
  <si>
    <t>Schweißgeschwindigkeit</t>
  </si>
  <si>
    <t>Schweißgeschwindigkeit_Minimum</t>
  </si>
  <si>
    <t>Schweißgeschwindigkeit_Durchschnitt</t>
  </si>
  <si>
    <t>Schweißgeschwindigkeit_Maximum</t>
  </si>
  <si>
    <t>Abstand_Schweißkopf</t>
  </si>
  <si>
    <t>Drahtgeschwindigkeit</t>
  </si>
  <si>
    <t>Drahtgeschwindigkeit_Minimum</t>
  </si>
  <si>
    <t>Drahtgeschwindigkeit_Durchschnitt</t>
  </si>
  <si>
    <t>Drahtgeschwindigkeit_Maximum</t>
  </si>
  <si>
    <t>Schweißgasdruck</t>
  </si>
  <si>
    <t>bar</t>
  </si>
  <si>
    <t>Schweißgasdruck_Minimum</t>
  </si>
  <si>
    <t>Schweißgasdruck_Durchschnitt</t>
  </si>
  <si>
    <t>Schweißgasdruck_Maximum</t>
  </si>
  <si>
    <t>Leistung_Vorwärminduktor</t>
  </si>
  <si>
    <t>Leistung_Vorwärminduktor_Minimum</t>
  </si>
  <si>
    <t>Leistung_Vorwärminduktor_Durchschnitt</t>
  </si>
  <si>
    <t>Leistung_Vorwärminduktor_Maximum</t>
  </si>
  <si>
    <t>Leistung_Nachwärminduktor</t>
  </si>
  <si>
    <t>Leistung_Nachwärminduktor_Minimum</t>
  </si>
  <si>
    <t>Leistung_Nachwärminduktor_Durchschnitt</t>
  </si>
  <si>
    <t>Leistung_Nachwärminduktor_Maximum</t>
  </si>
  <si>
    <t>Geschwindigkeit_Glättrolle</t>
  </si>
  <si>
    <t>Geschwindigkeit_Glättrolle_Minimum</t>
  </si>
  <si>
    <t>Geschwindigkeit_Glättrolle_Durchschnitt</t>
  </si>
  <si>
    <t>Geschwindigkeit_Glättrolle_Maximum</t>
  </si>
  <si>
    <t>Leistung_Induktor_Glättrolle</t>
  </si>
  <si>
    <t>Leistung_Induktor_Glättrolle_Minimum</t>
  </si>
  <si>
    <t>Leistung_Induktor_Glättrolle_Durchschnitt</t>
  </si>
  <si>
    <t>Leistung_Induktor_Glättrolle_Maximum</t>
  </si>
  <si>
    <t>Druck_Glättrolle</t>
  </si>
  <si>
    <t>S-Rolle 1</t>
  </si>
  <si>
    <t>EW02</t>
  </si>
  <si>
    <t>S_Rolle1_Rolle1</t>
  </si>
  <si>
    <t>Speed Master</t>
  </si>
  <si>
    <t>EW11</t>
  </si>
  <si>
    <t>S_Rolle1_Rolle2</t>
  </si>
  <si>
    <t>CPC 1</t>
  </si>
  <si>
    <t>HA01</t>
  </si>
  <si>
    <t>Bandmittenregelung1</t>
  </si>
  <si>
    <t>CPC 2 + Einlaufspeicher</t>
  </si>
  <si>
    <t>HF01</t>
  </si>
  <si>
    <t>Einlaufspeicher_Bandmittenregelung2</t>
  </si>
  <si>
    <t>HE01</t>
  </si>
  <si>
    <t>Einlaufspeicher_Schlingenwagen</t>
  </si>
  <si>
    <t>CPC 3 + Zugmessung TM1</t>
  </si>
  <si>
    <t>HG01</t>
  </si>
  <si>
    <t>Einlaufspeicher_Bandmittenregelung3</t>
  </si>
  <si>
    <t>HG11</t>
  </si>
  <si>
    <t>BBZ</t>
  </si>
  <si>
    <t>Einlaufspeicher</t>
  </si>
  <si>
    <t>kN</t>
  </si>
  <si>
    <t>Einlaufspeicher_AS</t>
  </si>
  <si>
    <t>Einlaufspeicher_BS</t>
  </si>
  <si>
    <t>CPC 4</t>
  </si>
  <si>
    <t>HJ01</t>
  </si>
  <si>
    <t>Einlaufspeicher_Bandmittenregelung4</t>
  </si>
  <si>
    <t>CPC 5</t>
  </si>
  <si>
    <t>HK01</t>
  </si>
  <si>
    <t>Einlaufspeicher_Bandmittenregelung5</t>
  </si>
  <si>
    <t>PRS</t>
  </si>
  <si>
    <t>CPC 6</t>
  </si>
  <si>
    <t>HL01</t>
  </si>
  <si>
    <t>Einlaufspeicher_Bandmittenregelung6</t>
  </si>
  <si>
    <t>S-Rolle 2</t>
  </si>
  <si>
    <t>HP01</t>
  </si>
  <si>
    <t>S_Rolle2_Rolle1</t>
  </si>
  <si>
    <t>HP11</t>
  </si>
  <si>
    <t>S_Rolle2_Rolle2</t>
  </si>
  <si>
    <t>Sprühreinigung</t>
  </si>
  <si>
    <t>JC01</t>
  </si>
  <si>
    <t>BD</t>
  </si>
  <si>
    <t>Sprühreinigung_Zirkulationspumpe</t>
  </si>
  <si>
    <t>Druck</t>
  </si>
  <si>
    <t>JC25</t>
  </si>
  <si>
    <t>BH</t>
  </si>
  <si>
    <t>Sprühreinigung_Zirkulationstank</t>
  </si>
  <si>
    <t>Niveau</t>
  </si>
  <si>
    <t>JC26</t>
  </si>
  <si>
    <t>BLF</t>
  </si>
  <si>
    <t>Leitwert</t>
  </si>
  <si>
    <t>µS</t>
  </si>
  <si>
    <t>JC41</t>
  </si>
  <si>
    <t>BT</t>
  </si>
  <si>
    <t>Sprühreinigung_Wärmetauscher</t>
  </si>
  <si>
    <t>Temperatur</t>
  </si>
  <si>
    <t>JC51</t>
  </si>
  <si>
    <t>BQ</t>
  </si>
  <si>
    <t>Sprühreinigung_Abschlemmventil</t>
  </si>
  <si>
    <t>Durchfluss</t>
  </si>
  <si>
    <r>
      <t>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/h</t>
    </r>
  </si>
  <si>
    <t>Reinigung</t>
  </si>
  <si>
    <t>Bürstmaschine 1</t>
  </si>
  <si>
    <t>JE02</t>
  </si>
  <si>
    <t>BP</t>
  </si>
  <si>
    <t>Bürstmaschine1_Bürste1_Motor</t>
  </si>
  <si>
    <t>JE22</t>
  </si>
  <si>
    <t>SBE</t>
  </si>
  <si>
    <t>Bürstmaschine1_Bürste4_Schnellöffnung</t>
  </si>
  <si>
    <t>Abgestellt</t>
  </si>
  <si>
    <t>Bürstmaschine1_Bürste3_Schnellöffnung</t>
  </si>
  <si>
    <t>JE12</t>
  </si>
  <si>
    <t>Bürstmaschine1_Bürste2_Schnellöffnung</t>
  </si>
  <si>
    <t>Bürstmaschine1_Bürste1_Schnellöffnung</t>
  </si>
  <si>
    <t>Bürstmaschine1_Bürste2_Motor</t>
  </si>
  <si>
    <t>Bürstmaschine1_Bürste3_Motor</t>
  </si>
  <si>
    <t>JE32</t>
  </si>
  <si>
    <t>Bürstmaschine1_Bürste4_Motor</t>
  </si>
  <si>
    <t>JE92</t>
  </si>
  <si>
    <t>Bürstmaschine1_Zirkulationspumpe</t>
  </si>
  <si>
    <t>Elektrolytische Reinigung</t>
  </si>
  <si>
    <t>JN01</t>
  </si>
  <si>
    <t>Elektrolytische_Reinigung_Zirkulationspumpe</t>
  </si>
  <si>
    <t>JM11</t>
  </si>
  <si>
    <t>Elektrolytische_Reinigung_Prozesstank</t>
  </si>
  <si>
    <t>JN25</t>
  </si>
  <si>
    <t>Elektrolytische_Reinigung_Zirkulationstank</t>
  </si>
  <si>
    <t>JM71</t>
  </si>
  <si>
    <t>GL</t>
  </si>
  <si>
    <t>Elektrolytische_Reinigung_Gleichrichter1</t>
  </si>
  <si>
    <t>Stromdichte</t>
  </si>
  <si>
    <t>A/m²</t>
  </si>
  <si>
    <t>JN26</t>
  </si>
  <si>
    <t>JM72</t>
  </si>
  <si>
    <t>Elektrolytische_Reinigung_Gleichrichter2</t>
  </si>
  <si>
    <t>JN41</t>
  </si>
  <si>
    <t>Elektrolytische_Reinigung_Wärmetauscher</t>
  </si>
  <si>
    <t>Bürstmaschine 2</t>
  </si>
  <si>
    <t>JQ02</t>
  </si>
  <si>
    <t>Bürstmaschine2_Bürste1_Motor</t>
  </si>
  <si>
    <t>Bürstmaschine2_Bürste1_Schnellöffnung</t>
  </si>
  <si>
    <t>JQ12</t>
  </si>
  <si>
    <t>Bürstmaschine2_Bürste2_Motor</t>
  </si>
  <si>
    <t>Bürstmaschine2_Bürste2_Schnellöffnung</t>
  </si>
  <si>
    <t>JQ22</t>
  </si>
  <si>
    <t>Bürstmaschine2_Bürste3_Motor</t>
  </si>
  <si>
    <t>Bürstmaschine2_Bürste3_Schnellöffnung</t>
  </si>
  <si>
    <t>JQ32</t>
  </si>
  <si>
    <t>Bürstmaschine2_Bürste4_Motor</t>
  </si>
  <si>
    <t>Bürstmaschine2_Bürste4_Schnellöffnung</t>
  </si>
  <si>
    <t>JR41</t>
  </si>
  <si>
    <t>Bürstmaschine2_Wärmetauscher</t>
  </si>
  <si>
    <t>JR25</t>
  </si>
  <si>
    <t>Bürstmaschine2_Zirkulationstank</t>
  </si>
  <si>
    <t>Nivau</t>
  </si>
  <si>
    <t>JR01</t>
  </si>
  <si>
    <t>Bürstmaschine2_Zirkulationspumpe</t>
  </si>
  <si>
    <t>Spüle</t>
  </si>
  <si>
    <t>JU01</t>
  </si>
  <si>
    <t>Spüle1_Zirkulationspumpe</t>
  </si>
  <si>
    <t>JU02</t>
  </si>
  <si>
    <t>Spüle2_Zirkulationspumpe</t>
  </si>
  <si>
    <t>JU03</t>
  </si>
  <si>
    <t>Spüle3_Zirkulationspumpe</t>
  </si>
  <si>
    <t>JU21</t>
  </si>
  <si>
    <t>Spüle1_Zirkulationstank</t>
  </si>
  <si>
    <t>JU22</t>
  </si>
  <si>
    <t>Spüle2_Zirkulationstank</t>
  </si>
  <si>
    <t>JU23</t>
  </si>
  <si>
    <t>Spüle3_Zirkulationstank</t>
  </si>
  <si>
    <t>JU26</t>
  </si>
  <si>
    <t>JU61</t>
  </si>
  <si>
    <t>Spüle3_Wärmetauscher</t>
  </si>
  <si>
    <t>Bandtrockner</t>
  </si>
  <si>
    <t>JX41</t>
  </si>
  <si>
    <t>Bandtrockner_Wärmetauscher</t>
  </si>
  <si>
    <t>CPC 7</t>
  </si>
  <si>
    <t>KB01</t>
  </si>
  <si>
    <t>Bandmittenregelung7</t>
  </si>
  <si>
    <t>S-Rolle 3</t>
  </si>
  <si>
    <t>KD01</t>
  </si>
  <si>
    <t>S_Rolle3_Rolle1</t>
  </si>
  <si>
    <t>LD2</t>
  </si>
  <si>
    <t>KD11</t>
  </si>
  <si>
    <t>S_Rolle3_Rolle2</t>
  </si>
  <si>
    <t>S-Rolle 4</t>
  </si>
  <si>
    <t>S_Rolle4_Rolle1</t>
  </si>
  <si>
    <t>S_Rolle4_Rolle2</t>
  </si>
  <si>
    <t>Breitenmessung</t>
  </si>
  <si>
    <t>KF01</t>
  </si>
  <si>
    <t>Breitenmessung1</t>
  </si>
  <si>
    <t>Breite</t>
  </si>
  <si>
    <t>V1-04</t>
  </si>
  <si>
    <t>Einheit in mm geändert</t>
  </si>
  <si>
    <t>Zugmessung TM2</t>
  </si>
  <si>
    <t>Ofen_Einlauf_AS</t>
  </si>
  <si>
    <t>Ofen_Einlauf</t>
  </si>
  <si>
    <t>Ofen_Einlauf_BS</t>
  </si>
  <si>
    <t>Glühofen Einlaufschleuse</t>
  </si>
  <si>
    <t>RT0043-FIT01</t>
  </si>
  <si>
    <t>N2 Supply For RTF</t>
  </si>
  <si>
    <t>Flow PV</t>
  </si>
  <si>
    <t>Nm³/h</t>
  </si>
  <si>
    <t>OFEN</t>
  </si>
  <si>
    <t>RT0043-FIT01\MonAnLDrv\PV_Out.Value</t>
  </si>
  <si>
    <t>MS0243-FIT04</t>
  </si>
  <si>
    <t>N2 Supply For Utilities 400 kPa Mix 2</t>
  </si>
  <si>
    <t>MS0243-FIT04\MonAnLDrv\PV_Out.Value</t>
  </si>
  <si>
    <t>MS0243-FIT03</t>
  </si>
  <si>
    <t>N2 Supply For Utilities 200 kPa Mix 2</t>
  </si>
  <si>
    <t>MS0243-FIT03\MonAnLDrv\PV_Out.Value</t>
  </si>
  <si>
    <t>MS0243-FIT02</t>
  </si>
  <si>
    <t>N2 Supply For HNx Mix 2</t>
  </si>
  <si>
    <t>MS0243-FIT02\MonAnLDrv\PV_Out.Value</t>
  </si>
  <si>
    <t>MS0243-FIT01</t>
  </si>
  <si>
    <t>N2 Supply For Purge Mix 2</t>
  </si>
  <si>
    <t>MS0243-FIT01\MonAnLDrv\PV_Out.Value</t>
  </si>
  <si>
    <t>MS0242-FIT01</t>
  </si>
  <si>
    <t>H2 Supply  Mix 2</t>
  </si>
  <si>
    <t>MS0242-FIT01\MonAnLDrv\PV_Out.Value</t>
  </si>
  <si>
    <t>MS0143-FIT04</t>
  </si>
  <si>
    <t>N2 Supply For Utilities 400 kPa Mix 1</t>
  </si>
  <si>
    <t>MS0143-FIT04\MonAnLDrv\PV_Out.Value</t>
  </si>
  <si>
    <t>MS0143-FIT03</t>
  </si>
  <si>
    <t>N2 Supply For Utilities 200 kPa Mix 1</t>
  </si>
  <si>
    <t>MS0143-FIT03\MonAnLDrv\PV_Out.Value</t>
  </si>
  <si>
    <t>MS0143-FIT02</t>
  </si>
  <si>
    <t>N2 Supply For HNx Mix 1</t>
  </si>
  <si>
    <t>MS0143-FIT02\MonAnLDrv\PV_Out.Value</t>
  </si>
  <si>
    <t>MS0143-FIT01</t>
  </si>
  <si>
    <t>N2 Supply For Purge Mix 1</t>
  </si>
  <si>
    <t>MS0143-FIT01\MonAnLDrv\PV_Out.Value</t>
  </si>
  <si>
    <t>MS0142-FIT01</t>
  </si>
  <si>
    <t>H2 Supply  Mix 1</t>
  </si>
  <si>
    <t>MS0142-FIT01\MonAnLDrv\PV_Out.Value</t>
  </si>
  <si>
    <t>ES0043-FIT02</t>
  </si>
  <si>
    <t>Ety seal Between Curtains N2</t>
  </si>
  <si>
    <t xml:space="preserve"> Flow PV</t>
  </si>
  <si>
    <t>ES0043-FIT02\MonAnLDrv\PV_Out.Value</t>
  </si>
  <si>
    <t>ES0043-FIT01</t>
  </si>
  <si>
    <t>Ety seal Before Curtains N2</t>
  </si>
  <si>
    <t>ES0043-FIT01\MonAnLDrv\PV_Out.Value</t>
  </si>
  <si>
    <t>ES0041-PDIT02</t>
  </si>
  <si>
    <t>Ety seal Before &amp; After Curtain Seal 2</t>
  </si>
  <si>
    <t>diff Pres PV</t>
  </si>
  <si>
    <t>Pa</t>
  </si>
  <si>
    <t>ES0041-PDIT02\MonAnLDrv\PV_Out.Value</t>
  </si>
  <si>
    <t>ES0041-PDIT01</t>
  </si>
  <si>
    <t>Ety seal Before &amp; After Curtain Seal 1</t>
  </si>
  <si>
    <t>ES0041-PDIT01\MonAnLDrv\PV_Out.Value</t>
  </si>
  <si>
    <t>CAA03-AIT20.PV-YV08</t>
  </si>
  <si>
    <t>Entry Vent Sample : AP H3</t>
  </si>
  <si>
    <t>O2 ppm PV</t>
  </si>
  <si>
    <t>ppm</t>
  </si>
  <si>
    <t>CAA03-AIT20.PV-YV08\MonAnLDrv\PV_Out.Value</t>
  </si>
  <si>
    <t>CAA03-AIT20.PV-YV07</t>
  </si>
  <si>
    <t>Entry Seal Sample : AP G3</t>
  </si>
  <si>
    <t>CAA03-AIT20.PV-YV07\MonAnLDrv\PV_Out.Value</t>
  </si>
  <si>
    <t>CAA03-AIT10.PV-YV08</t>
  </si>
  <si>
    <t>H2 % PV</t>
  </si>
  <si>
    <t>CAA03-AIT10.PV-YV08\MonAnLDrv\PV_Out.Value</t>
  </si>
  <si>
    <t>CAA03-AIT10.PV-YV07</t>
  </si>
  <si>
    <t>CAA03-AIT10.PV-YV07\MonAnLDrv\PV_Out.Value</t>
  </si>
  <si>
    <t>CAA02-AIT21.PV-YV17</t>
  </si>
  <si>
    <t>Entry Seal Sample : AP P2</t>
  </si>
  <si>
    <t>CAA02-AIT21.PV-YV17\MonAnLDrv\PV_Out.Value</t>
  </si>
  <si>
    <t>CAA02-AIT11.PV-YV17</t>
  </si>
  <si>
    <t>CAA02-AIT11.PV-YV17\MonAnLDrv\PV_Out.Value</t>
  </si>
  <si>
    <t>Glühofen Zone RTF</t>
  </si>
  <si>
    <t>RT0541-TIC01_SP</t>
  </si>
  <si>
    <t>RTF Zone 5</t>
  </si>
  <si>
    <t>Temp SP</t>
  </si>
  <si>
    <t>RT0541-TIC01_OUT</t>
  </si>
  <si>
    <t>Power</t>
  </si>
  <si>
    <t>RT0541-TIC01_OUT\MonAnLDrv\PV_Out.Value</t>
  </si>
  <si>
    <t>RT0541-TE03</t>
  </si>
  <si>
    <t>Comparison Temp PV</t>
  </si>
  <si>
    <t>RT0541-TE03\MonAnLDrv\PV_Out.Value</t>
  </si>
  <si>
    <t>RT0541-TE01</t>
  </si>
  <si>
    <t>Temp PV 1</t>
  </si>
  <si>
    <t>RT0541-TE01\MonAnLDrv\PV_Out.Value</t>
  </si>
  <si>
    <t>RT0511-FIT01</t>
  </si>
  <si>
    <t>RTF Zone 5 Gas</t>
  </si>
  <si>
    <t>RT0511-FIT01\MonAnLDrv\PV_Out.Value</t>
  </si>
  <si>
    <t>RT0441-TIC01_SP</t>
  </si>
  <si>
    <t>RTF Zone 4</t>
  </si>
  <si>
    <t>RT0441-TIC01_OUT</t>
  </si>
  <si>
    <t>RT0441-TIC01_OUT\MonAnLDrv\PV_Out.Value</t>
  </si>
  <si>
    <t>RT0441-TE03</t>
  </si>
  <si>
    <t>RT0441-TE03\MonAnLDrv\PV_Out.Value</t>
  </si>
  <si>
    <t>RT0441-TE01</t>
  </si>
  <si>
    <t>RT0441-TE01\MonAnLDrv\PV_Out.Value</t>
  </si>
  <si>
    <t>RT0411-FIT01</t>
  </si>
  <si>
    <t>RTF Zone 4 Gas</t>
  </si>
  <si>
    <t>RT0411-FIT01\MonAnLDrv\PV_Out.Value</t>
  </si>
  <si>
    <t>RT0341-TIC01_SP</t>
  </si>
  <si>
    <t>RTF Zone 3</t>
  </si>
  <si>
    <t>RT0341-TIC01_OUT</t>
  </si>
  <si>
    <t>RT0341-TIC01_OUT\MonAnLDrv\PV_Out.Value</t>
  </si>
  <si>
    <t>RT0341-TE03</t>
  </si>
  <si>
    <t>RT0341-TE03\MonAnLDrv\PV_Out.Value</t>
  </si>
  <si>
    <t>RT0341-TE01</t>
  </si>
  <si>
    <t>RT0341-TE01\MonAnLDrv\PV_Out.Value</t>
  </si>
  <si>
    <t>RT0311-FIT01</t>
  </si>
  <si>
    <t>RTF Zone 3 Gas</t>
  </si>
  <si>
    <t>RT0311-FIT01\MonAnLDrv\PV_Out.Value</t>
  </si>
  <si>
    <t>RT0241-TIC01_SP</t>
  </si>
  <si>
    <t>RTF Zone 2</t>
  </si>
  <si>
    <t>RT0241-TIC01_OUT</t>
  </si>
  <si>
    <t>RT0241-TIC01_OUT\MonAnLDrv\PV_Out.Value</t>
  </si>
  <si>
    <t>RT0241-TE03</t>
  </si>
  <si>
    <t>RT0241-TE03\MonAnLDrv\PV_Out.Value</t>
  </si>
  <si>
    <t>RT0241-TE01</t>
  </si>
  <si>
    <t>RT0241-TE01\MonAnLDrv\PV_Out.Value</t>
  </si>
  <si>
    <t>RT0211-FIT01</t>
  </si>
  <si>
    <t>RTF Zone 2 Gas</t>
  </si>
  <si>
    <t>RT0211-FIT01\MonAnLDrv\PV_Out.Value</t>
  </si>
  <si>
    <t>RT0141-TIC01_SP</t>
  </si>
  <si>
    <t>RTF Zone 1</t>
  </si>
  <si>
    <t>RT0141-TIC01_OUT</t>
  </si>
  <si>
    <t>RT0141-TIC01_OUT\MonAnLDrv\PV_Out.Value</t>
  </si>
  <si>
    <t>RT0141-TE03</t>
  </si>
  <si>
    <t>RT0141-TE03\MonAnLDrv\PV_Out.Value</t>
  </si>
  <si>
    <t>RT0141-TE01</t>
  </si>
  <si>
    <t>RT0141-TE01\MonAnLDrv\PV_Out.Value</t>
  </si>
  <si>
    <t>RT0111-FIT01</t>
  </si>
  <si>
    <t>RTF Zone 1 Gas</t>
  </si>
  <si>
    <t>RT0111-FIT01\MonAnLDrv\PV_Out.Value</t>
  </si>
  <si>
    <t>RT0041-PIT01</t>
  </si>
  <si>
    <t>RTF</t>
  </si>
  <si>
    <t>Pres PV</t>
  </si>
  <si>
    <t>RT0041-PIT01\MonAnLDrv\PV_Out.Value</t>
  </si>
  <si>
    <t>RT0000-RET01.RT</t>
  </si>
  <si>
    <t>RTF P1</t>
  </si>
  <si>
    <t>Strip Temp PV</t>
  </si>
  <si>
    <t>RT0000-RET01.RT\MonAnLDrv\PV_Out.Value</t>
  </si>
  <si>
    <t>CAA03-AIT20.PV-YV01</t>
  </si>
  <si>
    <t>RTF Z3 Sample : AP A3</t>
  </si>
  <si>
    <t>CAA03-AIT20.PV-YV01\MonAnLDrv\PV_Out.Value</t>
  </si>
  <si>
    <t>CAA03-AIT10.PV-YV01</t>
  </si>
  <si>
    <t>CAA03-AIT10.PV-YV01\MonAnLDrv\PV_Out.Value</t>
  </si>
  <si>
    <t>CAA02-AIT21.PV-YV11</t>
  </si>
  <si>
    <t>RTF Z1 Sample : AP J2</t>
  </si>
  <si>
    <t>CAA02-AIT21.PV-YV11\MonAnLDrv\PV_Out.Value</t>
  </si>
  <si>
    <t>CAA02-AIT20.PV-YV06</t>
  </si>
  <si>
    <t>RTF Z1 Sample : AP F2</t>
  </si>
  <si>
    <t>O2 % PV</t>
  </si>
  <si>
    <t>CAA02-AIT20.PV-YV06\MonAnLDrv\PV_Out.Value</t>
  </si>
  <si>
    <t>CAA02-AIT20.PV-YV01</t>
  </si>
  <si>
    <t>RTF Top casing Sample : AP A2</t>
  </si>
  <si>
    <t>CAA02-AIT20.PV-YV01\MonAnLDrv\PV_Out.Value</t>
  </si>
  <si>
    <t>CAA02-AIT11.PV-YV11</t>
  </si>
  <si>
    <t>CAA02-AIT11.PV-YV11\MonAnLDrv\PV_Out.Value</t>
  </si>
  <si>
    <t>CAA02-AIT10.PV-YV06</t>
  </si>
  <si>
    <t>CAA02-AIT10.PV-YV06\MonAnLDrv\PV_Out.Value</t>
  </si>
  <si>
    <t>CAA02-AIT10.PV-YV01</t>
  </si>
  <si>
    <t>CAA02-AIT10.PV-YV01\MonAnLDrv\PV_Out.Value</t>
  </si>
  <si>
    <t>CAA01-AIT34.PV</t>
  </si>
  <si>
    <t>RTF  : AP A1</t>
  </si>
  <si>
    <t>DP PV</t>
  </si>
  <si>
    <t>CAA01-AIT34.PV\MonAnLDrv\PV_Out.Value</t>
  </si>
  <si>
    <t>P1 SP of MM mode</t>
  </si>
  <si>
    <t>RTFZ16-CTRL01\Mode\I_Ext_Pyro1SP</t>
  </si>
  <si>
    <t>Glühofen Zone IND1</t>
  </si>
  <si>
    <t>IND</t>
  </si>
  <si>
    <t>Induktion1_Längsfeld</t>
  </si>
  <si>
    <t>Temperatur_Einlauf</t>
  </si>
  <si>
    <t>entfällt vermutlich, Messung erfolgt durch Drever / RTF mit Pyro 1</t>
  </si>
  <si>
    <t>Temperatur_Auslauf</t>
  </si>
  <si>
    <t>entfällt vermutlich, Messung erfolgt durch Drever / RTF mir Pyro 2</t>
  </si>
  <si>
    <t>Temperatur_Auslauf_Gültig</t>
  </si>
  <si>
    <t>entfällt vermutlich, Messung erfolgt durch Drever / RTF</t>
  </si>
  <si>
    <t>Summensignal Gültigkeit</t>
  </si>
  <si>
    <t xml:space="preserve">Bitte hierzu nocheinmal mit uns abstimmen. </t>
  </si>
  <si>
    <t>V</t>
  </si>
  <si>
    <t>Parameter Leistungsberechnung (verschiedene)</t>
  </si>
  <si>
    <t xml:space="preserve">Genaue Anzahl der Parameter ist noch unbekannt. </t>
  </si>
  <si>
    <t>Leistungskorrekturfaktor</t>
  </si>
  <si>
    <t xml:space="preserve">kommt eigentlich aus der Drever-Steuerung / Prozessmodell, könnte aber hier aus unserer SPS abgegriffen werden um korrekte Übertragung sicherzustellen. </t>
  </si>
  <si>
    <t>Leistung</t>
  </si>
  <si>
    <t>kW</t>
  </si>
  <si>
    <t>Frequenz</t>
  </si>
  <si>
    <t>Hz</t>
  </si>
  <si>
    <t xml:space="preserve"> Temperatur_Einlauf_Gültig</t>
  </si>
  <si>
    <t>AB0011-FIT21</t>
  </si>
  <si>
    <t>Aux Burner Main Gas</t>
  </si>
  <si>
    <t>AB0011-FIT21\MonAnLDrv\PV_Out.Value</t>
  </si>
  <si>
    <t>AB0011-FIT01</t>
  </si>
  <si>
    <t>Aux Burner Pilot Gas</t>
  </si>
  <si>
    <t>AB0011-FIT01\MonAnLDrv\PV_Out.Value</t>
  </si>
  <si>
    <t>Bandtemperatur Ausgang P2</t>
  </si>
  <si>
    <t>Glühofen Zone IND2</t>
  </si>
  <si>
    <t>Induktion2_Querfeld</t>
  </si>
  <si>
    <t>Trafoschaltstufe</t>
  </si>
  <si>
    <t>Temperaturprofil</t>
  </si>
  <si>
    <t>°C/mm Bandbreite</t>
  </si>
  <si>
    <t xml:space="preserve">Muss noch geklärt werden, ob / wie das aufgezeichnet werden kann. Ametek-Land hat eine IBA-Schnittstelle entwickelt. </t>
  </si>
  <si>
    <t>entfällt vermutlich, Messung erfolgt durch Drever / RTF mit Pyro 2</t>
  </si>
  <si>
    <t>Temperatur_Einlauf_Gültig</t>
  </si>
  <si>
    <t>Temperatur_BS_Auslauf</t>
  </si>
  <si>
    <t>Temperatur_Bandmitte_Auslauf</t>
  </si>
  <si>
    <t>entspricht der Prozessmessung mit Pyro 3 durch Drever. Dieser Wert wird auch durch Drever verarbeitet / interpretiert. Müssen überlegen, was für QDR sinnvoller ist.</t>
  </si>
  <si>
    <t>Temperatur_AS_Auslauf</t>
  </si>
  <si>
    <t>Summensignal Trenner für Induktorer</t>
  </si>
  <si>
    <t>Bitte hierzu nocheinmal mit uns abstimmen. - Notwendigkeit für uns fraglich, hängt aber vom Konept für QDR ab.</t>
  </si>
  <si>
    <t>Spannung</t>
  </si>
  <si>
    <t>Kompensation</t>
  </si>
  <si>
    <t>kVAR</t>
  </si>
  <si>
    <t>effektiv eine 4-stellige Integer-Zahl</t>
  </si>
  <si>
    <t>Induktorposition BS 400mm PT</t>
  </si>
  <si>
    <t>Induktorposition BS 300mm PT</t>
  </si>
  <si>
    <t>Induktorposition AS 400mm PT</t>
  </si>
  <si>
    <t>Induktorposition AS 300mm PT</t>
  </si>
  <si>
    <t>Induktor 400 mm Polteilung aktiv</t>
  </si>
  <si>
    <t>Induktor 300 mm Polteilung aktiv</t>
  </si>
  <si>
    <t>Bandtemperatur Ausgang P3</t>
  </si>
  <si>
    <t>Glühofen Zone EHF</t>
  </si>
  <si>
    <t>HS0841-TIC01_SP</t>
  </si>
  <si>
    <t>EHS Zone 8</t>
  </si>
  <si>
    <t>HS0841-TIC01_OUT</t>
  </si>
  <si>
    <t>HS0841-TIC01_OUT\MonAnLDrv\PV_Out.Value</t>
  </si>
  <si>
    <t>HS0841-TE03</t>
  </si>
  <si>
    <t>Comparison PV</t>
  </si>
  <si>
    <t>HS0841-TE03\MonAnLDrv\PV_Out.Value</t>
  </si>
  <si>
    <t>HS0841-TE01</t>
  </si>
  <si>
    <t>HS0841-TE01\MonAnLDrv\PV_Out.Value</t>
  </si>
  <si>
    <t>HS0741-TIC01_SP</t>
  </si>
  <si>
    <t>EHS Zone 7</t>
  </si>
  <si>
    <t>HS0741-TIC01_OUT</t>
  </si>
  <si>
    <t>HS0741-TIC01_OUT\MonAnLDrv\PV_Out.Value</t>
  </si>
  <si>
    <t>HS0741-TE03</t>
  </si>
  <si>
    <t>HS0741-TE03\MonAnLDrv\PV_Out.Value</t>
  </si>
  <si>
    <t>HS0741-TE01</t>
  </si>
  <si>
    <t>HS0741-TE01\MonAnLDrv\PV_Out.Value</t>
  </si>
  <si>
    <t>HS0641-TIC01_SP</t>
  </si>
  <si>
    <t>EHS Zone 6</t>
  </si>
  <si>
    <t>HS0641-TIC01_OUT</t>
  </si>
  <si>
    <t>HS0641-TIC01_OUT\MonAnLDrv\PV_Out.Value</t>
  </si>
  <si>
    <t>HS0641-TE03</t>
  </si>
  <si>
    <t>HS0641-TE03\MonAnLDrv\PV_Out.Value</t>
  </si>
  <si>
    <t>HS0641-TE01</t>
  </si>
  <si>
    <t>HS0641-TE01\MonAnLDrv\PV_Out.Value</t>
  </si>
  <si>
    <t>HS0541-TIC01_SP</t>
  </si>
  <si>
    <t>EHS Zone 5</t>
  </si>
  <si>
    <t>HS0541-TIC01_OUT</t>
  </si>
  <si>
    <t>HS0541-TIC01_OUT\MonAnLDrv\PV_Out.Value</t>
  </si>
  <si>
    <t>HS0541-TE03</t>
  </si>
  <si>
    <t>HS0541-TE03\MonAnLDrv\PV_Out.Value</t>
  </si>
  <si>
    <t>HS0541-TE01</t>
  </si>
  <si>
    <t>HS0541-TE01\MonAnLDrv\PV_Out.Value</t>
  </si>
  <si>
    <t>HS0441-TIC01_SP</t>
  </si>
  <si>
    <t>EHS Zone 4</t>
  </si>
  <si>
    <t>HS0441-TIC01_OUT</t>
  </si>
  <si>
    <t>HS0441-TIC01_OUT\MonAnLDrv\PV_Out.Value</t>
  </si>
  <si>
    <t>HS0441-TE03</t>
  </si>
  <si>
    <t>HS0441-TE03\MonAnLDrv\PV_Out.Value</t>
  </si>
  <si>
    <t>HS0441-TE01</t>
  </si>
  <si>
    <t>HS0441-TE01\MonAnLDrv\PV_Out.Value</t>
  </si>
  <si>
    <t>HS0341-TIC01_SP</t>
  </si>
  <si>
    <t>EHS Zone 3</t>
  </si>
  <si>
    <t>HS0341-TIC01_OUT</t>
  </si>
  <si>
    <t>HS0341-TIC01_OUT\MonAnLDrv\PV_Out.Value</t>
  </si>
  <si>
    <t>HS0341-TE03</t>
  </si>
  <si>
    <t>HS0341-TE03\MonAnLDrv\PV_Out.Value</t>
  </si>
  <si>
    <t>HS0341-TE01.TT</t>
  </si>
  <si>
    <t>HS0341-TE01.TT\MonAnLDrv\PV_Out.Value</t>
  </si>
  <si>
    <t>HS0241-TIC01_SP</t>
  </si>
  <si>
    <t>EHS Zone 2</t>
  </si>
  <si>
    <t>HS0241-TIC01_OUT</t>
  </si>
  <si>
    <t>HS0241-TIC01_OUT\MonAnLDrv\PV_Out.Value</t>
  </si>
  <si>
    <t>HS0241-TE03</t>
  </si>
  <si>
    <t>HS0241-TE03\MonAnLDrv\PV_Out.Value</t>
  </si>
  <si>
    <t>HS0241-TE01</t>
  </si>
  <si>
    <t>HS0241-TE01\MonAnLDrv\PV_Out.Value</t>
  </si>
  <si>
    <t>HS0141-TIC01_SP</t>
  </si>
  <si>
    <t>EHS Zone 1</t>
  </si>
  <si>
    <t>HS0141-TIC01_OUT</t>
  </si>
  <si>
    <t>HS0141-TIC01_OUT\MonAnLDrv\PV_Out.Value</t>
  </si>
  <si>
    <t>HS0141-TE03</t>
  </si>
  <si>
    <t>HS0141-TE03\MonAnLDrv\PV_Out.Value</t>
  </si>
  <si>
    <t>HS0141-TE01</t>
  </si>
  <si>
    <t>HS0141-TE01\MonAnLDrv\PV_Out.Value</t>
  </si>
  <si>
    <t>HS0041-PIT01</t>
  </si>
  <si>
    <t>EHS</t>
  </si>
  <si>
    <t>HS0041-PIT01\MonAnLDrv\PV_Out.Value</t>
  </si>
  <si>
    <t>HS0000-RET04.RT</t>
  </si>
  <si>
    <t>EHS P4</t>
  </si>
  <si>
    <t>HS0000-RET04.RT\MonAnLDrv\PV_Out.Value</t>
  </si>
  <si>
    <t>CAA03-AIT20.PV-YV02</t>
  </si>
  <si>
    <t>EHS Z3 Sample : AP B3</t>
  </si>
  <si>
    <t>CAA03-AIT20.PV-YV02\MonAnLDrv\PV_Out.Value</t>
  </si>
  <si>
    <t>CAA03-AIT10.PV-YV02</t>
  </si>
  <si>
    <t>CAA03-AIT10.PV-YV02\MonAnLDrv\PV_Out.Value</t>
  </si>
  <si>
    <t>CAA02-AIT21.PV-YV12</t>
  </si>
  <si>
    <t>EHS Z1 Sample : AP K2</t>
  </si>
  <si>
    <t>CAA02-AIT21.PV-YV12\MonAnLDrv\PV_Out.Value</t>
  </si>
  <si>
    <t>CAA02-AIT20.PV-YV02</t>
  </si>
  <si>
    <t>EHS Top casing Sample : AP B2</t>
  </si>
  <si>
    <t>CAA02-AIT20.PV-YV02\MonAnLDrv\PV_Out.Value</t>
  </si>
  <si>
    <t>CAA02-AIT11.PV-YV12</t>
  </si>
  <si>
    <t>CAA02-AIT11.PV-YV12\MonAnLDrv\PV_Out.Value</t>
  </si>
  <si>
    <t>CAA02-AIT10.PV-YV02</t>
  </si>
  <si>
    <t>CAA02-AIT10.PV-YV02\MonAnLDrv\PV_Out.Value</t>
  </si>
  <si>
    <t>CAA01-AIT31.PV</t>
  </si>
  <si>
    <t>EHS : AP B1</t>
  </si>
  <si>
    <t>CAA01-AIT31.PV\MonAnLDrv\PV_Out.Value</t>
  </si>
  <si>
    <t>P4 SP of MM mode</t>
  </si>
  <si>
    <t>Glühofen Zone ESS</t>
  </si>
  <si>
    <t>SS0541-TIC01_SP</t>
  </si>
  <si>
    <t>ESS Zone 5</t>
  </si>
  <si>
    <t>SS0541-TIC01_OUT</t>
  </si>
  <si>
    <t>SS0541-TIC01_OUT\MonAnLDrv\PV_Out.Value</t>
  </si>
  <si>
    <t>SS0541-TE03</t>
  </si>
  <si>
    <t>SS0541-TE03\MonAnLDrv\PV_Out.Value</t>
  </si>
  <si>
    <t>SS0541-TE01</t>
  </si>
  <si>
    <t>SS0541-TE01\MonAnLDrv\PV_Out.Value</t>
  </si>
  <si>
    <t>SS0441-TIC01_SP</t>
  </si>
  <si>
    <t>ESS Zone 4</t>
  </si>
  <si>
    <t>SS0441-TIC01_OUT</t>
  </si>
  <si>
    <t>SS0441-TIC01_OUT\MonAnLDrv\PV_Out.Value</t>
  </si>
  <si>
    <t>SS0441-TE03</t>
  </si>
  <si>
    <t>SS0441-TE03\MonAnLDrv\PV_Out.Value</t>
  </si>
  <si>
    <t>SS0441-TE01</t>
  </si>
  <si>
    <t>SS0441-TE01\MonAnLDrv\PV_Out.Value</t>
  </si>
  <si>
    <t>SS0341-TIC01_SP</t>
  </si>
  <si>
    <t>ESS Zone 3</t>
  </si>
  <si>
    <t>SS0341-TIC01_OUT</t>
  </si>
  <si>
    <t>SS0341-TIC01_OUT\MonAnLDrv\PV_Out.Value</t>
  </si>
  <si>
    <t>SS0341-TE03</t>
  </si>
  <si>
    <t>SS0341-TE03\MonAnLDrv\PV_Out.Value</t>
  </si>
  <si>
    <t>SS0341-TE01.TT</t>
  </si>
  <si>
    <t>SS0341-TE01.TT\MonAnLDrv\PV_Out.Value</t>
  </si>
  <si>
    <t>SS0241-TIC01_SP</t>
  </si>
  <si>
    <t>ESS Zone 2</t>
  </si>
  <si>
    <t>SS0241-TIC01_OUT</t>
  </si>
  <si>
    <t>SS0241-TIC01_OUT\MonAnLDrv\PV_Out.Value</t>
  </si>
  <si>
    <t>SS0241-TE03</t>
  </si>
  <si>
    <t>SS0241-TE03\MonAnLDrv\PV_Out.Value</t>
  </si>
  <si>
    <t>SS0241-TE01</t>
  </si>
  <si>
    <t>SS0241-TE01\MonAnLDrv\PV_Out.Value</t>
  </si>
  <si>
    <t>SS0141-TIC01_SP</t>
  </si>
  <si>
    <t>ESS Zone 1</t>
  </si>
  <si>
    <t>SS0141-TIC01_OUT</t>
  </si>
  <si>
    <t>SS0141-TIC01_OUT\MonAnLDrv\PV_Out.Value</t>
  </si>
  <si>
    <t>SS0141-TE03</t>
  </si>
  <si>
    <t>SS0141-TE03\MonAnLDrv\PV_Out.Value</t>
  </si>
  <si>
    <t>SS0141-TE01</t>
  </si>
  <si>
    <t>SS0141-TE01\MonAnLDrv\PV_Out.Value</t>
  </si>
  <si>
    <t>SS0000-RET05.RT</t>
  </si>
  <si>
    <t>ESS P5</t>
  </si>
  <si>
    <t>SS0000-RET05.RT\MonAnLDrv\PV_Out.Value</t>
  </si>
  <si>
    <t>CAA03-AIT20.PV-YV03</t>
  </si>
  <si>
    <t>ESS Z3 Sample : AP C3</t>
  </si>
  <si>
    <t>CAA03-AIT20.PV-YV03\MonAnLDrv\PV_Out.Value</t>
  </si>
  <si>
    <t>CAA03-AIT10.PV-YV03</t>
  </si>
  <si>
    <t>CAA03-AIT10.PV-YV03\MonAnLDrv\PV_Out.Value</t>
  </si>
  <si>
    <t>x?</t>
  </si>
  <si>
    <t>CAA02-AIT21.PV-YV13</t>
  </si>
  <si>
    <t>ESS Z2 Sample : AP L2</t>
  </si>
  <si>
    <t>CAA02-AIT21.PV-YV13\MonAnLDrv\PV_Out.Value</t>
  </si>
  <si>
    <t>CAA02-AIT20.PV-YV07</t>
  </si>
  <si>
    <t>ESS Z2 Sample : AP G2</t>
  </si>
  <si>
    <t>CAA02-AIT20.PV-YV07\MonAnLDrv\PV_Out.Value</t>
  </si>
  <si>
    <t>CAA02-AIT20.PV-YV03</t>
  </si>
  <si>
    <t>ESS Top casing Sample : AP C2</t>
  </si>
  <si>
    <t>CAA02-AIT20.PV-YV03\MonAnLDrv\PV_Out.Value</t>
  </si>
  <si>
    <t>CAA02-AIT11.PV-YV13</t>
  </si>
  <si>
    <t>CAA02-AIT11.PV-YV13\MonAnLDrv\PV_Out.Value</t>
  </si>
  <si>
    <t>CAA02-AIT10.PV-YV07</t>
  </si>
  <si>
    <t>CAA02-AIT10.PV-YV07\MonAnLDrv\PV_Out.Value</t>
  </si>
  <si>
    <t>CAA02-AIT10.PV-YV03</t>
  </si>
  <si>
    <t>CAA02-AIT10.PV-YV03\MonAnLDrv\PV_Out.Value</t>
  </si>
  <si>
    <t>CAA01-AIT35.PV-YV06</t>
  </si>
  <si>
    <t>CASING Sample : AP H1</t>
  </si>
  <si>
    <t>CAA01-AIT35.PV-YV06\MonAnLDrv\PV_Out.Value</t>
  </si>
  <si>
    <t>CAA01-AIT32.PV</t>
  </si>
  <si>
    <t>ESS : AP C1</t>
  </si>
  <si>
    <t>CAA01-AIT32.PV\MonAnLDrv\PV_Out.Value</t>
  </si>
  <si>
    <t>P5 low quality limit of MM mode</t>
  </si>
  <si>
    <t>P5 high quality limit of MM mode</t>
  </si>
  <si>
    <t>P5 SP of MM mode</t>
  </si>
  <si>
    <t>Glühofen Zone CTS</t>
  </si>
  <si>
    <t>CT0741-TIC01_SP</t>
  </si>
  <si>
    <t>CT Zone 7</t>
  </si>
  <si>
    <t>CT0741-TIC01_OUT</t>
  </si>
  <si>
    <t>CT0741-TIC01_OUT\MonAnLDrv\PV_Out.Value</t>
  </si>
  <si>
    <t>CT0741-TE03</t>
  </si>
  <si>
    <t>CT0741-TE03\MonAnLDrv\PV_Out.Value</t>
  </si>
  <si>
    <t>CT0741-TE01</t>
  </si>
  <si>
    <t>CT0741-TE01\MonAnLDrv\PV_Out.Value</t>
  </si>
  <si>
    <t>CT0641-TIC01_SP</t>
  </si>
  <si>
    <t>CT Zone 6</t>
  </si>
  <si>
    <t>CT0641-TIC01_OUT</t>
  </si>
  <si>
    <t>CT0641-TIC01_OUT\MonAnLDrv\PV_Out.Value</t>
  </si>
  <si>
    <t>CT0641-TE03</t>
  </si>
  <si>
    <t>CT0641-TE03\MonAnLDrv\PV_Out.Value</t>
  </si>
  <si>
    <t>CT0641-TE01</t>
  </si>
  <si>
    <t>CT0641-TE01\MonAnLDrv\PV_Out.Value</t>
  </si>
  <si>
    <t>CT0541-TIC01_SP</t>
  </si>
  <si>
    <t>CT Zone 5</t>
  </si>
  <si>
    <t>CT0541-TIC01_OUT</t>
  </si>
  <si>
    <t>CT0541-TIC01_OUT\MonAnLDrv\PV_Out.Value</t>
  </si>
  <si>
    <t>CT0541-TE03</t>
  </si>
  <si>
    <t>CT0541-TE03\MonAnLDrv\PV_Out.Value</t>
  </si>
  <si>
    <t>CT0541-TE01</t>
  </si>
  <si>
    <t>CT0541-TE01\MonAnLDrv\PV_Out.Value</t>
  </si>
  <si>
    <t>CT0441-TIC01_SP</t>
  </si>
  <si>
    <t>CT Zone 4</t>
  </si>
  <si>
    <t>CT0441-TIC01_OUT</t>
  </si>
  <si>
    <t>CT0441-TIC01_OUT\MonAnLDrv\PV_Out.Value</t>
  </si>
  <si>
    <t>CT0441-TE03</t>
  </si>
  <si>
    <t>CT0441-TE03\MonAnLDrv\PV_Out.Value</t>
  </si>
  <si>
    <t>CT0441-TE01</t>
  </si>
  <si>
    <t>CT0441-TE01\MonAnLDrv\PV_Out.Value</t>
  </si>
  <si>
    <t>CT0341-TIC01_SP</t>
  </si>
  <si>
    <t>CT Zone 3</t>
  </si>
  <si>
    <t>CT0341-TIC01_OUT</t>
  </si>
  <si>
    <t>CT0341-TIC01_OUT\MonAnLDrv\PV_Out.Value</t>
  </si>
  <si>
    <t>CT0341-TE03</t>
  </si>
  <si>
    <t>CT0341-TE03\MonAnLDrv\PV_Out.Value</t>
  </si>
  <si>
    <t>CT0341-TE01.TT</t>
  </si>
  <si>
    <t>CT0341-TE01.TT\MonAnLDrv\PV_Out.Value</t>
  </si>
  <si>
    <t>CT0241-TIC01_SP</t>
  </si>
  <si>
    <t>CT Zone 2</t>
  </si>
  <si>
    <t>CT0241-TIC01_OUT</t>
  </si>
  <si>
    <t>CT0241-TIC01_OUT\MonAnLDrv\PV_Out.Value</t>
  </si>
  <si>
    <t>CT0241-TE03</t>
  </si>
  <si>
    <t>CT0241-TE03\MonAnLDrv\PV_Out.Value</t>
  </si>
  <si>
    <t>CT0241-TE01</t>
  </si>
  <si>
    <t>CT0241-TE01\MonAnLDrv\PV_Out.Value</t>
  </si>
  <si>
    <t>CT0141-TIC01_SP</t>
  </si>
  <si>
    <t>CT Zone 1</t>
  </si>
  <si>
    <t>CT0141-TIC01_OUT</t>
  </si>
  <si>
    <t>CT0141-TIC01_OUT\MonAnLDrv\PV_Out.Value</t>
  </si>
  <si>
    <t>CT0141-TE03</t>
  </si>
  <si>
    <t>CT0141-TE03\MonAnLDrv\PV_Out.Value</t>
  </si>
  <si>
    <t>CT0141-TE01</t>
  </si>
  <si>
    <t>CT0141-TE01\MonAnLDrv\PV_Out.Value</t>
  </si>
  <si>
    <t>CT0041-PIT01</t>
  </si>
  <si>
    <t>CTS</t>
  </si>
  <si>
    <t>CT0041-PIT01\MonAnLDrv\PV_Out.Value</t>
  </si>
  <si>
    <t>CAA04-AIT10.PV-YV07</t>
  </si>
  <si>
    <t>CTS Z7 Sample : AP G4</t>
  </si>
  <si>
    <t>CAA04-AIT10.PV-YV07\MonAnLDrv\PV_Out.Value</t>
  </si>
  <si>
    <t>CAA04-AIT10.PV-YV06</t>
  </si>
  <si>
    <t>CTS Z6 Sample : AP F4</t>
  </si>
  <si>
    <t>CAA04-AIT10.PV-YV06\MonAnLDrv\PV_Out.Value</t>
  </si>
  <si>
    <t>CAA04-AIT10.PV-YV05</t>
  </si>
  <si>
    <t>CTS Z5 Sample : AP E4</t>
  </si>
  <si>
    <t>CAA04-AIT10.PV-YV05\MonAnLDrv\PV_Out.Value</t>
  </si>
  <si>
    <t>CAA04-AIT10.PV-YV04</t>
  </si>
  <si>
    <t>CTS Z4 Sample : AP D4</t>
  </si>
  <si>
    <t>CAA04-AIT10.PV-YV04\MonAnLDrv\PV_Out.Value</t>
  </si>
  <si>
    <t>CAA04-AIT10.PV-YV03</t>
  </si>
  <si>
    <t>CTS Z3 Sample : AP C4</t>
  </si>
  <si>
    <t>CAA04-AIT10.PV-YV03\MonAnLDrv\PV_Out.Value</t>
  </si>
  <si>
    <t>CAA04-AIT10.PV-YV02</t>
  </si>
  <si>
    <t>CTS Z2 Sample : AP B4</t>
  </si>
  <si>
    <t>CAA04-AIT10.PV-YV02\MonAnLDrv\PV_Out.Value</t>
  </si>
  <si>
    <t>CAA04-AIT10.PV-YV01</t>
  </si>
  <si>
    <t>CTS Z1 Sample : AP A4</t>
  </si>
  <si>
    <t>CAA04-AIT10.PV-YV01\MonAnLDrv\PV_Out.Value</t>
  </si>
  <si>
    <t>CAA03-AIT20.PV-YV04</t>
  </si>
  <si>
    <t>CTS Z3 Sample : AP D3</t>
  </si>
  <si>
    <t>CAA03-AIT20.PV-YV04\MonAnLDrv\PV_Out.Value</t>
  </si>
  <si>
    <t>CAA03-AIT10.PV-YV04</t>
  </si>
  <si>
    <t>CAA03-AIT10.PV-YV04\MonAnLDrv\PV_Out.Value</t>
  </si>
  <si>
    <t>CAA02-AIT21.PV-YV14</t>
  </si>
  <si>
    <t>CTS Z2 Sample : AP M2</t>
  </si>
  <si>
    <t>CAA02-AIT21.PV-YV14\MonAnLDrv\PV_Out.Value</t>
  </si>
  <si>
    <t>CAA02-AIT20.PV-YV08</t>
  </si>
  <si>
    <t>CTS Z2 Sample : AP H2</t>
  </si>
  <si>
    <t>CAA02-AIT20.PV-YV08\MonAnLDrv\PV_Out.Value</t>
  </si>
  <si>
    <t>CAA02-AIT20.PV-YV05</t>
  </si>
  <si>
    <t>CTS Z7 Top casing Sample : AP E2</t>
  </si>
  <si>
    <t>CAA02-AIT20.PV-YV05\MonAnLDrv\PV_Out.Value</t>
  </si>
  <si>
    <t>CAA02-AIT20.PV-YV04</t>
  </si>
  <si>
    <t>CTS Z1 Top casing Sample : AP D2</t>
  </si>
  <si>
    <t>CAA02-AIT20.PV-YV04\MonAnLDrv\PV_Out.Value</t>
  </si>
  <si>
    <t>CAA02-AIT11.PV-YV14</t>
  </si>
  <si>
    <t>CAA02-AIT11.PV-YV14\MonAnLDrv\PV_Out.Value</t>
  </si>
  <si>
    <t>CAA02-AIT10.PV-YV08</t>
  </si>
  <si>
    <t>CAA02-AIT10.PV-YV08\MonAnLDrv\PV_Out.Value</t>
  </si>
  <si>
    <t>CAA02-AIT10.PV-YV05</t>
  </si>
  <si>
    <t>CAA02-AIT10.PV-YV05\MonAnLDrv\PV_Out.Value</t>
  </si>
  <si>
    <t>CAA02-AIT10.PV-YV04</t>
  </si>
  <si>
    <t>CAA02-AIT10.PV-YV04\MonAnLDrv\PV_Out.Value</t>
  </si>
  <si>
    <t>CAA01-AIT33.PV</t>
  </si>
  <si>
    <t xml:space="preserve"> CTS : AP D1</t>
  </si>
  <si>
    <t>CAA01-AIT33.PV\MonAnLDrv\PV_Out.Value</t>
  </si>
  <si>
    <t>Cooling Tube Zone</t>
  </si>
  <si>
    <t>P6 SP of MM mode</t>
  </si>
  <si>
    <t>Cooling rate from MM mode</t>
  </si>
  <si>
    <t>°C/s</t>
  </si>
  <si>
    <t>Glühofen Zone SJCS</t>
  </si>
  <si>
    <t>SC0541-TE01</t>
  </si>
  <si>
    <t>SJC Zone 5 HNx</t>
  </si>
  <si>
    <t>Temp PV</t>
  </si>
  <si>
    <t>SC0541-TE01\MonAnLDrv\PV_Out.Value</t>
  </si>
  <si>
    <t>SC0541-PIT01</t>
  </si>
  <si>
    <t>SJC Zone 5 Fumes</t>
  </si>
  <si>
    <t>kPa</t>
  </si>
  <si>
    <t>SC0541-PIT01\MonAnLDrv\PV_Out.Value</t>
  </si>
  <si>
    <t>SC0441-TE01</t>
  </si>
  <si>
    <t>SJC Zone 4 HNx</t>
  </si>
  <si>
    <t>SC0441-TE01\MonAnLDrv\PV_Out.Value</t>
  </si>
  <si>
    <t>SC0441-PIT01</t>
  </si>
  <si>
    <t>SJC Zone 4 Fumes</t>
  </si>
  <si>
    <t>SC0441-PIT01\MonAnLDrv\PV_Out.Value</t>
  </si>
  <si>
    <t>SC0341-TE01</t>
  </si>
  <si>
    <t>SJC Zone 3 HNx</t>
  </si>
  <si>
    <t>SC0341-TE01\MonAnLDrv\PV_Out.Value</t>
  </si>
  <si>
    <t>SC0341-PIT01</t>
  </si>
  <si>
    <t>SJC Zone 3 Fumes</t>
  </si>
  <si>
    <t>SC0341-PIT01\MonAnLDrv\PV_Out.Value</t>
  </si>
  <si>
    <t>SC0241-TE01</t>
  </si>
  <si>
    <t>SJC Zone 2 HNx</t>
  </si>
  <si>
    <t>SC0241-TE01\MonAnLDrv\PV_Out.Value</t>
  </si>
  <si>
    <t>SC0241-PIT01</t>
  </si>
  <si>
    <t>SJC Zone 2 Fumes</t>
  </si>
  <si>
    <t>SC0241-PIT01\MonAnLDrv\PV_Out.Value</t>
  </si>
  <si>
    <t>SC0141-TE01</t>
  </si>
  <si>
    <t>SJC Zone 1 HNx</t>
  </si>
  <si>
    <t>SC0141-TE01\MonAnLDrv\PV_Out.Value</t>
  </si>
  <si>
    <t>SC0141-PIT01</t>
  </si>
  <si>
    <t>SJC Zone 1 Fumes</t>
  </si>
  <si>
    <t>SC0141-PIT01\MonAnLDrv\PV_Out.Value</t>
  </si>
  <si>
    <t>SC0000-RET06.RT</t>
  </si>
  <si>
    <t>SJC P6</t>
  </si>
  <si>
    <t>SC0000-RET06.RT\MonAnLDrv\PV_Out.Value</t>
  </si>
  <si>
    <t>CO0043-FIT05</t>
  </si>
  <si>
    <t>SJC &amp; FJC N2 Safeguard</t>
  </si>
  <si>
    <t>CO0043-FIT05\MonAnLDrv\PV_Out.Value</t>
  </si>
  <si>
    <t>CAA03-AIT20.PV-YV05</t>
  </si>
  <si>
    <t>SJCS Z3 Sample : AP E3</t>
  </si>
  <si>
    <t>CAA03-AIT20.PV-YV05\MonAnLDrv\PV_Out.Value</t>
  </si>
  <si>
    <t>CAA03-AIT10.PV-YV05</t>
  </si>
  <si>
    <t>CAA03-AIT10.PV-YV05\MonAnLDrv\PV_Out.Value</t>
  </si>
  <si>
    <t>CAA02-AIT21.PV-YV15</t>
  </si>
  <si>
    <t>SJCS Z1 Sample : AP N2</t>
  </si>
  <si>
    <t>CAA02-AIT21.PV-YV15\MonAnLDrv\PV_Out.Value</t>
  </si>
  <si>
    <t>CAA02-AIT20.PV-YV09</t>
  </si>
  <si>
    <t>SJCS Z5 Sample : AP I2</t>
  </si>
  <si>
    <t>CAA02-AIT20.PV-YV09\MonAnLDrv\PV_Out.Value</t>
  </si>
  <si>
    <t>CAA02-AIT11.PV-YV15</t>
  </si>
  <si>
    <t>CAA02-AIT11.PV-YV15\MonAnLDrv\PV_Out.Value</t>
  </si>
  <si>
    <t>CAA02-AIT10.PV-YV09</t>
  </si>
  <si>
    <t>CAA02-AIT10.PV-YV09\MonAnLDrv\PV_Out.Value</t>
  </si>
  <si>
    <t>CAA01-AIT35.PV-YV08</t>
  </si>
  <si>
    <t>SJC Z4-5 FJC Z1 Sample : AP F1</t>
  </si>
  <si>
    <t>CAA01-AIT35.PV-YV08\MonAnLDrv\PV_Out.Value</t>
  </si>
  <si>
    <t>CAA01-AIT35.PV-YV07</t>
  </si>
  <si>
    <t>SJC Z1-3 Sample : AP E1</t>
  </si>
  <si>
    <t>CAA01-AIT35.PV-YV07\MonAnLDrv\PV_Out.Value</t>
  </si>
  <si>
    <t>Slow Jet Cooling Zone 5</t>
  </si>
  <si>
    <t>Slow Jet Cooling Zone 3-5</t>
  </si>
  <si>
    <t>Slow Jet Cooling Zone 1 &amp; 2</t>
  </si>
  <si>
    <t>Glühofen Zone FJCS</t>
  </si>
  <si>
    <t>FC0441-PIT01</t>
  </si>
  <si>
    <t>FJC Zone 4 Lower Side</t>
  </si>
  <si>
    <t>FC0441-PIT01\MonAnLDrv\PV_Out.Value</t>
  </si>
  <si>
    <t>FC0341-PIT01</t>
  </si>
  <si>
    <t>FJC Zone 3 Lower Side</t>
  </si>
  <si>
    <t>FC0341-PIT01\MonAnLDrv\PV_Out.Value</t>
  </si>
  <si>
    <t>FC0241-PIT01</t>
  </si>
  <si>
    <t>FJC Zone 2 Lower Side</t>
  </si>
  <si>
    <t>FC0241-PIT01\MonAnLDrv\PV_Out.Value</t>
  </si>
  <si>
    <t>FC0141-PIT01</t>
  </si>
  <si>
    <t>FJC Zone 1 Lower Side</t>
  </si>
  <si>
    <t>FC0141-PIT01\MonAnLDrv\PV_Out.Value</t>
  </si>
  <si>
    <t>FC0000-RET07.RT</t>
  </si>
  <si>
    <t>FJC P7</t>
  </si>
  <si>
    <t>FC0000-RET07.RT\MonAnLDrv\PV_Out.Value</t>
  </si>
  <si>
    <t>CAA03-AIT20.PV-YV06</t>
  </si>
  <si>
    <t>FJCS Z3 Sample : AP F3</t>
  </si>
  <si>
    <t>CAA03-AIT20.PV-YV06\MonAnLDrv\PV_Out.Value</t>
  </si>
  <si>
    <t>CAA03-AIT10.PV-YV06</t>
  </si>
  <si>
    <t>CAA03-AIT10.PV-YV06\MonAnLDrv\PV_Out.Value</t>
  </si>
  <si>
    <t>CAA02-AIT21.PV-YV16</t>
  </si>
  <si>
    <t>FJCS Z1 Sample : AP O2</t>
  </si>
  <si>
    <t>CAA02-AIT21.PV-YV16\MonAnLDrv\PV_Out.Value</t>
  </si>
  <si>
    <t>CAA02-AIT11.PV-YV16</t>
  </si>
  <si>
    <t>CAA02-AIT11.PV-YV16\MonAnLDrv\PV_Out.Value</t>
  </si>
  <si>
    <t>CAA01-AIT35.PV-YV09</t>
  </si>
  <si>
    <t>FJC Z2-4 Sample : AP G1</t>
  </si>
  <si>
    <t>CAA01-AIT35.PV-YV09\MonAnLDrv\PV_Out.Value</t>
  </si>
  <si>
    <t>Fast Jet Cooling Zone 4</t>
  </si>
  <si>
    <t>P7 SP of MM mode</t>
  </si>
  <si>
    <t>Fast Jet Cooling Zone 1 &amp; 2</t>
  </si>
  <si>
    <t>Glühofen Auslaufschleuse</t>
  </si>
  <si>
    <t>XS0043-FIT02</t>
  </si>
  <si>
    <t>Ext seal Between Curtains N2</t>
  </si>
  <si>
    <t>XS0043-FIT02\MonAnLDrv\PV_Out.Value</t>
  </si>
  <si>
    <t>XS0043-FIT01</t>
  </si>
  <si>
    <t>Ext seal After Curtains N2</t>
  </si>
  <si>
    <t>XS0043-FIT01\MonAnLDrv\PV_Out.Value</t>
  </si>
  <si>
    <t>XS0041-PIT01</t>
  </si>
  <si>
    <t>Ext seal Upward</t>
  </si>
  <si>
    <t>XS0041-PIT01\MonAnLDrv\PV_Out.Value</t>
  </si>
  <si>
    <t>XS0041-PDIT02</t>
  </si>
  <si>
    <t>Ext seal Before &amp; After Curtain Seal 2</t>
  </si>
  <si>
    <t>XS0041-PDIT02\MonAnLDrv\PV_Out.Value</t>
  </si>
  <si>
    <t>XS0041-PDIT01</t>
  </si>
  <si>
    <t>Ext seal Before &amp; After Curtain Seal 1</t>
  </si>
  <si>
    <t>XS0041-PDIT01\MonAnLDrv\PV_Out.Value</t>
  </si>
  <si>
    <t>CAA03-AIT20.PV-YV10</t>
  </si>
  <si>
    <t>Exit Vent Sample : AP J3</t>
  </si>
  <si>
    <t>CAA03-AIT20.PV-YV10\MonAnLDrv\PV_Out.Value</t>
  </si>
  <si>
    <t>CAA03-AIT20.PV-YV09</t>
  </si>
  <si>
    <t>Exit Seal Sample : AP I3</t>
  </si>
  <si>
    <t>CAA03-AIT20.PV-YV09\MonAnLDrv\PV_Out.Value</t>
  </si>
  <si>
    <t>CAA03-AIT10.PV-YV10</t>
  </si>
  <si>
    <t>CAA03-AIT10.PV-YV10\MonAnLDrv\PV_Out.Value</t>
  </si>
  <si>
    <t>CAA03-AIT10.PV-YV09</t>
  </si>
  <si>
    <t>CAA03-AIT10.PV-YV09\MonAnLDrv\PV_Out.Value</t>
  </si>
  <si>
    <t>CAA02-AIT21.PV-YV18</t>
  </si>
  <si>
    <t>Exit Seal Sample : AP Q2</t>
  </si>
  <si>
    <t>CAA02-AIT21.PV-YV18\MonAnLDrv\PV_Out.Value</t>
  </si>
  <si>
    <t>CAA02-AIT11.PV-YV18</t>
  </si>
  <si>
    <t>CAA02-AIT11.PV-YV18\MonAnLDrv\PV_Out.Value</t>
  </si>
  <si>
    <t>Glühofen Zone AJCS</t>
  </si>
  <si>
    <t>AC0321-PIT01</t>
  </si>
  <si>
    <t>AJC Zone 3 Air</t>
  </si>
  <si>
    <t>AC0321-PIT01\MonAnLDrv\PV_Out.Value</t>
  </si>
  <si>
    <t>AC0221-PIT01</t>
  </si>
  <si>
    <t>AJC Zone 2 Air</t>
  </si>
  <si>
    <t>AC0221-PIT01\MonAnLDrv\PV_Out.Value</t>
  </si>
  <si>
    <t>AC0121-PIT01</t>
  </si>
  <si>
    <t>AJC Zone 1 Air</t>
  </si>
  <si>
    <t>AC0121-PIT01\MonAnLDrv\PV_Out.Value</t>
  </si>
  <si>
    <t>AC0000-RET08.RT</t>
  </si>
  <si>
    <t>AJC P8</t>
  </si>
  <si>
    <t>AC0000-RET08.RT\MonAnLDrv\PV_Out.Value</t>
  </si>
  <si>
    <t>Air Jet Cooling Zone 3</t>
  </si>
  <si>
    <t>P8 SP of MM mode</t>
  </si>
  <si>
    <t>CPC 8</t>
  </si>
  <si>
    <t>NB01</t>
  </si>
  <si>
    <t>Bandmittenregelung8</t>
  </si>
  <si>
    <t>Zugmessung TM3</t>
  </si>
  <si>
    <t>ND21</t>
  </si>
  <si>
    <t>Kompensationsrolle</t>
  </si>
  <si>
    <t>Kompensationsrolle_AS</t>
  </si>
  <si>
    <t>Kompensationsrolle_BS</t>
  </si>
  <si>
    <t>Breitenmessung2  + Lochsucher + Bandkantenriss</t>
  </si>
  <si>
    <t>NC01</t>
  </si>
  <si>
    <t>Breitenmessung2</t>
  </si>
  <si>
    <t>NC01EPU_Breitenmessung2_Breite_Ist</t>
  </si>
  <si>
    <t>NC01EPU_Breitenmessung2_Gesamtzähler aller Defekte_Ist</t>
  </si>
  <si>
    <t>Gesamtzähler aller Defekte</t>
  </si>
  <si>
    <t>neu</t>
  </si>
  <si>
    <t>NC01EPU_Breitenmessung2_Anzahl Loch Klasse 1_Ist</t>
  </si>
  <si>
    <t>Anzahl Loch Klasse 1</t>
  </si>
  <si>
    <t>NC01EPU_Breitenmessung2_Anzahl Loch Klasse 2_Ist</t>
  </si>
  <si>
    <t>Anzahl Loch Klasse 2</t>
  </si>
  <si>
    <t>NC01EPU_Breitenmessung2_Anzahl Loch Klasse 3_Ist</t>
  </si>
  <si>
    <t>Anzahl Loch Klasse 3</t>
  </si>
  <si>
    <t>NC01EPU_Breitenmessung2_Anzahl Kantenriss Klasse 1_Ist</t>
  </si>
  <si>
    <t>Anzahl Kantenriss Klasse 1</t>
  </si>
  <si>
    <t>NC01EPU_Breitenmessung2_Anzahl Kantenriss Klasse 2_Ist</t>
  </si>
  <si>
    <t>Anzahl Kantenriss Klasse 2</t>
  </si>
  <si>
    <t>NC01EPU_Breitenmessung2_Anzahl Kantenriss Klasse 3_Ist</t>
  </si>
  <si>
    <t>Anzahl Kantenriss Klasse 3</t>
  </si>
  <si>
    <t>NC01EPU_Breitenmessung2_Längenposition des letzten Defektes_Ist</t>
  </si>
  <si>
    <t>Längenposition des letzten Defektes</t>
  </si>
  <si>
    <t>NC01EPU_Breitenmessung2_Breitenposition des letzten Defektes_Ist</t>
  </si>
  <si>
    <t>Breitenposition des letzten Defektes</t>
  </si>
  <si>
    <t>NC01EPU_Breitenmessung2_Länge des letzten Defektes_Ist</t>
  </si>
  <si>
    <t>Länge des letzten Defektes</t>
  </si>
  <si>
    <t>NC01EPU_Breitenmessung2_Breite des letzten Defektes_Ist</t>
  </si>
  <si>
    <t>Breite des letzten Defektes</t>
  </si>
  <si>
    <t>S-Rolle 5 + Oberflächeninspektion 1</t>
  </si>
  <si>
    <t>NH01</t>
  </si>
  <si>
    <t>S_Rolle5_Rolle1</t>
  </si>
  <si>
    <t>NH11</t>
  </si>
  <si>
    <t>S_Rolle5_Rolle2</t>
  </si>
  <si>
    <t>S_Rolle5_OIS1</t>
  </si>
  <si>
    <t>Fehlernummer</t>
  </si>
  <si>
    <t>MTR</t>
  </si>
  <si>
    <t>CPC 9</t>
  </si>
  <si>
    <t>NL01</t>
  </si>
  <si>
    <t>Bandmittenregelung9</t>
  </si>
  <si>
    <t>S-Rolle 6</t>
  </si>
  <si>
    <t>NM01</t>
  </si>
  <si>
    <t>S_Rolle6_Rolle1</t>
  </si>
  <si>
    <t>NM11</t>
  </si>
  <si>
    <t>S_Rolle6_Rolle2</t>
  </si>
  <si>
    <t>NM41</t>
  </si>
  <si>
    <t>S_Rolle6_Kühlwasserpumpe</t>
  </si>
  <si>
    <t>Ein</t>
  </si>
  <si>
    <t>S_Rolle6_Kühlwasser_Vorlauf</t>
  </si>
  <si>
    <t>NM42</t>
  </si>
  <si>
    <t>S_Rolle6_Kühlwasser_Rücklauf</t>
  </si>
  <si>
    <t>CPC 10 + Zugmessung TM4</t>
  </si>
  <si>
    <t>PB01</t>
  </si>
  <si>
    <t>Bandmittenregelung10</t>
  </si>
  <si>
    <t>PB21</t>
  </si>
  <si>
    <t>Bandmittenregelung10_AS</t>
  </si>
  <si>
    <t>Bandmittenregelung10_BS</t>
  </si>
  <si>
    <t>PB91</t>
  </si>
  <si>
    <t>Beschichter_Einlaufband</t>
  </si>
  <si>
    <t>COA</t>
  </si>
  <si>
    <t>Beschichter 1</t>
  </si>
  <si>
    <t>PC</t>
  </si>
  <si>
    <t>Beschichter1_Oberdeck</t>
  </si>
  <si>
    <t>Beschichtung_Ein</t>
  </si>
  <si>
    <t>Beschichter1_Oberdeck_Betriebsart</t>
  </si>
  <si>
    <t>Vorwärts</t>
  </si>
  <si>
    <t>Rückwärts</t>
  </si>
  <si>
    <t>Beschichter1_Oberdeck_Beschichtung</t>
  </si>
  <si>
    <t>PC11</t>
  </si>
  <si>
    <t>Beschichter1_Oberdeck_Auftragsrolle</t>
  </si>
  <si>
    <t>Änderung in PLC Zuordnung - LD1 -&gt; COA</t>
  </si>
  <si>
    <t>Geschwindigkeit</t>
  </si>
  <si>
    <t xml:space="preserve">x </t>
  </si>
  <si>
    <t>Geschwindigkeit_Regler</t>
  </si>
  <si>
    <t>COC</t>
  </si>
  <si>
    <t>Drehzahl</t>
  </si>
  <si>
    <t>1/min</t>
  </si>
  <si>
    <t>Eintauchtiefe_BS_AS</t>
  </si>
  <si>
    <t>PC12</t>
  </si>
  <si>
    <t>Eintauchtiefe_BS</t>
  </si>
  <si>
    <t>PC13</t>
  </si>
  <si>
    <t>Eintauchtiefe_AS</t>
  </si>
  <si>
    <t>Position_BS</t>
  </si>
  <si>
    <t>Position_AS</t>
  </si>
  <si>
    <t>BF</t>
  </si>
  <si>
    <t>Kraft_BS</t>
  </si>
  <si>
    <t>Kraft_AS</t>
  </si>
  <si>
    <t>Beschichter1_Oberdeck_Auftragsrolle_Horizontal</t>
  </si>
  <si>
    <t>Position_BS_AS</t>
  </si>
  <si>
    <t>PC14</t>
  </si>
  <si>
    <t>PC15</t>
  </si>
  <si>
    <t>Beschichter1_Oberdeck_Abquetschrolle</t>
  </si>
  <si>
    <t>PC16</t>
  </si>
  <si>
    <t>Beschichter1_Oberdeck_Abquetschrolle_FW</t>
  </si>
  <si>
    <t>PC21</t>
  </si>
  <si>
    <t>Beschichter1_Oberdeck_Abquetschrolle_BW</t>
  </si>
  <si>
    <t>PC22</t>
  </si>
  <si>
    <t>Kraft_BS_Regler</t>
  </si>
  <si>
    <t>PC23</t>
  </si>
  <si>
    <t>Kraft_AS_Regler</t>
  </si>
  <si>
    <t>Beschichter1_Unterdeck</t>
  </si>
  <si>
    <t>Beschichter1_Unterdeck_Betriebsart</t>
  </si>
  <si>
    <t>Nipp</t>
  </si>
  <si>
    <t>Beschichter1_Unterdeck_Beschichtung</t>
  </si>
  <si>
    <t>PC41</t>
  </si>
  <si>
    <t>Beschichter1_Unterdeck_Auftragsrolle</t>
  </si>
  <si>
    <t>PC42</t>
  </si>
  <si>
    <t>PC43</t>
  </si>
  <si>
    <t>PC46</t>
  </si>
  <si>
    <t>Beschichter1_Unterdeck_Schöpfrolle</t>
  </si>
  <si>
    <t>PC47</t>
  </si>
  <si>
    <t>PC48</t>
  </si>
  <si>
    <t>PE01</t>
  </si>
  <si>
    <t>Beschichter1_Kreislaufsystem1_Pumpe1</t>
  </si>
  <si>
    <t>PE02</t>
  </si>
  <si>
    <t>Beschichter1_Kreislaufsystem1_Pumpe2</t>
  </si>
  <si>
    <t>PE03</t>
  </si>
  <si>
    <t>Beschichter1_Kreislaufsystem1_Kreislauftank</t>
  </si>
  <si>
    <t>PE</t>
  </si>
  <si>
    <t>Medium</t>
  </si>
  <si>
    <t>PF01</t>
  </si>
  <si>
    <t>Beschichter1_Kreislaufsystem2_Pumpe1</t>
  </si>
  <si>
    <t>PF02</t>
  </si>
  <si>
    <t>Beschichter1_Kreislaufsystem2_Pumpe2</t>
  </si>
  <si>
    <t>PF03</t>
  </si>
  <si>
    <t>Beschichter1_Kreislaufsystem2_Kreislauftank</t>
  </si>
  <si>
    <t>PF</t>
  </si>
  <si>
    <t>SU21</t>
  </si>
  <si>
    <t>Beschichterhaus_Klimatisierung_Heizkreis</t>
  </si>
  <si>
    <t>PD_Beschichter2_Lack_Sorte_Ist</t>
  </si>
  <si>
    <t>PD</t>
  </si>
  <si>
    <t>Beschichter2_Lack</t>
  </si>
  <si>
    <t>Sorte</t>
  </si>
  <si>
    <t>Long</t>
  </si>
  <si>
    <t>SU26</t>
  </si>
  <si>
    <t>Beschichterhaus_Klimatisierung_Kühlkreis</t>
  </si>
  <si>
    <t>RX21</t>
  </si>
  <si>
    <t>Beschichterhaus_Klimatisierung_Abluft</t>
  </si>
  <si>
    <t>Beschichter1_Lack</t>
  </si>
  <si>
    <t>Charge</t>
  </si>
  <si>
    <t>String[10]</t>
  </si>
  <si>
    <t>Gebinde</t>
  </si>
  <si>
    <t>String[4]</t>
  </si>
  <si>
    <t>Viskosität</t>
  </si>
  <si>
    <t>s</t>
  </si>
  <si>
    <t>Beschichter1_Auftragsrolle_Korrekturfaktor</t>
  </si>
  <si>
    <t>Beschichter1_Regler</t>
  </si>
  <si>
    <t>Beschichter 2</t>
  </si>
  <si>
    <t>Beschichter2_Oberdeck</t>
  </si>
  <si>
    <t>Beschichter2_Oberdeck_Betriebsart</t>
  </si>
  <si>
    <t>Beschichter2_Oberdeck_Beschichtung</t>
  </si>
  <si>
    <t>PD11</t>
  </si>
  <si>
    <t>Beschichter2_Oberdeck_Auftragsrolle</t>
  </si>
  <si>
    <t>PD12</t>
  </si>
  <si>
    <t>PD13</t>
  </si>
  <si>
    <t>Beschichter2_Oberdeck_Auftragsrolle_Horizontal</t>
  </si>
  <si>
    <t>PD14</t>
  </si>
  <si>
    <t>PD15</t>
  </si>
  <si>
    <t>Beschichter2_Oberdeck_Abquetschrolle</t>
  </si>
  <si>
    <t>PDMKL_Beschichter2_Oberdeck_Abquetschrolle_Geschwindigkeit_Soll</t>
  </si>
  <si>
    <t>PD16</t>
  </si>
  <si>
    <t>Beschichter2_Oberdeck_Abquetschrolle_FW</t>
  </si>
  <si>
    <t>PD21</t>
  </si>
  <si>
    <t>Beschichter2_Oberdeck_Abquetschrolle_BW</t>
  </si>
  <si>
    <t>PD22</t>
  </si>
  <si>
    <t>PD23</t>
  </si>
  <si>
    <t>Beschichter2_Unterdeck</t>
  </si>
  <si>
    <t>Beschichter2_Unterdeck_Betriebsart</t>
  </si>
  <si>
    <t>Beschichter2_Unterdeck_Beschichtung</t>
  </si>
  <si>
    <t>PD41</t>
  </si>
  <si>
    <t>Beschichter2_Unterdeck_Auftragsrolle</t>
  </si>
  <si>
    <t>PD41MKL_Beschichter2_Unterdeck_Auftragsrolle_Geschwindigkeit_Soll</t>
  </si>
  <si>
    <t>PD42</t>
  </si>
  <si>
    <t>PD43</t>
  </si>
  <si>
    <t>PD46</t>
  </si>
  <si>
    <t>Beschichter2_Unterdeck_Schöpfrolle</t>
  </si>
  <si>
    <t>PD46BN_Beschichter2_Unterdeck_Schöpfrolle_Geschwindigkeit_Soll</t>
  </si>
  <si>
    <t>PD47</t>
  </si>
  <si>
    <t>PD48</t>
  </si>
  <si>
    <t>PG01</t>
  </si>
  <si>
    <t>Beschichter2_Kreislaufsystem3_Pumpe1</t>
  </si>
  <si>
    <t>PG02</t>
  </si>
  <si>
    <t>Beschichter2_Kreislaufsystem3_Pumpe2</t>
  </si>
  <si>
    <t>PG03</t>
  </si>
  <si>
    <t>Beschichter2_Kreislaufsystem3_Kreislauftank</t>
  </si>
  <si>
    <t>PG</t>
  </si>
  <si>
    <t>PH01</t>
  </si>
  <si>
    <t>Beschichter2_Kreislaufsystem4_Pumpe1</t>
  </si>
  <si>
    <t>PH02</t>
  </si>
  <si>
    <t>Beschichter2_Kreislaufsystem4_Pumpe2</t>
  </si>
  <si>
    <t>PH03</t>
  </si>
  <si>
    <t>Beschichter2_Kreislaufsystem4_Kreislauftank</t>
  </si>
  <si>
    <t>PH</t>
  </si>
  <si>
    <t>PD_Beschichter2_Lack_Charge_Ist</t>
  </si>
  <si>
    <t>PD_Beschichter2_Lack_Gebinde_Ist</t>
  </si>
  <si>
    <t>PD_Beschichter2_Lack_Viskosität_Ist</t>
  </si>
  <si>
    <t>PD_Beschichter2_Lack_Temperatur_Ist</t>
  </si>
  <si>
    <t>PD_Beschichter2_Auftragsrolle_Korrekturfaktor_Geschwindigkeit_Soll</t>
  </si>
  <si>
    <t>Beschichter2_Auftragsrolle_Korrekturfaktor</t>
  </si>
  <si>
    <t>Beschichter2_Regler</t>
  </si>
  <si>
    <t>Einlaufschleuse</t>
  </si>
  <si>
    <t>RC21</t>
  </si>
  <si>
    <t>BT1</t>
  </si>
  <si>
    <t>Einlaufschleuse_Oberseite_BS</t>
  </si>
  <si>
    <t>V1-01</t>
  </si>
  <si>
    <t>Korrektur Signalname</t>
  </si>
  <si>
    <t>BT2</t>
  </si>
  <si>
    <t>Einlaufschleuse_Unterseite_AS</t>
  </si>
  <si>
    <t>Schwebetrockner Zone 1</t>
  </si>
  <si>
    <t>RE21</t>
  </si>
  <si>
    <t>Schwebetrockner_Zone1</t>
  </si>
  <si>
    <t>Schwebetrockner_Zone1_Umluftventilator</t>
  </si>
  <si>
    <t>RE01</t>
  </si>
  <si>
    <t>RE21_Schwebetrockner_Zone1_Ende_Band_Temperatur_Soll</t>
  </si>
  <si>
    <t>Schwebetrockner_Zone1_Ende_Band</t>
  </si>
  <si>
    <t>Schwebetrockner Zone 2</t>
  </si>
  <si>
    <t>RF21</t>
  </si>
  <si>
    <t>Schwebetrockner_Zone2</t>
  </si>
  <si>
    <t>RF01</t>
  </si>
  <si>
    <t>Schwebetrockner_Zone2_Umluftventilator</t>
  </si>
  <si>
    <t>RF01_Schwebetrockner_Zone2_Ende_Band_Temperatur_Soll</t>
  </si>
  <si>
    <t>Schwebetrockner_Zone2_Ende_Band</t>
  </si>
  <si>
    <t>Schwebetrockner Zone 3</t>
  </si>
  <si>
    <t>RG21</t>
  </si>
  <si>
    <t>Schwebetrockner_Zone3</t>
  </si>
  <si>
    <t>RG01</t>
  </si>
  <si>
    <t>Schwebetrockner_Zone3_Umluftventilator</t>
  </si>
  <si>
    <t>RG01_Schwebetrockner_Zone3_Ende_Band_Temperatur_Soll</t>
  </si>
  <si>
    <t>Schwebetrockner_Zone3_Ende_Band</t>
  </si>
  <si>
    <t>Schwebetrockner Zone 4</t>
  </si>
  <si>
    <t>RH21</t>
  </si>
  <si>
    <t>Schwebetrockner_Zone4</t>
  </si>
  <si>
    <t>RH01</t>
  </si>
  <si>
    <t>Schwebetrockner_Zone4_Umluftventilator</t>
  </si>
  <si>
    <t>RH01_Schwebetrockner_Zone4_Ende_Band_Temperatur_Soll</t>
  </si>
  <si>
    <t>Schwebetrockner_Zone4_Ende_Band</t>
  </si>
  <si>
    <t>Schwebetrockner Zone 5</t>
  </si>
  <si>
    <t>RI21</t>
  </si>
  <si>
    <t>Schwebetrockner_Zone5</t>
  </si>
  <si>
    <t>RI01</t>
  </si>
  <si>
    <t>Schwebetrockner_Zone5_Umluftventilator</t>
  </si>
  <si>
    <t>RI01_Schwebetrockner_Zone5_Ende_Band_Temperatur_Soll</t>
  </si>
  <si>
    <t>Schwebetrockner_Zone5_Ende_Band</t>
  </si>
  <si>
    <t>Schwebetrockner Zone 6</t>
  </si>
  <si>
    <t>RJ21</t>
  </si>
  <si>
    <t>Schwebetrockner_Zone6</t>
  </si>
  <si>
    <t>RJ01</t>
  </si>
  <si>
    <t>Schwebetrockner_Zone6_Umluftventilator</t>
  </si>
  <si>
    <t>RJ01_Schwebetrockner_Zone6_Ende_Band_Temperatur_Soll</t>
  </si>
  <si>
    <t>Schwebetrockner_Zone6_Ende_Band</t>
  </si>
  <si>
    <t>Schwebetrockner Zone 7</t>
  </si>
  <si>
    <t>RK21</t>
  </si>
  <si>
    <t>Schwebetrockner_Zone7</t>
  </si>
  <si>
    <t>RK01</t>
  </si>
  <si>
    <t>Schwebetrockner_Zone7_Umluftventilator</t>
  </si>
  <si>
    <t>RK01_Schwebetrockner_Zone7_Ende_Band_Temperatur_Soll</t>
  </si>
  <si>
    <t>Schwebetrockner_Zone7_Ende_Band</t>
  </si>
  <si>
    <t>Schwebetrockner Zone 8</t>
  </si>
  <si>
    <t>RL21</t>
  </si>
  <si>
    <t>Schwebetrockner_Zone8</t>
  </si>
  <si>
    <t>RL01</t>
  </si>
  <si>
    <t>Schwebetrockner_Zone8_Umluftventilator</t>
  </si>
  <si>
    <t>RL51</t>
  </si>
  <si>
    <t>YGL</t>
  </si>
  <si>
    <t>Schwebetrockner_Zone8_Abluftklappe</t>
  </si>
  <si>
    <t>RV71</t>
  </si>
  <si>
    <t>Schwebetrockner_Abluft</t>
  </si>
  <si>
    <t>RL51_Schwebetrockner_Zone8_Ende_Band_Temperatur_Soll</t>
  </si>
  <si>
    <t>Schwebetrockner_Zone8_Ende_Band</t>
  </si>
  <si>
    <t>Auslaufschleuse</t>
  </si>
  <si>
    <t>RP21</t>
  </si>
  <si>
    <t>Auslaufschleuse_Umluft</t>
  </si>
  <si>
    <t>RP32</t>
  </si>
  <si>
    <t>Auslaufschleuse_Bedienseite</t>
  </si>
  <si>
    <t>Auslaufschleuse_Antriebsseite</t>
  </si>
  <si>
    <t>RP91</t>
  </si>
  <si>
    <t>Auslaufschleuse_Bandtemperatur</t>
  </si>
  <si>
    <t>RP21_Auslaufschleuse_Umluft_Ende_Band_Temperatur_Soll</t>
  </si>
  <si>
    <t>Auslaufschleuse_Umluft_Ende_Band</t>
  </si>
  <si>
    <t>Schwebeluftkühler Zone 1</t>
  </si>
  <si>
    <t>RQ01_Schwebeluftkühler_Zone1_Ende_Band_Temperatur_Soll</t>
  </si>
  <si>
    <t>RQ01</t>
  </si>
  <si>
    <t>Schwebeluftkühler_Zone1_Ende_Band</t>
  </si>
  <si>
    <t>Schwebeluftkühler_Zone1</t>
  </si>
  <si>
    <t>Schwebeluftkühler_Zone1_Umluftventilator</t>
  </si>
  <si>
    <t>Schwebeluftkühler Zone 2</t>
  </si>
  <si>
    <t>RQ11_Schwebeluftkühler_Zone2_Ende_Band_Temperatur_Soll</t>
  </si>
  <si>
    <t>RQ11</t>
  </si>
  <si>
    <t>Schwebeluftkühler_Zone2_Ende_Band</t>
  </si>
  <si>
    <t>Schwebeluftkühler_Zone2</t>
  </si>
  <si>
    <t>Schwebeluftkühler_Zone2_Umluftventilator</t>
  </si>
  <si>
    <t>Schwebeluftkühler Zone 3</t>
  </si>
  <si>
    <t>RQ21_Schwebeluftkühler_Zone3_Ende_Band_Temperatur_Soll</t>
  </si>
  <si>
    <t>RQ21</t>
  </si>
  <si>
    <t>Schwebeluftkühler_Zone3_Ende_Band</t>
  </si>
  <si>
    <t>Schwebeluftkühler_Zone3</t>
  </si>
  <si>
    <t>Schwebeluftkühler_Zone3_Umluftventilator</t>
  </si>
  <si>
    <t>Schwebeluftkühler Zone 4</t>
  </si>
  <si>
    <t>RS01_Schwebeluftkühler_Zone4_Ende_Band_Temperatur_Soll</t>
  </si>
  <si>
    <t>RS01</t>
  </si>
  <si>
    <t>Schwebeluftkühler_Zone4_Ende_Band</t>
  </si>
  <si>
    <t>Schwebeluftkühler_Zone4</t>
  </si>
  <si>
    <t>Schwebeluftkühler_Zone4_Umluftventilator</t>
  </si>
  <si>
    <t>Schwebeluftkühler Zone 5</t>
  </si>
  <si>
    <t>RS11_Schwebeluftkühler_Zone5_Ende_Band_Temperatur_Soll</t>
  </si>
  <si>
    <t>RS11</t>
  </si>
  <si>
    <t>Schwebeluftkühler_Zone5_Ende_Band</t>
  </si>
  <si>
    <t>Schwebeluftkühler_Zone5</t>
  </si>
  <si>
    <t>Schwebeluftkühler_Zone5_Umluftventilator</t>
  </si>
  <si>
    <t>Schwebeluftkühler Zone 6</t>
  </si>
  <si>
    <t>RS21_Schwebeluftkühler_Zone6_Ende_Band_Temperatur_Soll</t>
  </si>
  <si>
    <t>RS21</t>
  </si>
  <si>
    <t>Schwebeluftkühler_Zone6_Ende_Band</t>
  </si>
  <si>
    <t>Schwebeluftkühler_Zone6</t>
  </si>
  <si>
    <t>Schwebeluftkühler_Zone6_Umluftventilator</t>
  </si>
  <si>
    <t>CPC 11</t>
  </si>
  <si>
    <t>TB01</t>
  </si>
  <si>
    <t>Bandmittenregelung11</t>
  </si>
  <si>
    <t>S-Rolle 7</t>
  </si>
  <si>
    <t>TE01</t>
  </si>
  <si>
    <t>S_Rolle7_Rolle1</t>
  </si>
  <si>
    <t>TE11</t>
  </si>
  <si>
    <t>S_Rolle7_Rolle2</t>
  </si>
  <si>
    <t>CPC 12</t>
  </si>
  <si>
    <t>TF01</t>
  </si>
  <si>
    <t>Bandmittenregelung12</t>
  </si>
  <si>
    <t>CPC 13 + Auslaufspeicher</t>
  </si>
  <si>
    <t>TI01</t>
  </si>
  <si>
    <t>Auslaufspeicher_Bandmittenregelung13</t>
  </si>
  <si>
    <t>TG01</t>
  </si>
  <si>
    <t>Auslaufspeicher_Schlingenwagen</t>
  </si>
  <si>
    <t>CPC 14 + Zugmessung TM5</t>
  </si>
  <si>
    <t>TM01</t>
  </si>
  <si>
    <t>Auslaufspeicher_Bandmittenregelung14</t>
  </si>
  <si>
    <t>TM11</t>
  </si>
  <si>
    <t>Bandmittenregelung14</t>
  </si>
  <si>
    <t>Bandmittenregelung14_AS</t>
  </si>
  <si>
    <t>Bandmittenregelung14_BS</t>
  </si>
  <si>
    <t>CPC 15</t>
  </si>
  <si>
    <t>TP01</t>
  </si>
  <si>
    <t>Bandmittenregelung15</t>
  </si>
  <si>
    <t>S-Rolle 8</t>
  </si>
  <si>
    <t>TT01</t>
  </si>
  <si>
    <t>S_Rolle8_Rolle1</t>
  </si>
  <si>
    <t>TT11</t>
  </si>
  <si>
    <t>S_Rolle8_Rolle2</t>
  </si>
  <si>
    <t>CPC 16</t>
  </si>
  <si>
    <t>UB01</t>
  </si>
  <si>
    <t>Bandmittenregelung16</t>
  </si>
  <si>
    <t>Besäumschere</t>
  </si>
  <si>
    <t>UD01</t>
  </si>
  <si>
    <t>DU</t>
  </si>
  <si>
    <t>Besäumschere_BS_Messer</t>
  </si>
  <si>
    <t>Aktiv</t>
  </si>
  <si>
    <t>1=Messer1; 2=Messer2</t>
  </si>
  <si>
    <t>BWL</t>
  </si>
  <si>
    <t>Besäumschere_BS</t>
  </si>
  <si>
    <t>Messerspalt</t>
  </si>
  <si>
    <t>Messerüberdeckung</t>
  </si>
  <si>
    <t>Besäumschere_BS_Obermesser</t>
  </si>
  <si>
    <t>Besäumschere_BS_Untermesser</t>
  </si>
  <si>
    <t>UF</t>
  </si>
  <si>
    <t>Besäumschere_BS_Saumhacker</t>
  </si>
  <si>
    <t>Besäumschere_AS_Messer</t>
  </si>
  <si>
    <t>Besäumschere_AS</t>
  </si>
  <si>
    <t>Besäumschere_AS_Obermesser</t>
  </si>
  <si>
    <t>Besäumschere_AS_Untermesser</t>
  </si>
  <si>
    <t>Besäumschere_AS_Saumhacker</t>
  </si>
  <si>
    <t>UG</t>
  </si>
  <si>
    <t>YVL</t>
  </si>
  <si>
    <t>U</t>
  </si>
  <si>
    <t>Breiten-,Dickenmessung stationär</t>
  </si>
  <si>
    <t>UL01</t>
  </si>
  <si>
    <t>Breitenmessung3</t>
  </si>
  <si>
    <t>UM01</t>
  </si>
  <si>
    <t>Dickenmessung3</t>
  </si>
  <si>
    <t>Dickenmessung traversierend</t>
  </si>
  <si>
    <t>UM02</t>
  </si>
  <si>
    <t>Dickenmessung4</t>
  </si>
  <si>
    <t>Messposition</t>
  </si>
  <si>
    <t>Magnetische Eigenschaften</t>
  </si>
  <si>
    <t>UO01</t>
  </si>
  <si>
    <t>Magnetische_Eigenschaften</t>
  </si>
  <si>
    <t>Ummagnetisierungsverlust</t>
  </si>
  <si>
    <t>W/kg</t>
  </si>
  <si>
    <t>Magnetisches_Feld</t>
  </si>
  <si>
    <t>A/m</t>
  </si>
  <si>
    <t>Induktion</t>
  </si>
  <si>
    <t>T</t>
  </si>
  <si>
    <t>Vertikale Inspektion</t>
  </si>
  <si>
    <t>Vertikale_Inspektion</t>
  </si>
  <si>
    <t>Fehler_Leicht</t>
  </si>
  <si>
    <t>Fehler_Schwer</t>
  </si>
  <si>
    <t>Fehler_BO_Antriebsseite</t>
  </si>
  <si>
    <t>Fehler_BO_Mitte</t>
  </si>
  <si>
    <t>Fehler_BO_Bedienseite</t>
  </si>
  <si>
    <t>Fehler_BU_Antriebsseite</t>
  </si>
  <si>
    <t>Fehler_BU_Mitte</t>
  </si>
  <si>
    <t>Fehler_BU_Bedienseite</t>
  </si>
  <si>
    <t xml:space="preserve">Trockenfilmmessung  </t>
  </si>
  <si>
    <t>VF10</t>
  </si>
  <si>
    <t>Trockenfilmmessung_Oberseite</t>
  </si>
  <si>
    <t>Änderung in PLC Zuordnung - EXS -&gt; MTR</t>
  </si>
  <si>
    <t>VF10EPU_Trockenfilmmessung_Oberseite_Auflage MAX überschritten_Ist</t>
  </si>
  <si>
    <t>Auflage MAX überschritten</t>
  </si>
  <si>
    <t>VF10EPU_Trockenfilmmessung Oberseite_Auflage MIN unterschritten_Ist</t>
  </si>
  <si>
    <t>Auflage MIN unterschritten</t>
  </si>
  <si>
    <t>VF10EPU_Trockenfilmmessung Oberseite_Trockener Streifen erkannt_Ist</t>
  </si>
  <si>
    <t>Trockener Streifen erkannt</t>
  </si>
  <si>
    <t>U.U. raus</t>
  </si>
  <si>
    <t>VF10EPU_Trockenfilmmessung Oberseite_Überbeschichteter Streifen erkannt_Ist</t>
  </si>
  <si>
    <t>Überbeschichteter Streifen erkannt</t>
  </si>
  <si>
    <t>VF10EPU_Trockenfilmmessung Oberseite_Auflage_Ist</t>
  </si>
  <si>
    <t>Auflage</t>
  </si>
  <si>
    <t>VF10EPU_Trockenfilmmessung Oberseite_Auflage_Soll</t>
  </si>
  <si>
    <t>VF10EPU_Trockenfilmmessung Oberseite_Auflage MIN _Ist</t>
  </si>
  <si>
    <t xml:space="preserve">Auflage_MIN </t>
  </si>
  <si>
    <t>VF10EPU_Trockenfilmmessung Oberseite_Auflage MIN _Soll</t>
  </si>
  <si>
    <t>VF10EPU_Trockenfilmmessung Oberseite_Auflage MAX _Ist</t>
  </si>
  <si>
    <t xml:space="preserve">Auflage_MAX </t>
  </si>
  <si>
    <t>VF10EPU_Trockenfilmmessung Oberseite_Auflage MAX _Soll</t>
  </si>
  <si>
    <t>VF10EPU_Trockenfilmmessung Oberseite_Querposition_Ist</t>
  </si>
  <si>
    <t>Querposition</t>
  </si>
  <si>
    <t>VF10EPU_Trockenfilmmessung Oberseite_Mittelwert über 1. Banddrittel _Ist</t>
  </si>
  <si>
    <t>Mittelwert_Banddrittel_1</t>
  </si>
  <si>
    <t>VF10EPU_Trockenfilmmessung Oberseite_Mittelwert über 2. Banddrittel _Ist</t>
  </si>
  <si>
    <t>Mittelwert_Banddrittel_2</t>
  </si>
  <si>
    <t>VF10EPU_Trockenfilmmessung Oberseite_Mittelwert über 3. Banddrittel _Ist</t>
  </si>
  <si>
    <t>Mittelwert_Banddrittel_3</t>
  </si>
  <si>
    <t>VF10EPU_Trockenfilmmessung Unterseite_Gültig_Ist</t>
  </si>
  <si>
    <t>Trockenfilmmessung_Unterseite</t>
  </si>
  <si>
    <t>VF10EPU_Trockenfilmmessung Unterseite_Auflage MAX überschritten_Ist</t>
  </si>
  <si>
    <t>VF10EPU_Trockenfilmmessung Unterseite_Auflage MIN unterschritten_Ist</t>
  </si>
  <si>
    <t>VF10EPU_Trockenfilmmessung Unterseite_Trockener Streifen erkannt_Ist</t>
  </si>
  <si>
    <t>VF10EPU_Trockenfilmmessung Unterseite_Überbeschichteter Streifen erkannt_Ist</t>
  </si>
  <si>
    <t>Beschichtungsregelung_Oberseite</t>
  </si>
  <si>
    <t>Beschichtungsregelung_Unterseite</t>
  </si>
  <si>
    <t>Beschichtungsregelung_Reglerabweichung_Unterseite</t>
  </si>
  <si>
    <t>Beschichtungsregelung_Reglerabweichung_Oberseite</t>
  </si>
  <si>
    <t>Beschichtungsregelung_Regelparameter</t>
  </si>
  <si>
    <t>Real</t>
  </si>
  <si>
    <t>Horizontale Inspektion</t>
  </si>
  <si>
    <t>Horizontale_Inspektion</t>
  </si>
  <si>
    <t xml:space="preserve">Umlenkrollensatz 12.6 &amp; 12.7 </t>
  </si>
  <si>
    <t>VH41</t>
  </si>
  <si>
    <t>Umlenkrollensatz_Kühlwasserpumpe</t>
  </si>
  <si>
    <t>Umlenkrollensatz_Kühlwasser_Vorlauf</t>
  </si>
  <si>
    <t>Umlenkrollensatz_Kühlwasser_Rücklauf</t>
  </si>
  <si>
    <t>S-Rolle 9 + Oberflächeninspektion 2</t>
  </si>
  <si>
    <t>VJ01</t>
  </si>
  <si>
    <t>S_Rolle9_Rolle1</t>
  </si>
  <si>
    <t>JV01</t>
  </si>
  <si>
    <t>VJ11</t>
  </si>
  <si>
    <t>S_Rolle9_Rolle2</t>
  </si>
  <si>
    <t>VJ42</t>
  </si>
  <si>
    <t>S_Rolle9_Kühlwasser_Rücklauf</t>
  </si>
  <si>
    <t>VJ41</t>
  </si>
  <si>
    <t>S_Rolle9_Kühlwasser_Vorlauf</t>
  </si>
  <si>
    <t>S_Rolle9_OIS1</t>
  </si>
  <si>
    <t>Planheitsmessung</t>
  </si>
  <si>
    <t>VG01</t>
  </si>
  <si>
    <t>VG01EPU_Planheitsmessung_Nominal Breite _REAL</t>
  </si>
  <si>
    <t xml:space="preserve">Nominal Breite </t>
  </si>
  <si>
    <t>x, diskontinuierliche Messung. tbc</t>
  </si>
  <si>
    <t>VG01EPU_Planheitsmessung_Nominal Länge _REAL</t>
  </si>
  <si>
    <t xml:space="preserve">Nominal Länge </t>
  </si>
  <si>
    <t>VG01EPU_Planheitsmessung_Nominal Dicke_REAL</t>
  </si>
  <si>
    <t>Nominal Dicke</t>
  </si>
  <si>
    <t>VG01EPU_Planheitsmessung_Max. Tol. Box Height_REAL</t>
  </si>
  <si>
    <t>Max. Tol. Box Height</t>
  </si>
  <si>
    <t>VG01EPU_Planheitsmessung_Max. Tol. Planheit_REAL</t>
  </si>
  <si>
    <t>Max. Tol. Planheit</t>
  </si>
  <si>
    <t>real</t>
  </si>
  <si>
    <t>VG01EPU_Planheitsmessung_Max. Tol. Crossbow_REAL</t>
  </si>
  <si>
    <t>Max. Tol. Crossbow</t>
  </si>
  <si>
    <t>VG01EPU_Planheitsmessung_Max. Planheit_REAL</t>
  </si>
  <si>
    <t>Max. Planheit</t>
  </si>
  <si>
    <t>VG01EPU_Planheitsmessung_Max. Planheit Position_REAL</t>
  </si>
  <si>
    <t>Max. Planheit Position</t>
  </si>
  <si>
    <t>VG01EPU_Planheitsmessung_Avg. Planheit_REAL</t>
  </si>
  <si>
    <t>Avg. Planheit</t>
  </si>
  <si>
    <t>VG01EPU_Planheitsmessung_StdAbw. Planheit_REAL</t>
  </si>
  <si>
    <t>StdAbw. Planheit</t>
  </si>
  <si>
    <t>VG01EPU_Planheitsmessung_Max. Box Height_REAL</t>
  </si>
  <si>
    <t>Max. Box Height</t>
  </si>
  <si>
    <t>VG01EPU_Planheitsmessung_Max. Box Height Position_REAL</t>
  </si>
  <si>
    <t>Max. Box Height Position</t>
  </si>
  <si>
    <t>VG01EPU_Planheitsmessung_Avg. Box Height_REAL</t>
  </si>
  <si>
    <t>Avg. Box Height</t>
  </si>
  <si>
    <t>VG01EPU_Planheitsmessung_StdAbw. Box Height_REAL</t>
  </si>
  <si>
    <t>StdAbw. Box Height</t>
  </si>
  <si>
    <t>VG01EPU_Planheitsmessung_Max. cross bow_REAL</t>
  </si>
  <si>
    <t>Max. cross bow</t>
  </si>
  <si>
    <t>VG01EPU_Planheitsmessung_Max. cross bow Position._REAL</t>
  </si>
  <si>
    <t>Max. cross bow Position.</t>
  </si>
  <si>
    <t>VG01EPU_Planheitsmessung_Min. cross bow_REAL</t>
  </si>
  <si>
    <t>Min. cross bow</t>
  </si>
  <si>
    <t>VG01EPU_Planheitsmessung_Min. cross bow Position_REAL</t>
  </si>
  <si>
    <t>Min. cross bow Position</t>
  </si>
  <si>
    <t>VG01EPU_Planheitsmessung_Avg. cross bow_REAL</t>
  </si>
  <si>
    <t>Avg. cross bow</t>
  </si>
  <si>
    <t>VG01EPU_Planheitsmessung_StdAbw. cross bow_REAL</t>
  </si>
  <si>
    <t>StdAbw. cross bow</t>
  </si>
  <si>
    <t>VG01EPU_Planheitsmessung_Avg. Chebyshev-Koeffizient 2. Ordnung_REAL</t>
  </si>
  <si>
    <t>Avg. Chebyshev-Koeffizient 2. Ordnung</t>
  </si>
  <si>
    <t>VG01EPU_Planheitsmessung_Avg. Chebyshev-Koeffizient 3. Ordnung_REAL</t>
  </si>
  <si>
    <t>Avg. Chebyshev-Koeffizient 3. Ordnung</t>
  </si>
  <si>
    <t>VG01EPU_Planheitsmessung_Avg. Chebyshev-Koeffizient 4. Ordnung_REAL</t>
  </si>
  <si>
    <t>Avg. Chebyshev-Koeffizient 4. Ordnung</t>
  </si>
  <si>
    <t>Fliegende Schere + Aufhaspel 1/2 + EPC 1/2</t>
  </si>
  <si>
    <t>VM01</t>
  </si>
  <si>
    <t>Kurbelschwingschere</t>
  </si>
  <si>
    <t>Trennschnitt</t>
  </si>
  <si>
    <t>WE01</t>
  </si>
  <si>
    <t>Aufhaspel1</t>
  </si>
  <si>
    <t>Aufhaspel1_Wickelrichtung</t>
  </si>
  <si>
    <t>Aufgewickelte_Länge</t>
  </si>
  <si>
    <t>WH01</t>
  </si>
  <si>
    <t>EPC</t>
  </si>
  <si>
    <t>Innendurchmesser</t>
  </si>
  <si>
    <t>WQ01</t>
  </si>
  <si>
    <t>Aufhaspel2</t>
  </si>
  <si>
    <t>Aufhaspel2_Wickelrichtung</t>
  </si>
  <si>
    <t>WT02</t>
  </si>
  <si>
    <t>WQ</t>
  </si>
  <si>
    <t>Aufhaspel2_Hülse</t>
  </si>
  <si>
    <t>Gesetzt</t>
  </si>
  <si>
    <t>Art</t>
  </si>
  <si>
    <t>1= …</t>
  </si>
  <si>
    <t>WE</t>
  </si>
  <si>
    <t>Aufhaspel1_Hülse</t>
  </si>
  <si>
    <t>Code</t>
  </si>
  <si>
    <t>_</t>
  </si>
  <si>
    <t>Gekoppelt</t>
  </si>
  <si>
    <t>m/s</t>
  </si>
  <si>
    <t>Bandlänge</t>
  </si>
  <si>
    <t>Band_ID</t>
  </si>
  <si>
    <t>Bandmittenregelung Nr. 2</t>
  </si>
  <si>
    <t>CPC</t>
  </si>
  <si>
    <t>Bandmittenregelung2</t>
  </si>
  <si>
    <t>Bandmittenregelung Nr. 3</t>
  </si>
  <si>
    <t>Bandmittenregelung3</t>
  </si>
  <si>
    <t>S-Rolleneinheit 5</t>
  </si>
  <si>
    <t>LN10</t>
  </si>
  <si>
    <t>S-Rolleneinheit5</t>
  </si>
  <si>
    <t>S-Rolleneinheit 6</t>
  </si>
  <si>
    <t>S-Rolleneinheit6</t>
  </si>
  <si>
    <t>Bandmittenregelung Nr. 10</t>
  </si>
  <si>
    <t>PP01</t>
  </si>
  <si>
    <t>Bandzugmessung TM9</t>
  </si>
  <si>
    <t>PT01</t>
  </si>
  <si>
    <t>Bandzugmessung9</t>
  </si>
  <si>
    <t>Dressiergerüst Mitte</t>
  </si>
  <si>
    <t>QJ</t>
  </si>
  <si>
    <t>Dressiergerüst</t>
  </si>
  <si>
    <t>Bandlänge_Einlaufseite</t>
  </si>
  <si>
    <t>Bandlänge_Auslaufseite</t>
  </si>
  <si>
    <t>Streckrichter Mitte</t>
  </si>
  <si>
    <t>RC</t>
  </si>
  <si>
    <t>Biegerollengerüst</t>
  </si>
  <si>
    <t>Bandmittenregelung Nr. 13</t>
  </si>
  <si>
    <t>Bandmittenregelung13</t>
  </si>
  <si>
    <t>Bandzugmessung TM13</t>
  </si>
  <si>
    <t>TJ01</t>
  </si>
  <si>
    <t>Bandzugmessung13</t>
  </si>
  <si>
    <t>Aufhaspel</t>
  </si>
  <si>
    <t>Produktcoillänge</t>
  </si>
  <si>
    <t>Absolute Längenangabe
 mit Punkt</t>
  </si>
  <si>
    <t>Absolute Längenangabe
 mit Komma</t>
  </si>
  <si>
    <t>QDR Messorte mit Offset</t>
  </si>
  <si>
    <t>0.0001</t>
  </si>
  <si>
    <t>Glühofen Zone IND</t>
  </si>
  <si>
    <t>Dickenmessung stationär</t>
  </si>
  <si>
    <t>ALLE SIGNALE AUS IBA-ANALYZER</t>
  </si>
  <si>
    <t>1</t>
  </si>
  <si>
    <t>Zykluscountererhöhung / Sendetelegramm</t>
  </si>
  <si>
    <t>[0:0]</t>
  </si>
  <si>
    <t>2</t>
  </si>
  <si>
    <t>Dummy-Signal 0</t>
  </si>
  <si>
    <t>[0.0]</t>
  </si>
  <si>
    <t>3</t>
  </si>
  <si>
    <t>Dummy-Signal 1</t>
  </si>
  <si>
    <t>[0.1]</t>
  </si>
  <si>
    <t>4</t>
  </si>
  <si>
    <t>Dummy-Signal 2</t>
  </si>
  <si>
    <t>[0.2]</t>
  </si>
  <si>
    <t>5</t>
  </si>
  <si>
    <t>Dummy-Signal 3</t>
  </si>
  <si>
    <t>[0.3]</t>
  </si>
  <si>
    <t>6</t>
  </si>
  <si>
    <t>Dummy-Signal 4</t>
  </si>
  <si>
    <t>[0.4]</t>
  </si>
  <si>
    <t>7</t>
  </si>
  <si>
    <t>Dummy-Signal 5</t>
  </si>
  <si>
    <t>[0.5]</t>
  </si>
  <si>
    <t>8</t>
  </si>
  <si>
    <t>Dummy-Signal 6</t>
  </si>
  <si>
    <t>[0.6]</t>
  </si>
  <si>
    <t>9</t>
  </si>
  <si>
    <t>Dummy-Signal 7</t>
  </si>
  <si>
    <t>[0.7]</t>
  </si>
  <si>
    <t>10</t>
  </si>
  <si>
    <t>Dummy-Signal 8</t>
  </si>
  <si>
    <t>[0.8]</t>
  </si>
  <si>
    <t>11</t>
  </si>
  <si>
    <t>Dummy-Signal 9</t>
  </si>
  <si>
    <t>[0.9]</t>
  </si>
  <si>
    <t>12</t>
  </si>
  <si>
    <t>Dummy-Signal 10</t>
  </si>
  <si>
    <t>[0.10]</t>
  </si>
  <si>
    <t>13</t>
  </si>
  <si>
    <t>Dummy-Signal 11</t>
  </si>
  <si>
    <t>[0.11]</t>
  </si>
  <si>
    <t>14</t>
  </si>
  <si>
    <t>Dummy-Signal 12</t>
  </si>
  <si>
    <t>[0.12]</t>
  </si>
  <si>
    <t>15</t>
  </si>
  <si>
    <t>Dummy-Signal 13</t>
  </si>
  <si>
    <t>[0.13]</t>
  </si>
  <si>
    <t>16</t>
  </si>
  <si>
    <t>Dummy-Signal 14</t>
  </si>
  <si>
    <t>[0.14]</t>
  </si>
  <si>
    <t>17</t>
  </si>
  <si>
    <t>Dummy-Signal 15</t>
  </si>
  <si>
    <t>[0.15]</t>
  </si>
  <si>
    <t>18</t>
  </si>
  <si>
    <t>Dummy-Signal 16</t>
  </si>
  <si>
    <t>[0.16]</t>
  </si>
  <si>
    <t>19</t>
  </si>
  <si>
    <t>Dummy-Signal 17</t>
  </si>
  <si>
    <t>[0.17]</t>
  </si>
  <si>
    <t>20</t>
  </si>
  <si>
    <t>Dummy-Signal 18</t>
  </si>
  <si>
    <t>[0.18]</t>
  </si>
  <si>
    <t>21</t>
  </si>
  <si>
    <t>Dummy-Signal 19</t>
  </si>
  <si>
    <t>[0.19]</t>
  </si>
  <si>
    <t>22</t>
  </si>
  <si>
    <t>Dummy-Signal 20</t>
  </si>
  <si>
    <t>[0.20]</t>
  </si>
  <si>
    <t>23</t>
  </si>
  <si>
    <t>Dummy-Signal 21</t>
  </si>
  <si>
    <t>[0.21]</t>
  </si>
  <si>
    <t>24</t>
  </si>
  <si>
    <t>Dummy-Signal 22</t>
  </si>
  <si>
    <t>[0.22]</t>
  </si>
  <si>
    <t>25</t>
  </si>
  <si>
    <t>Dummy-Signal 23</t>
  </si>
  <si>
    <t>[0.23]</t>
  </si>
  <si>
    <t>26</t>
  </si>
  <si>
    <t>Dummy-Signal 24</t>
  </si>
  <si>
    <t>[0.24]</t>
  </si>
  <si>
    <t>27</t>
  </si>
  <si>
    <t>Dummy-Signal 25</t>
  </si>
  <si>
    <t>[0.25]</t>
  </si>
  <si>
    <t>28</t>
  </si>
  <si>
    <t>Dummy-Signal 26</t>
  </si>
  <si>
    <t>[0.26]</t>
  </si>
  <si>
    <t>29</t>
  </si>
  <si>
    <t>Dummy-Signal 27</t>
  </si>
  <si>
    <t>[0.27]</t>
  </si>
  <si>
    <t>30</t>
  </si>
  <si>
    <t>Dummy-Signal 28</t>
  </si>
  <si>
    <t>[0.28]</t>
  </si>
  <si>
    <t>31</t>
  </si>
  <si>
    <t>Dummy-Signal 29</t>
  </si>
  <si>
    <t>[0.29]</t>
  </si>
  <si>
    <t>32</t>
  </si>
  <si>
    <t>Dummy-Signal 30</t>
  </si>
  <si>
    <t>[0.30]</t>
  </si>
  <si>
    <t>33</t>
  </si>
  <si>
    <t>Dummy-Signal 31</t>
  </si>
  <si>
    <t>[0.31]</t>
  </si>
  <si>
    <t>34</t>
  </si>
  <si>
    <t>Dummy-Signal 32</t>
  </si>
  <si>
    <t>[0.32]</t>
  </si>
  <si>
    <t>35</t>
  </si>
  <si>
    <t>Dummy-Signal 33</t>
  </si>
  <si>
    <t>[0.33]</t>
  </si>
  <si>
    <t>36</t>
  </si>
  <si>
    <t>Dummy-Signal 34</t>
  </si>
  <si>
    <t>[0.34]</t>
  </si>
  <si>
    <t>37</t>
  </si>
  <si>
    <t>Dummy-Signal 35</t>
  </si>
  <si>
    <t>[0.35]</t>
  </si>
  <si>
    <t>38</t>
  </si>
  <si>
    <t>Dummy-Signal 36</t>
  </si>
  <si>
    <t>[0.36]</t>
  </si>
  <si>
    <t>39</t>
  </si>
  <si>
    <t>Dummy-Signal 37</t>
  </si>
  <si>
    <t>[0.37]</t>
  </si>
  <si>
    <t>40</t>
  </si>
  <si>
    <t>Dummy-Signal 38</t>
  </si>
  <si>
    <t>[0.38]</t>
  </si>
  <si>
    <t>41</t>
  </si>
  <si>
    <t>Dummy-Signal 39</t>
  </si>
  <si>
    <t>[0.39]</t>
  </si>
  <si>
    <t>42</t>
  </si>
  <si>
    <t>Dummy-Signal 40</t>
  </si>
  <si>
    <t>[0.40]</t>
  </si>
  <si>
    <t>43</t>
  </si>
  <si>
    <t>Dummy-Signal 41</t>
  </si>
  <si>
    <t>[0.41]</t>
  </si>
  <si>
    <t>44</t>
  </si>
  <si>
    <t>Dummy-Signal 42</t>
  </si>
  <si>
    <t>[0.42]</t>
  </si>
  <si>
    <t>45</t>
  </si>
  <si>
    <t>Dummy-Signal 43</t>
  </si>
  <si>
    <t>[0.43]</t>
  </si>
  <si>
    <t>46</t>
  </si>
  <si>
    <t>Dummy-Signal 44</t>
  </si>
  <si>
    <t>[0.44]</t>
  </si>
  <si>
    <t>47</t>
  </si>
  <si>
    <t>Dummy-Signal 45</t>
  </si>
  <si>
    <t>[0.45]</t>
  </si>
  <si>
    <t>48</t>
  </si>
  <si>
    <t>Dummy-Signal 46</t>
  </si>
  <si>
    <t>[0.46]</t>
  </si>
  <si>
    <t>49</t>
  </si>
  <si>
    <t>Dummy-Signal 47</t>
  </si>
  <si>
    <t>[0.47]</t>
  </si>
  <si>
    <t>50</t>
  </si>
  <si>
    <t>Dummy-Signal 48</t>
  </si>
  <si>
    <t>[0.48]</t>
  </si>
  <si>
    <t>51</t>
  </si>
  <si>
    <t>Dummy-Signal 49</t>
  </si>
  <si>
    <t>[0.49]</t>
  </si>
  <si>
    <t>52</t>
  </si>
  <si>
    <t>Dummy-Signal 50</t>
  </si>
  <si>
    <t>[0.50]</t>
  </si>
  <si>
    <t>53</t>
  </si>
  <si>
    <t>Dummy-Signal 51</t>
  </si>
  <si>
    <t>[0.51]</t>
  </si>
  <si>
    <t>54</t>
  </si>
  <si>
    <t>Dummy-Signal 52</t>
  </si>
  <si>
    <t>[0.52]</t>
  </si>
  <si>
    <t>55</t>
  </si>
  <si>
    <t>Dummy-Signal 53</t>
  </si>
  <si>
    <t>[0.53]</t>
  </si>
  <si>
    <t>56</t>
  </si>
  <si>
    <t>Dummy-Signal 54</t>
  </si>
  <si>
    <t>[0.54]</t>
  </si>
  <si>
    <t>57</t>
  </si>
  <si>
    <t>Dummy-Signal 55</t>
  </si>
  <si>
    <t>[0.55]</t>
  </si>
  <si>
    <t>58</t>
  </si>
  <si>
    <t>Dummy-Signal 56</t>
  </si>
  <si>
    <t>[0.56]</t>
  </si>
  <si>
    <t>59</t>
  </si>
  <si>
    <t>Dummy-Signal 57</t>
  </si>
  <si>
    <t>[0.57]</t>
  </si>
  <si>
    <t>60</t>
  </si>
  <si>
    <t>Dummy-Signal 58</t>
  </si>
  <si>
    <t>[0.58]</t>
  </si>
  <si>
    <t>61</t>
  </si>
  <si>
    <t>Dummy-Signal 59</t>
  </si>
  <si>
    <t>[0.59]</t>
  </si>
  <si>
    <t>62</t>
  </si>
  <si>
    <t>Dummy-Signal 60</t>
  </si>
  <si>
    <t>[0.60]</t>
  </si>
  <si>
    <t>63</t>
  </si>
  <si>
    <t>Dummy-Signal 61</t>
  </si>
  <si>
    <t>[0.61]</t>
  </si>
  <si>
    <t>64</t>
  </si>
  <si>
    <t>Dummy-Signal 62</t>
  </si>
  <si>
    <t>[0.62]</t>
  </si>
  <si>
    <t>65</t>
  </si>
  <si>
    <t>Dummy-Signal 63</t>
  </si>
  <si>
    <t>[0.63]</t>
  </si>
  <si>
    <t>66</t>
  </si>
  <si>
    <t>Dummy-Signal 64</t>
  </si>
  <si>
    <t>[0.64]</t>
  </si>
  <si>
    <t>67</t>
  </si>
  <si>
    <t>Dummy-Signal 65</t>
  </si>
  <si>
    <t>[0.65]</t>
  </si>
  <si>
    <t>68</t>
  </si>
  <si>
    <t>Dummy-Signal 66</t>
  </si>
  <si>
    <t>[0.66]</t>
  </si>
  <si>
    <t>69</t>
  </si>
  <si>
    <t>Dummy-Signal 67</t>
  </si>
  <si>
    <t>[0.67]</t>
  </si>
  <si>
    <t>70</t>
  </si>
  <si>
    <t>Dummy-Signal 68</t>
  </si>
  <si>
    <t>[0.68]</t>
  </si>
  <si>
    <t>71</t>
  </si>
  <si>
    <t>Dummy-Signal 69</t>
  </si>
  <si>
    <t>[0.69]</t>
  </si>
  <si>
    <t>72</t>
  </si>
  <si>
    <t>Dummy-Signal 70</t>
  </si>
  <si>
    <t>[0.70]</t>
  </si>
  <si>
    <t>73</t>
  </si>
  <si>
    <t>Dummy-Signal 71</t>
  </si>
  <si>
    <t>[0.71]</t>
  </si>
  <si>
    <t>74</t>
  </si>
  <si>
    <t>Dummy-Signal 72</t>
  </si>
  <si>
    <t>[0.72]</t>
  </si>
  <si>
    <t>75</t>
  </si>
  <si>
    <t>Dummy-Signal 73</t>
  </si>
  <si>
    <t>[0.73]</t>
  </si>
  <si>
    <t>76</t>
  </si>
  <si>
    <t>Dummy-Signal 74</t>
  </si>
  <si>
    <t>[0.74]</t>
  </si>
  <si>
    <t>77</t>
  </si>
  <si>
    <t>Dummy-Signal 75</t>
  </si>
  <si>
    <t>[0.75]</t>
  </si>
  <si>
    <t>78</t>
  </si>
  <si>
    <t>Dummy-Signal 76</t>
  </si>
  <si>
    <t>[0.76]</t>
  </si>
  <si>
    <t>79</t>
  </si>
  <si>
    <t>Dummy-Signal 77</t>
  </si>
  <si>
    <t>[0.77]</t>
  </si>
  <si>
    <t>80</t>
  </si>
  <si>
    <t>Dummy-Signal 78</t>
  </si>
  <si>
    <t>[0.78]</t>
  </si>
  <si>
    <t>81</t>
  </si>
  <si>
    <t>Dummy-Signal 79</t>
  </si>
  <si>
    <t>[0.79]</t>
  </si>
  <si>
    <t>82</t>
  </si>
  <si>
    <t>1-Sekunden-Puls</t>
  </si>
  <si>
    <t>[1.0]</t>
  </si>
  <si>
    <t>83</t>
  </si>
  <si>
    <t>Dateiname</t>
  </si>
  <si>
    <t>[2:0]</t>
  </si>
  <si>
    <t>84</t>
  </si>
  <si>
    <t>V_ABH1</t>
  </si>
  <si>
    <t>[200:0]</t>
  </si>
  <si>
    <t>Abhaspel 1 aktuelle Geschwindigkeit [m/s]</t>
  </si>
  <si>
    <t>85</t>
  </si>
  <si>
    <t>V_ABH2</t>
  </si>
  <si>
    <t>[200:1]</t>
  </si>
  <si>
    <t>Abhaspel 2 aktuelle Geschwindigkeit [m/s]</t>
  </si>
  <si>
    <t>86</t>
  </si>
  <si>
    <t>LEN_M09_SM</t>
  </si>
  <si>
    <t>[200:2]</t>
  </si>
  <si>
    <t>Durchgelaufene Bandl?nge am Messort M09 (Schwei?maschine) [m]</t>
  </si>
  <si>
    <t>87</t>
  </si>
  <si>
    <t>LEN_M13_CPC2</t>
  </si>
  <si>
    <t>[200:3]</t>
  </si>
  <si>
    <t>Durchgelaufene Bandl?nge am Messort M13 (CPC2) [m]</t>
  </si>
  <si>
    <t>88</t>
  </si>
  <si>
    <t>LEN_M14_CPC3</t>
  </si>
  <si>
    <t>[200:4]</t>
  </si>
  <si>
    <t>Durchgelaufene Bandl?nge am Messort M14 (CPC3) [m]</t>
  </si>
  <si>
    <t>89</t>
  </si>
  <si>
    <t>LEN_M44_SR5</t>
  </si>
  <si>
    <t>[200:5]</t>
  </si>
  <si>
    <t>Durchgelaufene Bandl?nge am Messort M39 (S-Rolle5) [m]</t>
  </si>
  <si>
    <t>90</t>
  </si>
  <si>
    <t>LEN_M52_SR6</t>
  </si>
  <si>
    <t>[200:6]</t>
  </si>
  <si>
    <t>Durchgelaufene Bandl?nge am Messort M47 (S-Rolle6) [m]</t>
  </si>
  <si>
    <t>91</t>
  </si>
  <si>
    <t>LEN_M54_CPC10</t>
  </si>
  <si>
    <t>[200:7]</t>
  </si>
  <si>
    <t>Durchgelaufene Bandl?nge am Messort M49 (CPC10) [m]</t>
  </si>
  <si>
    <t>92</t>
  </si>
  <si>
    <t>LEN_M55_TM9</t>
  </si>
  <si>
    <t>[200:8]</t>
  </si>
  <si>
    <t>Durchgelaufene Bandl?nge am Messort M50 (TM9) [m]</t>
  </si>
  <si>
    <t>93</t>
  </si>
  <si>
    <t>LEN_M59_DG_E</t>
  </si>
  <si>
    <t>[200:9]</t>
  </si>
  <si>
    <t>Durchgelaufene Bandl?nge EINLAUFSEITIGam Messort M54 (Dressierger?st mitte) [m]</t>
  </si>
  <si>
    <t>94</t>
  </si>
  <si>
    <t>LEN_M59_DG_A</t>
  </si>
  <si>
    <t>[200:10]</t>
  </si>
  <si>
    <t>Durchgelaufene Bandl?nge AUSLAUFSEITIGam Messort M54 (Dressierger?st mitte) [m]</t>
  </si>
  <si>
    <t>95</t>
  </si>
  <si>
    <t>LEN_M61_STR_E</t>
  </si>
  <si>
    <t>[200:11]</t>
  </si>
  <si>
    <t>Durchgelaufene Bandl?nge EINLAUFSEITIGam Messort M56 (Streckrichter mitte) [m]</t>
  </si>
  <si>
    <t>96</t>
  </si>
  <si>
    <t>LEN_M61_STR_A</t>
  </si>
  <si>
    <t>[200:12]</t>
  </si>
  <si>
    <t>Durchgelaufene Bandl?nge AUSLAUFSEITIGam Messort M56 (Streckrichter mitte) [m]</t>
  </si>
  <si>
    <t>97</t>
  </si>
  <si>
    <t>LEN_M67_CPC13</t>
  </si>
  <si>
    <t>[200:13]</t>
  </si>
  <si>
    <t>Durchgelaufene Bandl?nge am Messort M63 (CPC13) [m]</t>
  </si>
  <si>
    <t>98</t>
  </si>
  <si>
    <t>LEN_M68_TM13</t>
  </si>
  <si>
    <t>[200:14]</t>
  </si>
  <si>
    <t>Durchgelaufene Bandl?nge am Messort M64 (TM13) [m]</t>
  </si>
  <si>
    <t>99</t>
  </si>
  <si>
    <t>LEN_M79_KSS</t>
  </si>
  <si>
    <t>[200:15]</t>
  </si>
  <si>
    <t>Durchgelaufene Bandl?nge am Messort M74 (Kurbelschwingschere) [m]</t>
  </si>
  <si>
    <t>100</t>
  </si>
  <si>
    <t>REAL_METER_EXIT</t>
  </si>
  <si>
    <t>[200:16]</t>
  </si>
  <si>
    <t>Aktuelle Produktcoill?nge [m]</t>
  </si>
  <si>
    <t>101</t>
  </si>
  <si>
    <t>ID_M09_SM</t>
  </si>
  <si>
    <t>[200:27]</t>
  </si>
  <si>
    <t>Aktuelle ID des Bandes am ML09 (Schwei?maschine) [-]</t>
  </si>
  <si>
    <t>102</t>
  </si>
  <si>
    <t>ID_M13_CPC2</t>
  </si>
  <si>
    <t>[200:28]</t>
  </si>
  <si>
    <t>Aktuelle ID des Bandes am ML13 (CPC2) [-]</t>
  </si>
  <si>
    <t>103</t>
  </si>
  <si>
    <t>ID_M14_CPC3</t>
  </si>
  <si>
    <t>[200:29]</t>
  </si>
  <si>
    <t>Aktuelle ID des Bandes am ML14 (CPC3) [-]</t>
  </si>
  <si>
    <t>104</t>
  </si>
  <si>
    <t>ID_M44_SR5</t>
  </si>
  <si>
    <t>[200:30]</t>
  </si>
  <si>
    <t>Aktuelle ID des Bandes am ML39 (S-Rolle5) [-]</t>
  </si>
  <si>
    <t>105</t>
  </si>
  <si>
    <t>ID_M52_SR6</t>
  </si>
  <si>
    <t>[200:31]</t>
  </si>
  <si>
    <t>Aktuelle ID des Bandes am ML47 (S-Rolle5) [-]</t>
  </si>
  <si>
    <t>106</t>
  </si>
  <si>
    <t>ID_M54_CPC10</t>
  </si>
  <si>
    <t>[200:32]</t>
  </si>
  <si>
    <t>Aktuelle ID des Bandes am ML49 (CPC10) [-]</t>
  </si>
  <si>
    <t>107</t>
  </si>
  <si>
    <t>ID_M55_TM9</t>
  </si>
  <si>
    <t>[200:33]</t>
  </si>
  <si>
    <t>Aktuelle ID des Bandes am ML50 (TM9) [-]</t>
  </si>
  <si>
    <t>108</t>
  </si>
  <si>
    <t>ID_M59_DG_M</t>
  </si>
  <si>
    <t>[200:34]</t>
  </si>
  <si>
    <t>Aktuelle ID des Bandes am ML54 (Dressierger?st mitte) [-]</t>
  </si>
  <si>
    <t>109</t>
  </si>
  <si>
    <t>ID_M61_STR_M</t>
  </si>
  <si>
    <t>[200:35]</t>
  </si>
  <si>
    <t>Aktuelle ID des Bandes am ML56 (Streckrichter mitte) [-]</t>
  </si>
  <si>
    <t>110</t>
  </si>
  <si>
    <t>ID_M67_CPC13</t>
  </si>
  <si>
    <t>[200:36]</t>
  </si>
  <si>
    <t>Aktuelle ID des Bandes am ML63 (CPC13) [-]</t>
  </si>
  <si>
    <t>111</t>
  </si>
  <si>
    <t>ID_M68_TM13</t>
  </si>
  <si>
    <t>[200:37]</t>
  </si>
  <si>
    <t>Aktuelle ID des Bandes am ML64 (TM13) [-]</t>
  </si>
  <si>
    <t>112</t>
  </si>
  <si>
    <t>ID_M79_KSS</t>
  </si>
  <si>
    <t>[200:38]</t>
  </si>
  <si>
    <t>Aktuelle ID des Bandes am ML74 (Kurbelschwingschere) [-]</t>
  </si>
  <si>
    <t>113</t>
  </si>
  <si>
    <t>ZyklusCounter</t>
  </si>
  <si>
    <t>[200:48]</t>
  </si>
  <si>
    <t>114</t>
  </si>
  <si>
    <t>SCHNITT_KSS</t>
  </si>
  <si>
    <t>[200.0]</t>
  </si>
  <si>
    <t>Jedes Schnittsignal an Kurbelschwingschere (Puls 2s)</t>
  </si>
  <si>
    <t>115</t>
  </si>
  <si>
    <t>ABH1_GEKUPPELT</t>
  </si>
  <si>
    <t>[200.1]</t>
  </si>
  <si>
    <t>Abhaspel Ebebe 1 ist mit Linie gekuppelt (geschwei?t)</t>
  </si>
  <si>
    <t>116</t>
  </si>
  <si>
    <t>ABH2_GEKUPPELT</t>
  </si>
  <si>
    <t>[200.2]</t>
  </si>
  <si>
    <t>Abhaspel Ebebe 2 ist mit Linie gekuppelt (geschwei?t)</t>
  </si>
  <si>
    <t>117</t>
  </si>
  <si>
    <t>ENS_Inspektion_Fehler_Nummer</t>
  </si>
  <si>
    <t>[201:0]</t>
  </si>
  <si>
    <t>EN_INSP_ERR_NO__INT</t>
  </si>
  <si>
    <t>118</t>
  </si>
  <si>
    <t>PRS_Inspektion_Fehler_Nummer</t>
  </si>
  <si>
    <t>[201:1]</t>
  </si>
  <si>
    <t>PR_INSP_ERR_NO__INT</t>
  </si>
  <si>
    <t>119</t>
  </si>
  <si>
    <t>SQ01_Oberflächeninspektion_Fehlernummer</t>
  </si>
  <si>
    <t>[201:2]</t>
  </si>
  <si>
    <t>SUR_INSP_ERR_NO__INT</t>
  </si>
  <si>
    <t>120</t>
  </si>
  <si>
    <t>EXS_Inspektion_Fehler_Nummer</t>
  </si>
  <si>
    <t>[201:3]</t>
  </si>
  <si>
    <t>EX_INSP_ERR_NO__INT</t>
  </si>
  <si>
    <t>121</t>
  </si>
  <si>
    <t>Zykluszähler</t>
  </si>
  <si>
    <t>[201:127]</t>
  </si>
  <si>
    <t>122</t>
  </si>
  <si>
    <t>ENS_Inspektion_Fehler_BO_AS_Schwer</t>
  </si>
  <si>
    <t>[201.0]</t>
  </si>
  <si>
    <t>EN_INSP_ERR_TOP_DS_H__BOOL</t>
  </si>
  <si>
    <t>123</t>
  </si>
  <si>
    <t>ENS_Inspektion_Fehler_BO_Mitte_Schwer</t>
  </si>
  <si>
    <t>[201.1]</t>
  </si>
  <si>
    <t>EN_INSP_ERR_TOP_MID_H__BOOL</t>
  </si>
  <si>
    <t>124</t>
  </si>
  <si>
    <t>ENS_Inspektion_Fehler_BO_BS_Schwer</t>
  </si>
  <si>
    <t>[201.2]</t>
  </si>
  <si>
    <t>EN_INSP_ERR_TOP_OS_H__BOOL</t>
  </si>
  <si>
    <t>125</t>
  </si>
  <si>
    <t>ENS_Inspektion_Fehler_BO_AS_Leicht</t>
  </si>
  <si>
    <t>[201.3]</t>
  </si>
  <si>
    <t>EN_INSP_ERR_TOP_DS_L__BOOL</t>
  </si>
  <si>
    <t>126</t>
  </si>
  <si>
    <t>ENS_Inspektion_Fehler_BO_Mitte_Leicht</t>
  </si>
  <si>
    <t>[201.4]</t>
  </si>
  <si>
    <t>EN_INSP_ERR_TOP_MID_L__BOOL</t>
  </si>
  <si>
    <t>127</t>
  </si>
  <si>
    <t>ENS_Inspektion_Fehler_BO_BS_Leicht</t>
  </si>
  <si>
    <t>[201.5]</t>
  </si>
  <si>
    <t>EN_INSP_ERR_TOP_OS_L__BOOL</t>
  </si>
  <si>
    <t>128</t>
  </si>
  <si>
    <t>ENS_Inspektion_Fehler_BU_AS_Schwer</t>
  </si>
  <si>
    <t>[201.6]</t>
  </si>
  <si>
    <t>EN_INSP_ERR_BOT_DS_H__BOOL</t>
  </si>
  <si>
    <t>129</t>
  </si>
  <si>
    <t>ENS_Inspektion_Fehler_BU_Mitte_Schwer</t>
  </si>
  <si>
    <t>[201.7]</t>
  </si>
  <si>
    <t>EN_INSP_ERR_BOT_MID_H__BOOL</t>
  </si>
  <si>
    <t>130</t>
  </si>
  <si>
    <t>ENS_Inspektion_Fehler_BU_BS_Schwer</t>
  </si>
  <si>
    <t>[201.8]</t>
  </si>
  <si>
    <t>EN_INSP_ERR_BOT_OS_H__BOOL</t>
  </si>
  <si>
    <t>131</t>
  </si>
  <si>
    <t>ENS_Inspektion_Fehler_BU_AS_Leicht</t>
  </si>
  <si>
    <t>[201.9]</t>
  </si>
  <si>
    <t>EN_INSP_ERR_BOT_DS_L__BOOL</t>
  </si>
  <si>
    <t>132</t>
  </si>
  <si>
    <t>ENS_Inspektion_Fehler_BU_Mitte_Leicht</t>
  </si>
  <si>
    <t>[201.10]</t>
  </si>
  <si>
    <t>EN_INSP_ERR_BOT_MID_L__BOOL</t>
  </si>
  <si>
    <t>133</t>
  </si>
  <si>
    <t>ENS_Inspektion_Fehler_BU_BS_Leicht</t>
  </si>
  <si>
    <t>[201.11]</t>
  </si>
  <si>
    <t>EN_INSP_ERR_BOT_OS_L__BOOL</t>
  </si>
  <si>
    <t>134</t>
  </si>
  <si>
    <t>PRS_Inspektion_Fehler_BO_AS_Schwer</t>
  </si>
  <si>
    <t>[201.12]</t>
  </si>
  <si>
    <t>PR_INSP_ERR_TOP_DS_H__BOOL</t>
  </si>
  <si>
    <t>135</t>
  </si>
  <si>
    <t>PRS_Inspektion_Fehler_BO_Mitte_Schwer</t>
  </si>
  <si>
    <t>[201.13]</t>
  </si>
  <si>
    <t>PR_INSP_ERR_TOP_MID_H__BOOL</t>
  </si>
  <si>
    <t>136</t>
  </si>
  <si>
    <t>PRS_Inspektion_Fehler_BO_BS_Schwer</t>
  </si>
  <si>
    <t>[201.14]</t>
  </si>
  <si>
    <t>PR_INSP_ERR_TOP_OS_H__BOOL</t>
  </si>
  <si>
    <t>137</t>
  </si>
  <si>
    <t>PRS_Inspektion_Fehler_BO_AS_Leicht</t>
  </si>
  <si>
    <t>[201.15]</t>
  </si>
  <si>
    <t>PR_INSP_ERR_TOP_DS_L__BOOL</t>
  </si>
  <si>
    <t>138</t>
  </si>
  <si>
    <t>PRS_Inspektion_Fehler_BO_Mitte_Leicht</t>
  </si>
  <si>
    <t>[201.16]</t>
  </si>
  <si>
    <t>PR_INSP_ERR_TOP_MID_L__BOOL</t>
  </si>
  <si>
    <t>139</t>
  </si>
  <si>
    <t>PRS_Inspektion_Fehler_BO_BS_Leicht</t>
  </si>
  <si>
    <t>[201.17]</t>
  </si>
  <si>
    <t>PR_INSP_ERR_TOP_OS_L__BOOL</t>
  </si>
  <si>
    <t>140</t>
  </si>
  <si>
    <t>PRS_Inspektion_Fehler_BU_AS_Schwer</t>
  </si>
  <si>
    <t>[201.18]</t>
  </si>
  <si>
    <t>PR_INSP_ERR_BOT_DS_H__BOOL</t>
  </si>
  <si>
    <t>141</t>
  </si>
  <si>
    <t>PRS_Inspektion_Fehler_BU_Mitte_Schwer</t>
  </si>
  <si>
    <t>[201.19]</t>
  </si>
  <si>
    <t>PR_INSP_ERR_BOT_MID_H__BOOL</t>
  </si>
  <si>
    <t>142</t>
  </si>
  <si>
    <t>PRS_Inspektion_Fehler_BU_BS_Schwer</t>
  </si>
  <si>
    <t>[201.20]</t>
  </si>
  <si>
    <t>PR_INSP_ERR_BOT_OS_H__BOOL</t>
  </si>
  <si>
    <t>143</t>
  </si>
  <si>
    <t>PRS_Inspektion_Fehler_BU_AS_Leicht</t>
  </si>
  <si>
    <t>[201.21]</t>
  </si>
  <si>
    <t>PR_INSP_ERR_BOT_DS_L__BOOL</t>
  </si>
  <si>
    <t>144</t>
  </si>
  <si>
    <t>PRS_Inspektion_Fehler_BU_Mitte_Leicht</t>
  </si>
  <si>
    <t>[201.22]</t>
  </si>
  <si>
    <t>PR_INSP_ERR_BOT_MID_L__BOOL</t>
  </si>
  <si>
    <t>145</t>
  </si>
  <si>
    <t>PRS_Inspektion_Fehler_BU_BS_Leicht</t>
  </si>
  <si>
    <t>[201.23]</t>
  </si>
  <si>
    <t>PR_INSP_ERR_BOT_OS_L__BOOL</t>
  </si>
  <si>
    <t>146</t>
  </si>
  <si>
    <t>SQ01_Oberflächeninspektion_Schwerer_Fehler</t>
  </si>
  <si>
    <t>[201.24]</t>
  </si>
  <si>
    <t>SUR_INSP_H_ERR__BOOL</t>
  </si>
  <si>
    <t>147</t>
  </si>
  <si>
    <t>EXS_Inspektion_Fehler_BO_AS_Schwer</t>
  </si>
  <si>
    <t>[201.25]</t>
  </si>
  <si>
    <t>EX_INSP_ERR_TOP_DS_H__BOOL</t>
  </si>
  <si>
    <t>148</t>
  </si>
  <si>
    <t>EXS_Inspektion_Fehler_BO_Mitte_Schwer</t>
  </si>
  <si>
    <t>[201.26]</t>
  </si>
  <si>
    <t>EX_INSP_ERR_TOP_MID_H__BOOL</t>
  </si>
  <si>
    <t>149</t>
  </si>
  <si>
    <t>EXS_Inspektion_Fehler_BO_BS_Schwer</t>
  </si>
  <si>
    <t>[201.27]</t>
  </si>
  <si>
    <t>EX_INSP_ERR_TOP_OS_H__BOOL</t>
  </si>
  <si>
    <t>150</t>
  </si>
  <si>
    <t>EXS_Inspektion_Fehler_BO_AS_Leicht</t>
  </si>
  <si>
    <t>[201.28]</t>
  </si>
  <si>
    <t>EX_INSP_ERR_TOP_DS_L__BOOL</t>
  </si>
  <si>
    <t>151</t>
  </si>
  <si>
    <t>EXS_Inspektion_Fehler_BO_Mitte_Leicht</t>
  </si>
  <si>
    <t>[201.29]</t>
  </si>
  <si>
    <t>EX_INSP_ERR_TOP_MID_L__BOOL</t>
  </si>
  <si>
    <t>152</t>
  </si>
  <si>
    <t>EXS_Inspektion_Fehler_BO_BS_Leicht</t>
  </si>
  <si>
    <t>[201.30]</t>
  </si>
  <si>
    <t>EX_INSP_ERR_TOP_OS_L__BOOL</t>
  </si>
  <si>
    <t>153</t>
  </si>
  <si>
    <t>EXS_Inspektion_Fehler_BU_AS_Schwer</t>
  </si>
  <si>
    <t>[201.31]</t>
  </si>
  <si>
    <t>EX_INSP_ERR_BOT_DS_H__BOOL</t>
  </si>
  <si>
    <t>154</t>
  </si>
  <si>
    <t>EXS_Inspektion_Fehler_BU_Mitte_Schwer</t>
  </si>
  <si>
    <t>[201.32]</t>
  </si>
  <si>
    <t>EX_INSP_ERR_BOT_MID_H__BOOL</t>
  </si>
  <si>
    <t>155</t>
  </si>
  <si>
    <t>EXS_Inspektion_Fehler_BU_BS_Schwer</t>
  </si>
  <si>
    <t>[201.33]</t>
  </si>
  <si>
    <t>EX_INSP_ERR_BOT_OS_H__BOOL</t>
  </si>
  <si>
    <t>156</t>
  </si>
  <si>
    <t>EXS_Inspektion_Fehler_BU_AS_Leicht</t>
  </si>
  <si>
    <t>[201.34]</t>
  </si>
  <si>
    <t>EX_INSP_ERR_BOT_DS_L__BOOL</t>
  </si>
  <si>
    <t>157</t>
  </si>
  <si>
    <t>EXS_Inspektion_Fehler_BU_Mitte_Leicht</t>
  </si>
  <si>
    <t>[201.35]</t>
  </si>
  <si>
    <t>EX_INSP_ERR_BOT_MID_L__BOOL</t>
  </si>
  <si>
    <t>158</t>
  </si>
  <si>
    <t>EXS_Inspektion_Fehler_BU_BS_Leicht</t>
  </si>
  <si>
    <t>[201.36]</t>
  </si>
  <si>
    <t>EX_INSP_ERR_BOT_OS_L__BOOL</t>
  </si>
  <si>
    <t>159</t>
  </si>
  <si>
    <t>CL01_Einlauf1_Banddickenmessung_Dicke_Ist</t>
  </si>
  <si>
    <t>[202:0]</t>
  </si>
  <si>
    <t>EN1_TKNG_TKN_PV_MM</t>
  </si>
  <si>
    <t>160</t>
  </si>
  <si>
    <t>CM11BS_Vorrichtmaschine1 Einlauf _Position_Soll</t>
  </si>
  <si>
    <t>[202:1]</t>
  </si>
  <si>
    <t>EN1_FLTN1_POS_SP_MM</t>
  </si>
  <si>
    <t>161</t>
  </si>
  <si>
    <t>CM11BS_Vorrichtmaschine1 Einlauf _Position_Ist</t>
  </si>
  <si>
    <t>[202:2]</t>
  </si>
  <si>
    <t>EN1_FLTN1_POS_PV_MM</t>
  </si>
  <si>
    <t>162</t>
  </si>
  <si>
    <t>CM21BS_Vorrichtmaschine1 Auslauf _Position_Soll</t>
  </si>
  <si>
    <t>[202:3]</t>
  </si>
  <si>
    <t>EN1_FLTN2_POS_SP_MM</t>
  </si>
  <si>
    <t>163</t>
  </si>
  <si>
    <t>CM21BS_Vorrichtmaschine1 Auslauf _Position_Ist</t>
  </si>
  <si>
    <t>[202:4]</t>
  </si>
  <si>
    <t>EN1_FLTN2_POS_PV_MM</t>
  </si>
  <si>
    <t>164</t>
  </si>
  <si>
    <t>DL01_Einlauf2_Banddickenmessung_Dicke_Ist</t>
  </si>
  <si>
    <t>[202:5]</t>
  </si>
  <si>
    <t>EN2_TKNG_TKN_PV_MM</t>
  </si>
  <si>
    <t>165</t>
  </si>
  <si>
    <t>DM11BS_Vorrichtmaschine2 Einlauf _Position_Soll</t>
  </si>
  <si>
    <t>[202:6]</t>
  </si>
  <si>
    <t>EN2_FLTN1_POS_SP_MM</t>
  </si>
  <si>
    <t>166</t>
  </si>
  <si>
    <t>DM11BS_Vorrichtmaschine2 Einlauf _Position_Ist</t>
  </si>
  <si>
    <t>[202:7]</t>
  </si>
  <si>
    <t>EN2_FLTN1_POS_PV_MM</t>
  </si>
  <si>
    <t>167</t>
  </si>
  <si>
    <t>DM21BS_Vorrichtmaschine2 Auslauf _Position_Soll</t>
  </si>
  <si>
    <t>[202:8]</t>
  </si>
  <si>
    <t>EN2_FLTN2_POS_SP_MM</t>
  </si>
  <si>
    <t>168</t>
  </si>
  <si>
    <t>DM21BS_Vorrichtmaschine2 Auslauf _Position_Ist</t>
  </si>
  <si>
    <t>[202:9]</t>
  </si>
  <si>
    <t>EN2_FLTN2_POS_PV_MM</t>
  </si>
  <si>
    <t>169</t>
  </si>
  <si>
    <t>EP01_Schweißmaschine_Breite Bandanfang_Soll</t>
  </si>
  <si>
    <t>[202:10]</t>
  </si>
  <si>
    <t>WLD_WD_HD_SP_MM</t>
  </si>
  <si>
    <t>170</t>
  </si>
  <si>
    <t>EP01_Schweißmaschine_Dicke Bandanfang_Soll</t>
  </si>
  <si>
    <t>[202:11]</t>
  </si>
  <si>
    <t>WLD_TKN_HD_SP_MM</t>
  </si>
  <si>
    <t>171</t>
  </si>
  <si>
    <t>EP01_Schweißmaschine_Dicke Bandanfang_Ist</t>
  </si>
  <si>
    <t>[202:12]</t>
  </si>
  <si>
    <t>WLD_TKN_HD_PV_MM</t>
  </si>
  <si>
    <t>172</t>
  </si>
  <si>
    <t>EP01_Schweißmaschine_Schweißklasse BA_Soll</t>
  </si>
  <si>
    <t>[202:13]</t>
  </si>
  <si>
    <t>WLD_WDCL_HD_SP_INT</t>
  </si>
  <si>
    <t>173</t>
  </si>
  <si>
    <t>HA01CPC_Einlaufspeicher_Einlauf_Bandmittenregelung1_Bandlage</t>
  </si>
  <si>
    <t>[202:14]</t>
  </si>
  <si>
    <t>EN_LPR_EN_CPC1_STR_POS__MM</t>
  </si>
  <si>
    <t>174</t>
  </si>
  <si>
    <t>HA01CPC_Einlaufspeicher_Einlauf_Bandmittenregelung1_Zylinderlage</t>
  </si>
  <si>
    <t>[202:15]</t>
  </si>
  <si>
    <t>EN_LPR_EN_CPC1_CYL_POS__PERC</t>
  </si>
  <si>
    <t>175</t>
  </si>
  <si>
    <t>HF01CPC_Einlaufspeicher_Bandmittenregelung2_Bandlage</t>
  </si>
  <si>
    <t>[202:16]</t>
  </si>
  <si>
    <t>EN_LPR_CPC2_STR_POS__MM</t>
  </si>
  <si>
    <t>176</t>
  </si>
  <si>
    <t>HF01CPC_Einlaufspeicher_Bandmittenregelung2_Zylinderlage</t>
  </si>
  <si>
    <t>[202:17]</t>
  </si>
  <si>
    <t>EN_LPR_CPC2_CYL_POS__PERC</t>
  </si>
  <si>
    <t>177</t>
  </si>
  <si>
    <t>[202:127]</t>
  </si>
  <si>
    <t>178</t>
  </si>
  <si>
    <t>CL01_Einlauf1_Banddickenmessung_Aktiv</t>
  </si>
  <si>
    <t>[202.0]</t>
  </si>
  <si>
    <t>EN1_TKNG_ACTV__BOOL</t>
  </si>
  <si>
    <t>179</t>
  </si>
  <si>
    <t>DL01_Einlauf2_Banddickenmessung_Aktiv</t>
  </si>
  <si>
    <t>[202.1]</t>
  </si>
  <si>
    <t>EN2_TKNG_ACTV__BOOL</t>
  </si>
  <si>
    <t>180</t>
  </si>
  <si>
    <t>EP01_Schweißmaschine_QCDS_Schweissnaht_OK</t>
  </si>
  <si>
    <t>[202.2]</t>
  </si>
  <si>
    <t>WLD_QCDS_SN_OK__BOOL</t>
  </si>
  <si>
    <t>181</t>
  </si>
  <si>
    <t>EP01_Schweißmaschine_QCDS_Schweissnaht_NOK</t>
  </si>
  <si>
    <t>[202.3]</t>
  </si>
  <si>
    <t>WLD_QCDS_SN_NOK__BOOL</t>
  </si>
  <si>
    <t>182</t>
  </si>
  <si>
    <t>EP01_Schweißmaschine_Bediener_Schweissnaht_OK</t>
  </si>
  <si>
    <t>[202.4]</t>
  </si>
  <si>
    <t>WLD_BED_SN_OK__BOOL</t>
  </si>
  <si>
    <t>183</t>
  </si>
  <si>
    <t>EP01_Schweißmaschine_Bediener_Schweissnaht_NOK</t>
  </si>
  <si>
    <t>[202.5]</t>
  </si>
  <si>
    <t>WLD_BED_SN_NOK__BOOL</t>
  </si>
  <si>
    <t>184</t>
  </si>
  <si>
    <t>HG01CPC_Einlaufspeicher_Auslauf_Bandmittenregelung3_Bandlage</t>
  </si>
  <si>
    <t>[203:0]</t>
  </si>
  <si>
    <t>EN_LPR_EX_CPC3_STR_POS__MM</t>
  </si>
  <si>
    <t>185</t>
  </si>
  <si>
    <t>HG01CPC_Einlaufspeicher_Auslauf_Bandmittenregelung3_Zylinderlage</t>
  </si>
  <si>
    <t>[203:1]</t>
  </si>
  <si>
    <t>EN_LPR_EX_CPC3_CYL_POS__PERC</t>
  </si>
  <si>
    <t>186</t>
  </si>
  <si>
    <t>HG01CPC_Einlaufspeicher_Auslauf_Bandmittenregelung3_Bandbreite</t>
  </si>
  <si>
    <t>[203:2]</t>
  </si>
  <si>
    <t>EN_LPR_EX_CPC3_WD__MM</t>
  </si>
  <si>
    <t>187</t>
  </si>
  <si>
    <t>JE02BP_Bürstmaschine_Bürste1_Strom_Ist</t>
  </si>
  <si>
    <t>[203:3]</t>
  </si>
  <si>
    <t>BRU_BR1_CUR_PV_A</t>
  </si>
  <si>
    <t>188</t>
  </si>
  <si>
    <t>JE12BP_Bürstmaschine_Bürste2_Strom_Ist</t>
  </si>
  <si>
    <t>[203:4]</t>
  </si>
  <si>
    <t>BRU_BR2_CUR_PV_A</t>
  </si>
  <si>
    <t>189</t>
  </si>
  <si>
    <t>JE22BP_Bürstmaschine_Bürste3_Strom_Ist</t>
  </si>
  <si>
    <t>[203:5]</t>
  </si>
  <si>
    <t>BRU_BR3_CUR_PV_A</t>
  </si>
  <si>
    <t>190</t>
  </si>
  <si>
    <t>JE32BP_Bürstmaschine_Bürste4_Strom_Ist</t>
  </si>
  <si>
    <t>[203:6]</t>
  </si>
  <si>
    <t>BRU_BR4_CUR_PV_A</t>
  </si>
  <si>
    <t>191</t>
  </si>
  <si>
    <t>KM10CPC_Ofen_Einlauf_Bandmittenregelung4_Bandlage</t>
  </si>
  <si>
    <t>[203:7]</t>
  </si>
  <si>
    <t>FUR_EN_CPC4_STR_POS__MM</t>
  </si>
  <si>
    <t>192</t>
  </si>
  <si>
    <t>KM10CPC_Ofen_Einlauf_Bandmittenregelung4_Zylinderlage</t>
  </si>
  <si>
    <t>[203:8]</t>
  </si>
  <si>
    <t>FUR_EN_CPC4_CYL_POS__PERC</t>
  </si>
  <si>
    <t>193</t>
  </si>
  <si>
    <t>LE31CPC_Ofen_Bandmittenregelung5_Bandlage</t>
  </si>
  <si>
    <t>[203:9]</t>
  </si>
  <si>
    <t>FUR_CPC5_STR_POS__MM</t>
  </si>
  <si>
    <t>194</t>
  </si>
  <si>
    <t>LE31CPC_Ofen_Bandmittenregelung5_Zylinderlage</t>
  </si>
  <si>
    <t>[203:10]</t>
  </si>
  <si>
    <t>FUR_CPC5_CYL_POS__PERC</t>
  </si>
  <si>
    <t>195</t>
  </si>
  <si>
    <t>LE32CPC_Ofen_Bandmittenregelung6_Bandlage</t>
  </si>
  <si>
    <t>[203:11]</t>
  </si>
  <si>
    <t>FUR_CPC6_STR_POS__MM</t>
  </si>
  <si>
    <t>196</t>
  </si>
  <si>
    <t>LE32CPC_Ofen_Bandmittenregelung6_Zylinderlage</t>
  </si>
  <si>
    <t>[203:12]</t>
  </si>
  <si>
    <t>FUR_CPC6_CYL_POS__PERC</t>
  </si>
  <si>
    <t>197</t>
  </si>
  <si>
    <t>LI32CPC_Ofen_Bandmittenregelung7_Bandlage</t>
  </si>
  <si>
    <t>[203:13]</t>
  </si>
  <si>
    <t>FUR_CPC7_STR_POS__MM</t>
  </si>
  <si>
    <t>198</t>
  </si>
  <si>
    <t>LI32CPC_Ofen_Bandmittenregelung7_Zylinderlage</t>
  </si>
  <si>
    <t>[203:14]</t>
  </si>
  <si>
    <t>FUR_CPC7_CYL_POS__PERC</t>
  </si>
  <si>
    <t>199</t>
  </si>
  <si>
    <t>LI32CPC_Ofen_Bandmittenregelung8_Bandlage</t>
  </si>
  <si>
    <t>[203:15]</t>
  </si>
  <si>
    <t>FUR_CPC8_STR_POS__MM</t>
  </si>
  <si>
    <t>200</t>
  </si>
  <si>
    <t>LI32CPC_Ofen_Bandmittenregelung8_Zylinderlage</t>
  </si>
  <si>
    <t>[203:16]</t>
  </si>
  <si>
    <t>FUR_CPC8_CYL_POS__PERC</t>
  </si>
  <si>
    <t>201</t>
  </si>
  <si>
    <t>LQ_Zinkpott_Badtemperatur_Soll</t>
  </si>
  <si>
    <t>[203:17]</t>
  </si>
  <si>
    <t>ZNP_POT_TEMP_SP_C</t>
  </si>
  <si>
    <t>202</t>
  </si>
  <si>
    <t>LQ_Zinkpott_Badtemperatur_Ist</t>
  </si>
  <si>
    <t>[203:18]</t>
  </si>
  <si>
    <t>ZNP_POT_TEMP_PV_C</t>
  </si>
  <si>
    <t>203</t>
  </si>
  <si>
    <t>LQ_Zinkpott_Badniveau_Ist</t>
  </si>
  <si>
    <t>[203:19]</t>
  </si>
  <si>
    <t>ZNP_POT_LVL_PV_PERC</t>
  </si>
  <si>
    <t>204</t>
  </si>
  <si>
    <t>LQ_Zinkpott_Induktor_U11_Leistung_Ist</t>
  </si>
  <si>
    <t>[203:20]</t>
  </si>
  <si>
    <t>KW</t>
  </si>
  <si>
    <t>ZNP_IND_U11_PWR_PV_KW</t>
  </si>
  <si>
    <t>205</t>
  </si>
  <si>
    <t>LQ_Zinkpott_Induktor_U11_Strom_Ist</t>
  </si>
  <si>
    <t>[203:21]</t>
  </si>
  <si>
    <t>KA</t>
  </si>
  <si>
    <t>ZNP_IND_U11_CUR_PV_KA</t>
  </si>
  <si>
    <t>206</t>
  </si>
  <si>
    <t>LQ_Zinkpott_Induktor_U11_Spannung_Ist</t>
  </si>
  <si>
    <t>[203:22]</t>
  </si>
  <si>
    <t>ZNP_IND_U11_U_PV_V</t>
  </si>
  <si>
    <t>207</t>
  </si>
  <si>
    <t>LQ_Zinkpott_Induktor_U11_CosPhi_Ist</t>
  </si>
  <si>
    <t>[203:23]</t>
  </si>
  <si>
    <t>ZNP_IND_U11_COS_PHI_PV_REAL</t>
  </si>
  <si>
    <t>208</t>
  </si>
  <si>
    <t>LQ_Zinkpott_Induktor_U12_Leistung_Ist</t>
  </si>
  <si>
    <t>[203:24]</t>
  </si>
  <si>
    <t>ZNP_IND_U12_PWR_PV_KW</t>
  </si>
  <si>
    <t>209</t>
  </si>
  <si>
    <t>LQ_Zinkpott_Induktor_U12_Strom_Ist</t>
  </si>
  <si>
    <t>[203:25]</t>
  </si>
  <si>
    <t>ZNP_IND_U12_CUR_PV_KA</t>
  </si>
  <si>
    <t>210</t>
  </si>
  <si>
    <t>LQ_Zinkpott_Induktor_U12_Spannung_Ist</t>
  </si>
  <si>
    <t>[203:26]</t>
  </si>
  <si>
    <t>ZNP_IND_U12_U_PV_V</t>
  </si>
  <si>
    <t>211</t>
  </si>
  <si>
    <t>LQ_Zinkpott_Induktor_U12_CosPhi_Ist</t>
  </si>
  <si>
    <t>[203:27]</t>
  </si>
  <si>
    <t>ZNP_IND_U12_COS_PHI_PV_REAL</t>
  </si>
  <si>
    <t>212</t>
  </si>
  <si>
    <t>LQ_Zinkpott_Niveau_Ist</t>
  </si>
  <si>
    <t>[203:28]</t>
  </si>
  <si>
    <t>ZNP_LVL_PV_PERC</t>
  </si>
  <si>
    <t>213</t>
  </si>
  <si>
    <t>OB_Düsenmaschine_Zinkgewicht_BO_Soll</t>
  </si>
  <si>
    <t>[203:29]</t>
  </si>
  <si>
    <t>g/m2</t>
  </si>
  <si>
    <t>AIRKN_ZN_WGHT_TOP_SP_G_M2</t>
  </si>
  <si>
    <t>214</t>
  </si>
  <si>
    <t>OB_Düsenmaschine_Zinkgewicht_BU_Soll</t>
  </si>
  <si>
    <t>[203:30]</t>
  </si>
  <si>
    <t>AIRKN_ZN_WGHT_BOT_SP_G_M2</t>
  </si>
  <si>
    <t>215</t>
  </si>
  <si>
    <t>OB_Düsenmaschine_Abstreifdruck_BO_Ist</t>
  </si>
  <si>
    <t>[203:31]</t>
  </si>
  <si>
    <t>mbar</t>
  </si>
  <si>
    <t>AIRKN_AIRKN_PRES_TOP_PV_MBAR</t>
  </si>
  <si>
    <t>216</t>
  </si>
  <si>
    <t>OB_Düsenmaschine_Abstreifdruck_BU_Ist</t>
  </si>
  <si>
    <t>[203:32]</t>
  </si>
  <si>
    <t>AIRKN_AIRKN_PRES_BOT_PV_MBAR</t>
  </si>
  <si>
    <t>217</t>
  </si>
  <si>
    <t>OB_Düsenmaschine_AK_ACT_PREPRESS_N2_TOP</t>
  </si>
  <si>
    <t>[203:33]</t>
  </si>
  <si>
    <t>AIRKN_AK_ACT_PREPRESS_N2_TOP__MBAR</t>
  </si>
  <si>
    <t>218</t>
  </si>
  <si>
    <t>OB_Düsenmaschine_AK_ACT_PREPRESS_N2_BOT</t>
  </si>
  <si>
    <t>[203:34]</t>
  </si>
  <si>
    <t>AIRKN_AK_ACT_PREPRESS_N2_BOT__MBAR</t>
  </si>
  <si>
    <t>219</t>
  </si>
  <si>
    <t>OB_Düsenmaschine_AK_ACT_PREPRESS_AIR_TOP</t>
  </si>
  <si>
    <t>[203:35]</t>
  </si>
  <si>
    <t>AIRKN_AK_ACT_PREPRESS_AIR_TOP__MBAR</t>
  </si>
  <si>
    <t>220</t>
  </si>
  <si>
    <t>OB_DüsenmaschineAK_ACT_PREPRESS_AIR_BOT</t>
  </si>
  <si>
    <t>[203:36]</t>
  </si>
  <si>
    <t>AIRKN_AK_ACT_PREPRESS_AIR_BOT__MBAR</t>
  </si>
  <si>
    <t>221</t>
  </si>
  <si>
    <t>OB_Düsenmaschine_Düsenwinkel_BO_Ist</t>
  </si>
  <si>
    <t>[203:37]</t>
  </si>
  <si>
    <t>°</t>
  </si>
  <si>
    <t>AIRKN_AIRKN_ANG_TOP_PV_GRD</t>
  </si>
  <si>
    <t>222</t>
  </si>
  <si>
    <t>OB_Düsenmaschine_Düsenwinkel_BU_Ist</t>
  </si>
  <si>
    <t>[203:38]</t>
  </si>
  <si>
    <t>AIRKN_AIRKN_ANG_BOT_PV_GRD</t>
  </si>
  <si>
    <t>223</t>
  </si>
  <si>
    <t>OB_Düsenmaschine_Distanz_Düse_Bad_Ist</t>
  </si>
  <si>
    <t>[203:39]</t>
  </si>
  <si>
    <t>AIRKN_DIST_AIRKN_POT_PV_MM</t>
  </si>
  <si>
    <t>224</t>
  </si>
  <si>
    <t>OB_Düsenmaschine_Düsenspalt_BO_Ist</t>
  </si>
  <si>
    <t>[203:40]</t>
  </si>
  <si>
    <t>AIRKN_AIRKN_GAP_TOP_PV_MM</t>
  </si>
  <si>
    <t>225</t>
  </si>
  <si>
    <t>OB_Düsenmaschine_Düsenspalt_BU_Ist</t>
  </si>
  <si>
    <t>[203:41]</t>
  </si>
  <si>
    <t>AIRKN_AIRKN_GAP_BOT_PV_MM</t>
  </si>
  <si>
    <t>226</t>
  </si>
  <si>
    <t>OB_Düsenmaschine_Düsenverstellung_Horizontal_BO_AS_Ist</t>
  </si>
  <si>
    <t>[203:42]</t>
  </si>
  <si>
    <t>AIRKN_AIRKN_H_TOP_DS_PV_MM</t>
  </si>
  <si>
    <t>227</t>
  </si>
  <si>
    <t>OB_Düsenmaschine_Düsenverstellung_Horizontal_BO_BS_Ist</t>
  </si>
  <si>
    <t>[203:43]</t>
  </si>
  <si>
    <t>AIRKN_AIRKN_H_TOP_OS_PV_MM</t>
  </si>
  <si>
    <t>228</t>
  </si>
  <si>
    <t>OB_Düsenmaschine_Düsenverstellung_Horizontal_BU_AS_Ist</t>
  </si>
  <si>
    <t>[203:44]</t>
  </si>
  <si>
    <t>AIRKN_AIRKN_H_BOT_DS_PV_MM</t>
  </si>
  <si>
    <t>229</t>
  </si>
  <si>
    <t>OB_Düsenmaschine_Düsenverstellung_Horizontal_BU_BS_Ist</t>
  </si>
  <si>
    <t>[203:45]</t>
  </si>
  <si>
    <t>AIRKN_AIRKN_H_BOT_OS_PV_MM</t>
  </si>
  <si>
    <t>230</t>
  </si>
  <si>
    <t>OB_Düsenmaschine_Düsenverstellung_Vertikal_AS_Ist</t>
  </si>
  <si>
    <t>[203:46]</t>
  </si>
  <si>
    <t>AIRKN_AIRKN_V_TOP_DS_PV_MM</t>
  </si>
  <si>
    <t>231</t>
  </si>
  <si>
    <t>OB_Düsenmaschine_Düsenverstellung_Vertikal_BS_Ist</t>
  </si>
  <si>
    <t>[203:47]</t>
  </si>
  <si>
    <t>AIRKN_AIRKN_V_TOP_OS_PV_MM</t>
  </si>
  <si>
    <t>232</t>
  </si>
  <si>
    <t>OB_Düsenmaschine_Korrekturrolle_Verstellung_AS_Ist</t>
  </si>
  <si>
    <t>[203:48]</t>
  </si>
  <si>
    <t>AIRKN_AIRKN_V_BOT_DS_PV_MM</t>
  </si>
  <si>
    <t>233</t>
  </si>
  <si>
    <t>OB_Düsenmaschine_Korrekturrolle_Verstellung_BS_Ist</t>
  </si>
  <si>
    <t>[203:49]</t>
  </si>
  <si>
    <t>AIRKN_AIRKN_V_BOT_OS_PV_MM</t>
  </si>
  <si>
    <t>234</t>
  </si>
  <si>
    <t>OB_Düsenmaschine_Gebläse_Lufttemperatur_BO_Ist</t>
  </si>
  <si>
    <t>[203:50]</t>
  </si>
  <si>
    <t>AIRKN_FAN_AIRTEMP_TOP_PV_C</t>
  </si>
  <si>
    <t>235</t>
  </si>
  <si>
    <t>OB_Düsenmaschine_Gebläse_Lufttemperatur_BU_Ist</t>
  </si>
  <si>
    <t>[203:51]</t>
  </si>
  <si>
    <t>AIRKN_FAN_AIRTEMP_BOT_PV_C</t>
  </si>
  <si>
    <t>236</t>
  </si>
  <si>
    <t>OB_Düsenmaschine_Kantenmaske_Abstand_AS_Ist</t>
  </si>
  <si>
    <t>[203:52]</t>
  </si>
  <si>
    <t>AIRKN_EDG_DIST_DS_PV_MM</t>
  </si>
  <si>
    <t>237</t>
  </si>
  <si>
    <t>OB_Düsenmaschine_Kantenmaske_Abstand_BS_Ist</t>
  </si>
  <si>
    <t>[203:53]</t>
  </si>
  <si>
    <t>AIRKN_EDG_DIST_OS_PV_MM</t>
  </si>
  <si>
    <t>238</t>
  </si>
  <si>
    <t>OB_Düsenmaschine_Position_Bodenrolle_Horizontal_AS_Ist</t>
  </si>
  <si>
    <t>[203:54]</t>
  </si>
  <si>
    <t>AIRKN_POS_CRAD_H_DS_PV_MM</t>
  </si>
  <si>
    <t>239</t>
  </si>
  <si>
    <t>OB_Düsenmaschine_Position_Bodenrolle_Horizontal_BS_Ist</t>
  </si>
  <si>
    <t>[203:55]</t>
  </si>
  <si>
    <t>AIRKN_POS_CRAD_H_OS_PV_MM</t>
  </si>
  <si>
    <t>240</t>
  </si>
  <si>
    <t>OB_Düsenmaschine_Position_Bodenrolle_Vertikal_AS_Ist</t>
  </si>
  <si>
    <t>[203:56]</t>
  </si>
  <si>
    <t>AIRKN_POS_CRAD_V_DS_PV_MM</t>
  </si>
  <si>
    <t>241</t>
  </si>
  <si>
    <t>OB_Düsenmaschine_Position_Bodenrolle_Vertikal_BS_Ist</t>
  </si>
  <si>
    <t>[203:57]</t>
  </si>
  <si>
    <t>AIRKN_POS_CRAD_V_OS_PV_MM</t>
  </si>
  <si>
    <t>242</t>
  </si>
  <si>
    <t>OB_Düsenmaschine_Stickstoff_Durchfluss_Ist</t>
  </si>
  <si>
    <t>[203:58]</t>
  </si>
  <si>
    <t>m3/h</t>
  </si>
  <si>
    <t>AIRKN_N_FLOW_PV_M3_H</t>
  </si>
  <si>
    <t>243</t>
  </si>
  <si>
    <t>OB_Düsenmaschine_Medium_Profile_Top</t>
  </si>
  <si>
    <t>[203:59]</t>
  </si>
  <si>
    <t>AIRKN_MED_PROF_TOP__INT</t>
  </si>
  <si>
    <t>244</t>
  </si>
  <si>
    <t>OB_Düsenmaschine_Medium_Profile_Bot</t>
  </si>
  <si>
    <t>[203:60]</t>
  </si>
  <si>
    <t>AIRKN_MED_PROF_BOT__INT</t>
  </si>
  <si>
    <t>245</t>
  </si>
  <si>
    <t>PB01CPC_Kühlturm_Bandmittenregelung9_Bandlage</t>
  </si>
  <si>
    <t>[203:61]</t>
  </si>
  <si>
    <t>CTOW_CPC9_STR_POS__MM</t>
  </si>
  <si>
    <t>246</t>
  </si>
  <si>
    <t>PB01CPC_Kühlturm_Bandmittenregelung9_Zylinderlage</t>
  </si>
  <si>
    <t>[203:62]</t>
  </si>
  <si>
    <t>CTOW_CPC9_CYL_POS__PERC</t>
  </si>
  <si>
    <t>247</t>
  </si>
  <si>
    <t>PE01_Zinkschichtdickenmessung_Gewicht_BO_Ist</t>
  </si>
  <si>
    <t>[203:63]</t>
  </si>
  <si>
    <t>ZTKNG_WGHT_TOP_PV_G_M2</t>
  </si>
  <si>
    <t>248</t>
  </si>
  <si>
    <t>PE01_Zinkschichtdickenmessung_Gewicht_BU_Ist</t>
  </si>
  <si>
    <t>[203:64]</t>
  </si>
  <si>
    <t>ZTKNG_WGHT_BOT_PV_G_M2</t>
  </si>
  <si>
    <t>249</t>
  </si>
  <si>
    <t>PE01_Zinkschichtdickenmessung_Material_BO_Ist</t>
  </si>
  <si>
    <t>[203:65]</t>
  </si>
  <si>
    <t>ZTKNG_MAT_TOP_PV_G_M2</t>
  </si>
  <si>
    <t>250</t>
  </si>
  <si>
    <t>PE01_Zinkschichtdickenmessung_Material_BU_Ist</t>
  </si>
  <si>
    <t>[203:66]</t>
  </si>
  <si>
    <t>ZTKNG_MAT_BOT_PV_G_M2</t>
  </si>
  <si>
    <t>251</t>
  </si>
  <si>
    <t>PE01_Zinkschichtdickenmessung_Messkopfposition_BO</t>
  </si>
  <si>
    <t>[203:67]</t>
  </si>
  <si>
    <t>ZTKNG_MHD_POS_TOP__MM</t>
  </si>
  <si>
    <t>252</t>
  </si>
  <si>
    <t>PE01_Zinkschichtdickenmessung_Messkopfposition_BU</t>
  </si>
  <si>
    <t>[203:68]</t>
  </si>
  <si>
    <t>ZTKNG_MHD_POS_BOT__MM</t>
  </si>
  <si>
    <t>253</t>
  </si>
  <si>
    <t>PP01CPC_Zwischenspeicher_Bandmittenregelung10_Bandlage</t>
  </si>
  <si>
    <t>[203:69]</t>
  </si>
  <si>
    <t>ILPR_CPC10_STR_POS__MM</t>
  </si>
  <si>
    <t>254</t>
  </si>
  <si>
    <t>PP01CPC_Zwischenspeicher_Bandmittenregelung10_Zylinderlage</t>
  </si>
  <si>
    <t>[203:70]</t>
  </si>
  <si>
    <t>ILPR_CPC10_CYL_POS__PERC</t>
  </si>
  <si>
    <t>255</t>
  </si>
  <si>
    <t>PP01CPC_Dressiergerüst_Bandmittenregelung11_Bandlage</t>
  </si>
  <si>
    <t>[203:71]</t>
  </si>
  <si>
    <t>SPM_CPC11_STR_POS__MM</t>
  </si>
  <si>
    <t>256</t>
  </si>
  <si>
    <t>PP01CPC_Dressiergerüst_Bandmittenregelung11_Zylinderlage</t>
  </si>
  <si>
    <t>[203:72]</t>
  </si>
  <si>
    <t>SPM_CPC11_CYL_POS__PERC</t>
  </si>
  <si>
    <t>257</t>
  </si>
  <si>
    <t>PP01CPC_Dressiergerüst_Bandmittenregelung11_Bandbreite</t>
  </si>
  <si>
    <t>[203:73]</t>
  </si>
  <si>
    <t>SPM_CPC11_WD__MM</t>
  </si>
  <si>
    <t>258</t>
  </si>
  <si>
    <t>RH01_Rauhigkeitsmessung_BO_Kennwert_Ra_Ist</t>
  </si>
  <si>
    <t>[203:74]</t>
  </si>
  <si>
    <t>ROUGH_TOP_KP_RA_PV_UM</t>
  </si>
  <si>
    <t>259</t>
  </si>
  <si>
    <t>RH01_Rauhigkeitsmessung_BO_Kennwert_Rz_Ist</t>
  </si>
  <si>
    <t>[203:75]</t>
  </si>
  <si>
    <t>ROUGH_TOP_KP_RZ_PV_UM</t>
  </si>
  <si>
    <t>260</t>
  </si>
  <si>
    <t>RH01_Rauhigkeitsmessung_BO_Kennwert_RPc_Ist</t>
  </si>
  <si>
    <t>[203:76]</t>
  </si>
  <si>
    <t>1/cm</t>
  </si>
  <si>
    <t>ROUGH_TOP_KP_RPC_PV_1_CM</t>
  </si>
  <si>
    <t>261</t>
  </si>
  <si>
    <t>RH01_Rauhigkeitsmessung_BO_Traverse_Position_Ist</t>
  </si>
  <si>
    <t>[203:77]</t>
  </si>
  <si>
    <t>ROUGH_TOP_T_POS_PV_MM</t>
  </si>
  <si>
    <t>262</t>
  </si>
  <si>
    <t>RH02_Rauhigkeitsmessung_BU_Kennwert_Ra_Ist</t>
  </si>
  <si>
    <t>[203:78]</t>
  </si>
  <si>
    <t>ROUGH_BOT_KP_RA_PV_UM</t>
  </si>
  <si>
    <t>263</t>
  </si>
  <si>
    <t>RH02_Rauhigkeitsmessung_BU_Kennwert_Rz_Ist</t>
  </si>
  <si>
    <t>[203:79]</t>
  </si>
  <si>
    <t>ROUGH_BOT_KP_RZ_PV_UM</t>
  </si>
  <si>
    <t>264</t>
  </si>
  <si>
    <t>RH02_Rauhigkeitsmessung_BU_Kennwert_RPc_Ist</t>
  </si>
  <si>
    <t>[203:80]</t>
  </si>
  <si>
    <t>ROUGH_BOT_KP_RPC_PV_1_CM</t>
  </si>
  <si>
    <t>265</t>
  </si>
  <si>
    <t>RH02_Rauhigkeitsmessung_BU_Traverse_Position_Ist</t>
  </si>
  <si>
    <t>[203:81]</t>
  </si>
  <si>
    <t>ROUGH_BOT_T_POS_PV_MM</t>
  </si>
  <si>
    <t>266</t>
  </si>
  <si>
    <t>RC01BS_Streckrichter_Obere_Biegerolle1_Anstellung_Soll</t>
  </si>
  <si>
    <t>[203:82]</t>
  </si>
  <si>
    <t>TLV_BER1_TOP_SD_SP_MM</t>
  </si>
  <si>
    <t>267</t>
  </si>
  <si>
    <t>RC01BS_Streckrichter_Obere_Biegerolle1_Anstellung_Ist</t>
  </si>
  <si>
    <t>[203:83]</t>
  </si>
  <si>
    <t>TLV_BER1_TOP_SD_PV_MM</t>
  </si>
  <si>
    <t>268</t>
  </si>
  <si>
    <t>RC02BS_Streckrichter_Obere_Biegerolle2_Anstellung_Soll</t>
  </si>
  <si>
    <t>[203:84]</t>
  </si>
  <si>
    <t>TLV_BER2_TOP_SD_SP_MM</t>
  </si>
  <si>
    <t>269</t>
  </si>
  <si>
    <t>RC02BS_Streckrichter_Obere_Biegerolle2_Anstellung_Ist</t>
  </si>
  <si>
    <t>[203:85]</t>
  </si>
  <si>
    <t>TLV_BER2_TOP_SD_PV_MM</t>
  </si>
  <si>
    <t>270</t>
  </si>
  <si>
    <t>RC05BS_Streckrichter_Korrkturrolle1_Anstellung_Soll</t>
  </si>
  <si>
    <t>[203:86]</t>
  </si>
  <si>
    <t>TLV_CORR1_SD_SP_MM</t>
  </si>
  <si>
    <t>271</t>
  </si>
  <si>
    <t>RC05BS_Streckrichter_Korrkturrolle1_Anstellung_Ist</t>
  </si>
  <si>
    <t>[203:87]</t>
  </si>
  <si>
    <t>TLV_CORR1_SD_PV_MM</t>
  </si>
  <si>
    <t>272</t>
  </si>
  <si>
    <t>RC06BS_Streckrichter_Korrkturrolle2_Anstellung_Soll</t>
  </si>
  <si>
    <t>[203:88]</t>
  </si>
  <si>
    <t>TLV_CORR2_SD_SP_MM</t>
  </si>
  <si>
    <t>273</t>
  </si>
  <si>
    <t>RC06BS_Streckrichter_Korrkturrolle2_Anstellung_Ist</t>
  </si>
  <si>
    <t>[203:89]</t>
  </si>
  <si>
    <t>TLV_CORR2_SD_PV_MM</t>
  </si>
  <si>
    <t>274</t>
  </si>
  <si>
    <t>RB_Streckrichter_Crossbow_Soll</t>
  </si>
  <si>
    <t>[203:90]</t>
  </si>
  <si>
    <t>TLV_CROSSBOW_SP_MM</t>
  </si>
  <si>
    <t>275</t>
  </si>
  <si>
    <t>RB_Streckrichter_Crossbow_Ist</t>
  </si>
  <si>
    <t>[203:91]</t>
  </si>
  <si>
    <t>TLV_CROSSBOW_PV_MM</t>
  </si>
  <si>
    <t>276</t>
  </si>
  <si>
    <t>SR01CPC_Auslaufspeicher_Einlauf_Bandmittenregelung12_Bandlage</t>
  </si>
  <si>
    <t>[203:92]</t>
  </si>
  <si>
    <t>EX_LPR_EN_CPC12_STR_POS__MM</t>
  </si>
  <si>
    <t>277</t>
  </si>
  <si>
    <t>SR01CPC_Auslaufspeicher_Einlauf_Bandmittenregelung12_Zylinderlage</t>
  </si>
  <si>
    <t>[203:93]</t>
  </si>
  <si>
    <t>EX_LPR_EN_CPC12_CYL_POS__PERC</t>
  </si>
  <si>
    <t>278</t>
  </si>
  <si>
    <t>[203:127]</t>
  </si>
  <si>
    <t>279</t>
  </si>
  <si>
    <t>JT02SBE_Kaskadenspüle_Rolle1_Oben_Angestellt</t>
  </si>
  <si>
    <t>[203.0]</t>
  </si>
  <si>
    <t>CCDS_R1O_APPL__BOOL</t>
  </si>
  <si>
    <t>280</t>
  </si>
  <si>
    <t>JT12SBE_Kaskadenspüle_Rolle2_Oben_Angestellt</t>
  </si>
  <si>
    <t>[203.1]</t>
  </si>
  <si>
    <t>CCDS_R2O_APPL__BOOL</t>
  </si>
  <si>
    <t>281</t>
  </si>
  <si>
    <t>JT22SBE_Kaskadenspüle_Rolle3_Oben_Angestellt</t>
  </si>
  <si>
    <t>[203.2]</t>
  </si>
  <si>
    <t>CCDS_R3O_APPL__BOOL</t>
  </si>
  <si>
    <t>282</t>
  </si>
  <si>
    <t>JT32SBE_Kaskadenspüle_Rolle4_Oben_Angestellt</t>
  </si>
  <si>
    <t>[203.3]</t>
  </si>
  <si>
    <t>CCDS_R4O_APPL__BOOL</t>
  </si>
  <si>
    <t>283</t>
  </si>
  <si>
    <t>OB_Düsenmaschine_eMass_WorkPos</t>
  </si>
  <si>
    <t>[203.4]</t>
  </si>
  <si>
    <t>AIRKN_EMASS_WORKPOS__BOOL</t>
  </si>
  <si>
    <t>284</t>
  </si>
  <si>
    <t>RB_Streckrichter_Richten_Ohne_Recken</t>
  </si>
  <si>
    <t>[203.5]</t>
  </si>
  <si>
    <t>TLV_RICHTEN_OHNE_RECK__BOOL</t>
  </si>
  <si>
    <t>285</t>
  </si>
  <si>
    <t>RB_Streckrichter_Crossbow_Regelung_Aktiv</t>
  </si>
  <si>
    <t>[203.6]</t>
  </si>
  <si>
    <t>TLV_CROSSBOW_CTR_ACTIVE__BOOL</t>
  </si>
  <si>
    <t>286</t>
  </si>
  <si>
    <t>RF_Sprüheinrichtung_Vor_Streckrichter_Aktiv</t>
  </si>
  <si>
    <t>[203.7]</t>
  </si>
  <si>
    <t>VOR_STR_AKTIV__BOOL</t>
  </si>
  <si>
    <t>287</t>
  </si>
  <si>
    <t>SH01BLS1_2_Kantenabblasung1_AS_Kante_Erkannt</t>
  </si>
  <si>
    <t>[203.8]</t>
  </si>
  <si>
    <t>EDGE_DETECTED__BOOL</t>
  </si>
  <si>
    <t>288</t>
  </si>
  <si>
    <t>SH11BLS1_2_Kantenabblasung1_BS_Kante_Erkannt</t>
  </si>
  <si>
    <t>[203.9]</t>
  </si>
  <si>
    <t>289</t>
  </si>
  <si>
    <t>SH01YVL1_Kantenabblasung1_Luft_Ein</t>
  </si>
  <si>
    <t>[203.10]</t>
  </si>
  <si>
    <t>AIR_ON__BOOL</t>
  </si>
  <si>
    <t>290</t>
  </si>
  <si>
    <t>SH21BLS1_2_Kantenabblasung2_AS_Kante_Erkannt</t>
  </si>
  <si>
    <t>[203.11]</t>
  </si>
  <si>
    <t>291</t>
  </si>
  <si>
    <t>SH31BLS1_2_Kantenabblasung2_BS_Kante_Erkannt</t>
  </si>
  <si>
    <t>[203.12]</t>
  </si>
  <si>
    <t>292</t>
  </si>
  <si>
    <t>SH22YVL1_Kantenabblasung2_Luft_Ein</t>
  </si>
  <si>
    <t>[203.13]</t>
  </si>
  <si>
    <t>293</t>
  </si>
  <si>
    <t>[204:127]</t>
  </si>
  <si>
    <t>294</t>
  </si>
  <si>
    <t>CB01BN_Abhaspel1_Geschwindigkeit_Soll</t>
  </si>
  <si>
    <t>[205:0]</t>
  </si>
  <si>
    <t>POR1_SPD_SP_M_MIN</t>
  </si>
  <si>
    <t>295</t>
  </si>
  <si>
    <t>CB01BN_Abhaspel1_Geschwindigkeit_Ist</t>
  </si>
  <si>
    <t>[205:1]</t>
  </si>
  <si>
    <t>POR1_SPD_PV_M_MIN</t>
  </si>
  <si>
    <t>296</t>
  </si>
  <si>
    <t>CB01MKL_Abhaspel1_Zug_Soll</t>
  </si>
  <si>
    <t>[205:2]</t>
  </si>
  <si>
    <t>POR1_TENS_SP_KN</t>
  </si>
  <si>
    <t>297</t>
  </si>
  <si>
    <t>CB01MKL_Abhaspel1_Zug_Ist</t>
  </si>
  <si>
    <t>[205:3]</t>
  </si>
  <si>
    <t>POR1_TENS_PV_KN</t>
  </si>
  <si>
    <t>298</t>
  </si>
  <si>
    <t>CB01MKL_Abhaspel1_Durchmesser_Ist</t>
  </si>
  <si>
    <t>[205:4]</t>
  </si>
  <si>
    <t>POR1_DIA_PV_MM</t>
  </si>
  <si>
    <t>299</t>
  </si>
  <si>
    <t>CB01MKL_Abhaspel1_Moment_Ist</t>
  </si>
  <si>
    <t>[205:5]</t>
  </si>
  <si>
    <t>POR1_TRQ_PV_NM</t>
  </si>
  <si>
    <t>300</t>
  </si>
  <si>
    <t>CB01MKL_Abhaspel1_Restlänge_Ist</t>
  </si>
  <si>
    <t>[205:6]</t>
  </si>
  <si>
    <t>POR1_RSTLEN_PV_M</t>
  </si>
  <si>
    <t>301</t>
  </si>
  <si>
    <t>DB01BN_Abhaspel2_Geschwindigkeit_Soll</t>
  </si>
  <si>
    <t>[205:7]</t>
  </si>
  <si>
    <t>POR2_SPD_SP_M_MIN</t>
  </si>
  <si>
    <t>302</t>
  </si>
  <si>
    <t>DB01BN_Abhaspel2_Geschwindigkeit_Ist</t>
  </si>
  <si>
    <t>[205:8]</t>
  </si>
  <si>
    <t>POR2_SPD_PV_M_MIN</t>
  </si>
  <si>
    <t>303</t>
  </si>
  <si>
    <t>DB01MKL_Abhaspel2_Zug_Soll</t>
  </si>
  <si>
    <t>[205:9]</t>
  </si>
  <si>
    <t>POR2_TENS_SP_KN</t>
  </si>
  <si>
    <t>304</t>
  </si>
  <si>
    <t>DB01MKL_Abhaspel2_Zug_Ist</t>
  </si>
  <si>
    <t>[205:10]</t>
  </si>
  <si>
    <t>POR2_TENS_PV_KN</t>
  </si>
  <si>
    <t>305</t>
  </si>
  <si>
    <t>DB01MKL_Abhaspel2_Durchmesser_Ist</t>
  </si>
  <si>
    <t>[205:11]</t>
  </si>
  <si>
    <t>POR2_DIA_PV_MM</t>
  </si>
  <si>
    <t>306</t>
  </si>
  <si>
    <t>DB01MKL_Abhaspel2_Moment_Ist</t>
  </si>
  <si>
    <t>[205:12]</t>
  </si>
  <si>
    <t>POR2_TRQ_PV_NM</t>
  </si>
  <si>
    <t>307</t>
  </si>
  <si>
    <t>DB01MKL_Abhaspel2_Restlänge_Ist</t>
  </si>
  <si>
    <t>[205:13]</t>
  </si>
  <si>
    <t>POR2_RSTLEN_PV_M</t>
  </si>
  <si>
    <t>308</t>
  </si>
  <si>
    <t>EW11BN_S_Rolle1_Bandgeschwindigkeit_Ist</t>
  </si>
  <si>
    <t>[205:14]</t>
  </si>
  <si>
    <t>BRD1_SSPD_PV_M_MIN</t>
  </si>
  <si>
    <t>309</t>
  </si>
  <si>
    <t>EW11BN_S_Rolle1_Bandbeschleunigung_Ist</t>
  </si>
  <si>
    <t>[205:15]</t>
  </si>
  <si>
    <t>m/s2</t>
  </si>
  <si>
    <t>BRD1_SACC_PV_M_S2</t>
  </si>
  <si>
    <t>310</t>
  </si>
  <si>
    <t>EX01BBZ_Einlaufspeicher_Einlauf_Bandzugmessung_TM1_Soll</t>
  </si>
  <si>
    <t>[205:16]</t>
  </si>
  <si>
    <t>N</t>
  </si>
  <si>
    <t>EN_LPR_EN_BBZ_TM1_SP_N</t>
  </si>
  <si>
    <t>311</t>
  </si>
  <si>
    <t>EX01BBZ_Einlaufspeicher_Einlauf_Bandzugmessung_TM1_Ist</t>
  </si>
  <si>
    <t>[205:17]</t>
  </si>
  <si>
    <t>EN_LPR_EN_BBZ_TM1_PV_N</t>
  </si>
  <si>
    <t>312</t>
  </si>
  <si>
    <t>HE01_Einlaufspeicher_Zug_Soll</t>
  </si>
  <si>
    <t>[205:18]</t>
  </si>
  <si>
    <t>EN_LPR_TENS_SP_N</t>
  </si>
  <si>
    <t>313</t>
  </si>
  <si>
    <t>HE01_Einlaufspeicher_Zug_Ist</t>
  </si>
  <si>
    <t>[205:19]</t>
  </si>
  <si>
    <t>EN_LPR_TENS_PV_N</t>
  </si>
  <si>
    <t>314</t>
  </si>
  <si>
    <t>HE01BN_Einlaufspeicher_Windengeschwindigkeit_Ist</t>
  </si>
  <si>
    <t>[205:20]</t>
  </si>
  <si>
    <t>EN_LPR_WNC_SPD_PV_M_MIN</t>
  </si>
  <si>
    <t>315</t>
  </si>
  <si>
    <t>HE01BS_Einlaufspeicher_Füllgrad_Ist</t>
  </si>
  <si>
    <t>[205:21]</t>
  </si>
  <si>
    <t>EN_LPR_LVL_PV_PERC</t>
  </si>
  <si>
    <t>316</t>
  </si>
  <si>
    <t>HE01BS_Einlaufspeicher_Restlänge_Ist</t>
  </si>
  <si>
    <t>[205:22]</t>
  </si>
  <si>
    <t>EN_LPR_RSTLEN_PV_M</t>
  </si>
  <si>
    <t>317</t>
  </si>
  <si>
    <t>HT01BBZ_Einlaufspeicher_Auslauf_Bandzugmessung_TM2_Soll</t>
  </si>
  <si>
    <t>[205:23]</t>
  </si>
  <si>
    <t>EN_LPR_EX_BBZ_TM2_SP_N</t>
  </si>
  <si>
    <t>318</t>
  </si>
  <si>
    <t>HT01BBZ_Einlaufspeicher_Auslauf_Bandzugmessung_TM2_Ist</t>
  </si>
  <si>
    <t>[205:24]</t>
  </si>
  <si>
    <t>EN_LPR_EX_BBZ_TM2_PV_N</t>
  </si>
  <si>
    <t>319</t>
  </si>
  <si>
    <t>PF01BBZ_Zwischenspeicher_Einlauf_Bandzugmessung_TM8_Soll</t>
  </si>
  <si>
    <t>[205:25]</t>
  </si>
  <si>
    <t>ILPR_EN_BBZ_TM8_SP_N</t>
  </si>
  <si>
    <t>320</t>
  </si>
  <si>
    <t>PF01BBZ_Zwischenspeicher_Einlauf_Bandzugmessung_TM8_Ist</t>
  </si>
  <si>
    <t>[205:26]</t>
  </si>
  <si>
    <t>ILPR_EN_BBZ_TM8_PV_N</t>
  </si>
  <si>
    <t>321</t>
  </si>
  <si>
    <t>PJ01_Zwischenspeicher_Bandzug_Soll</t>
  </si>
  <si>
    <t>[205:27]</t>
  </si>
  <si>
    <t>ILPR_BBZ_SP_N</t>
  </si>
  <si>
    <t>322</t>
  </si>
  <si>
    <t>PJ01_Zwischenspeicher_Bandzug_Ist</t>
  </si>
  <si>
    <t>[205:28]</t>
  </si>
  <si>
    <t>ILPR_BBZ_PV_N</t>
  </si>
  <si>
    <t>323</t>
  </si>
  <si>
    <t>PJ01BN_Zwischenspeicher_Windengeschwindigkeit_Ist</t>
  </si>
  <si>
    <t>[205:29]</t>
  </si>
  <si>
    <t>ILPR_WNC_SPD_PV_M_MIN</t>
  </si>
  <si>
    <t>324</t>
  </si>
  <si>
    <t>PJ01BS_Zwischenspeicher_Füllgrad_Ist</t>
  </si>
  <si>
    <t>[205:30]</t>
  </si>
  <si>
    <t>ILPR_LVL_PV_PERC</t>
  </si>
  <si>
    <t>325</t>
  </si>
  <si>
    <t>PJ01BS_Zwischenspeicher_Restlänge_Ist</t>
  </si>
  <si>
    <t>[205:31]</t>
  </si>
  <si>
    <t>ILPR_RSTLEN_PV_M</t>
  </si>
  <si>
    <t>326</t>
  </si>
  <si>
    <t>PT01BBZ_Zwischenspeicher_Auslauf_Bandzugmessung_TM9_Soll</t>
  </si>
  <si>
    <t>[205:32]</t>
  </si>
  <si>
    <t>ILPR_EX_BBZ_TM9_SP_N</t>
  </si>
  <si>
    <t>327</t>
  </si>
  <si>
    <t>PT01BBZ_Zwischenspeicher_Auslauf_Bandzugmessung_TM9_Ist</t>
  </si>
  <si>
    <t>[205:33]</t>
  </si>
  <si>
    <t>ILPR_EX_BBZ_TM9_PV_N</t>
  </si>
  <si>
    <t>328</t>
  </si>
  <si>
    <t>QB11BN_S_Rolle7_Bandgeschwindigkeit_Ist</t>
  </si>
  <si>
    <t>[205:34]</t>
  </si>
  <si>
    <t>BRD7_SSPD_PV_M_MIN</t>
  </si>
  <si>
    <t>329</t>
  </si>
  <si>
    <t>QD11BN_S_Rolle8_Bandgeschwindigkeit_Ist</t>
  </si>
  <si>
    <t>[205:35]</t>
  </si>
  <si>
    <t>BRD6_SSPD_PV_M_MIN</t>
  </si>
  <si>
    <t>330</t>
  </si>
  <si>
    <t>QF01BN_Dressiergerüst_Einlauf_Bandgeschwindigkeit_Soll</t>
  </si>
  <si>
    <t>[205:36]</t>
  </si>
  <si>
    <t>SPM_EN_SSPD_SP_M_MIN</t>
  </si>
  <si>
    <t>331</t>
  </si>
  <si>
    <t>QF01BN_Dressiergerüst_Einlauf_Bandgeschwindigkeit_Ist</t>
  </si>
  <si>
    <t>[205:37]</t>
  </si>
  <si>
    <t>SPM_EN_SSPD_PV_M_MIN</t>
  </si>
  <si>
    <t>332</t>
  </si>
  <si>
    <t>QF01BN_Dressiergerüst_Auslauf_Bandgeschwindigkeit_Soll</t>
  </si>
  <si>
    <t>[205:38]</t>
  </si>
  <si>
    <t>SPM_EX_SSPD_SP_M_MIN</t>
  </si>
  <si>
    <t>333</t>
  </si>
  <si>
    <t>QF01BN_Dressiergerüst_Auslauf_Bandgeschwindigkeit_Ist</t>
  </si>
  <si>
    <t>[205:39]</t>
  </si>
  <si>
    <t>SPM_EX_SSPD_PV_M_MIN</t>
  </si>
  <si>
    <t>334</t>
  </si>
  <si>
    <t>QG01BBZ_Dressiergerüst_Einlauf_Bandzugmessung_TM10_Soll</t>
  </si>
  <si>
    <t>[205:40]</t>
  </si>
  <si>
    <t>SPM_EN_BBZ_TM10_SP_N</t>
  </si>
  <si>
    <t>335</t>
  </si>
  <si>
    <t>QG01BBZ_Dressiergerüst_Einlauf_Bandzugmessung_TM10_Ist</t>
  </si>
  <si>
    <t>[205:41]</t>
  </si>
  <si>
    <t>SPM_EN_BBZ_TM10_PV_N</t>
  </si>
  <si>
    <t>336</t>
  </si>
  <si>
    <t>QG01BBZ_Dressiergerüst_Auslauf_Bandzugmessung_TM11_Soll</t>
  </si>
  <si>
    <t>[205:42]</t>
  </si>
  <si>
    <t>SPM_EX_BBZ_TM11_SP_N</t>
  </si>
  <si>
    <t>337</t>
  </si>
  <si>
    <t>QG01BBZ_Dressiergerüst_Auslauf_Bandzugmessung_TM11_Ist</t>
  </si>
  <si>
    <t>[205:43]</t>
  </si>
  <si>
    <t>SPM_EX_BBZ_TM11_PV_N</t>
  </si>
  <si>
    <t>338</t>
  </si>
  <si>
    <t>QJ01BN_Dressiergerüst_Bandgeschwindigkeit_Ist</t>
  </si>
  <si>
    <t>[205:44]</t>
  </si>
  <si>
    <t>SPM_SSPD_PV_M_MIN</t>
  </si>
  <si>
    <t>339</t>
  </si>
  <si>
    <t>RB_Streckrichter_Streckgrad_Soll</t>
  </si>
  <si>
    <t>[205:45]</t>
  </si>
  <si>
    <t>TLV_EL_C_SP_PERC</t>
  </si>
  <si>
    <t>340</t>
  </si>
  <si>
    <t>RB_Streckrichter_Streckgrad_Ist</t>
  </si>
  <si>
    <t>[205:46]</t>
  </si>
  <si>
    <t>TLV_EL_C_PV_PERC</t>
  </si>
  <si>
    <t>341</t>
  </si>
  <si>
    <t>RB01BN_Streckrichter_S_Rolle9_Bandgeschwindigkeit_Soll</t>
  </si>
  <si>
    <t>[205:47]</t>
  </si>
  <si>
    <t>TLV_BRD9_SSPD_SP_M_MIN</t>
  </si>
  <si>
    <t>342</t>
  </si>
  <si>
    <t>RB01BN_Streckrichter_S_Rolle9_Bandgeschwindigkeit_Ist</t>
  </si>
  <si>
    <t>[205:48]</t>
  </si>
  <si>
    <t>TLV_BRD9_SSPD_PV_M_MIN</t>
  </si>
  <si>
    <t>343</t>
  </si>
  <si>
    <t>RB01BN_Streckrichter_S_Rolle9_Bandbeschleunigung_Ist</t>
  </si>
  <si>
    <t>[205:49]</t>
  </si>
  <si>
    <t>TLV_BRD9_SACC_PV_M_S2</t>
  </si>
  <si>
    <t>344</t>
  </si>
  <si>
    <t>RE11_Streckrichter_Auslauf_Bandzug_Soll</t>
  </si>
  <si>
    <t>[205:50]</t>
  </si>
  <si>
    <t>TLV_EX_BBZ_SP_N</t>
  </si>
  <si>
    <t>345</t>
  </si>
  <si>
    <t>RE11_Streckrichter_Auslauf_Bandzug_Ist</t>
  </si>
  <si>
    <t>[205:51]</t>
  </si>
  <si>
    <t>TLV_EX_BBZ_PV_N</t>
  </si>
  <si>
    <t>346</t>
  </si>
  <si>
    <t>RE11BN_Streckrichter_S_Rolle10_Bandgeschwindigkeit_Ist</t>
  </si>
  <si>
    <t>[205:52]</t>
  </si>
  <si>
    <t>TLV_BRD10_SSPD_PV_M_MIN</t>
  </si>
  <si>
    <t>347</t>
  </si>
  <si>
    <t>SD01BN_Spritzpassivierung1_Untere_Abquetschrolle_Geschwindigkeit_Ist</t>
  </si>
  <si>
    <t>[205:53]</t>
  </si>
  <si>
    <t>SPPAS1_WR_BOT_SPD_PV_M_MIN</t>
  </si>
  <si>
    <t>348</t>
  </si>
  <si>
    <t>SD02BN_Spritzpassivierung1_Obere_Abquetschrolle_Geschwindigkeit_Ist</t>
  </si>
  <si>
    <t>[205:54]</t>
  </si>
  <si>
    <t>SPPAS1_WR_TOP_SPD_PV_M_MIN</t>
  </si>
  <si>
    <t>349</t>
  </si>
  <si>
    <t>SD11BN_Spritzpassivierung2_Untere_Abquetschrolle_Geschwindigkeit_Ist</t>
  </si>
  <si>
    <t>[205:55]</t>
  </si>
  <si>
    <t>SPPAS2_WR_BOT_SPD_PV_M_MIN</t>
  </si>
  <si>
    <t>350</t>
  </si>
  <si>
    <t>SD12BN_Spritzpassivierung2_Obere_Abquetschrolle_Geschwindigkeit_Ist</t>
  </si>
  <si>
    <t>[205:56]</t>
  </si>
  <si>
    <t>SPPAS2_WR_TOP_SPD_PV_M_MIN</t>
  </si>
  <si>
    <t>351</t>
  </si>
  <si>
    <t>SP01_S_Rolle11_Spritzpassivierung_Bandzug_Soll</t>
  </si>
  <si>
    <t>[205:57]</t>
  </si>
  <si>
    <t>BRD11_SPPAS_BBZ_SP_N</t>
  </si>
  <si>
    <t>352</t>
  </si>
  <si>
    <t>SP01_S_Rolle11_Spritzpassivierung_Bandzug_Ist</t>
  </si>
  <si>
    <t>[205:58]</t>
  </si>
  <si>
    <t>BRD11_SPPAS_BBZ_PV_N</t>
  </si>
  <si>
    <t>353</t>
  </si>
  <si>
    <t>SP11BN_S_Rolle11_Bandgeschwindigkeit_Ist</t>
  </si>
  <si>
    <t>[205:59]</t>
  </si>
  <si>
    <t>BRD11_SSPD_PV_M_MIN</t>
  </si>
  <si>
    <t>354</t>
  </si>
  <si>
    <t>TF01BBZ_Auslaufspeicher_Einlauf_Bandzugmessung_TM12_Soll</t>
  </si>
  <si>
    <t>[205:60]</t>
  </si>
  <si>
    <t>EX_LPR_EN_BBZ_TM12_SP_N</t>
  </si>
  <si>
    <t>355</t>
  </si>
  <si>
    <t>TF01BBZ_Auslaufspeicher_Einlauf_Bandzugmessung_TM12_Ist</t>
  </si>
  <si>
    <t>[205:61]</t>
  </si>
  <si>
    <t>EX_LPR_EN_BBZ_TM12_PV_N</t>
  </si>
  <si>
    <t>356</t>
  </si>
  <si>
    <t>TG01_Auslaufspeicher_Bandzug_Soll</t>
  </si>
  <si>
    <t>[205:62]</t>
  </si>
  <si>
    <t>EX_LPR_BBZ_SP_N</t>
  </si>
  <si>
    <t>357</t>
  </si>
  <si>
    <t>TG01_Auslaufspeicher_Bandzug_Ist</t>
  </si>
  <si>
    <t>[205:63]</t>
  </si>
  <si>
    <t>EX_LPR_BBZ_PV_N</t>
  </si>
  <si>
    <t>358</t>
  </si>
  <si>
    <t>TG01BN_Auslaufspeicher_Windengeschwindigkeit_Ist</t>
  </si>
  <si>
    <t>[205:64]</t>
  </si>
  <si>
    <t>EX_LPR_WNC_SPD_PV_M_MIN</t>
  </si>
  <si>
    <t>359</t>
  </si>
  <si>
    <t>TG01BS_Auslaufspeicher_Füllgrad_Ist</t>
  </si>
  <si>
    <t>[205:65]</t>
  </si>
  <si>
    <t>EX_LPR_LVL_PV_PERC</t>
  </si>
  <si>
    <t>360</t>
  </si>
  <si>
    <t>TG01BS_Auslaufspeicher_Restlänge_Ist</t>
  </si>
  <si>
    <t>[205:66]</t>
  </si>
  <si>
    <t>EX_LPR_RSTLEN_PV_M</t>
  </si>
  <si>
    <t>361</t>
  </si>
  <si>
    <t>TJ01BBZ_Auslaufspeicher_Auslauf_Bandzugmessung_TM13_Soll</t>
  </si>
  <si>
    <t>[205:67]</t>
  </si>
  <si>
    <t>EX_LPR_EX_BBZ_TM13_SP_N</t>
  </si>
  <si>
    <t>362</t>
  </si>
  <si>
    <t>TJ01BBZ_Auslaufspeicher_Auslauf_Bandzugmessung_TM13_Ist</t>
  </si>
  <si>
    <t>[205:68]</t>
  </si>
  <si>
    <t>EX_LPR_EX_BBZ_TM13_PV_N</t>
  </si>
  <si>
    <t>363</t>
  </si>
  <si>
    <t>VB11BN_Inspektion_S_Rolle12_Bandgeschwindigkeit_Ist</t>
  </si>
  <si>
    <t>[205:69]</t>
  </si>
  <si>
    <t>INSP_BRD12_SSPD_PV_M_MIN</t>
  </si>
  <si>
    <t>364</t>
  </si>
  <si>
    <t>VD01BBZ_Inspektion_Bandzugmessung_TM14_Soll</t>
  </si>
  <si>
    <t>[205:70]</t>
  </si>
  <si>
    <t>EX_INSP_BBZ_TM14_SP_N</t>
  </si>
  <si>
    <t>365</t>
  </si>
  <si>
    <t>VD01BBZ_Inspektion_Bandzugmessung_TM14_Ist</t>
  </si>
  <si>
    <t>[205:71]</t>
  </si>
  <si>
    <t>EX_INSP_BBZ_TM14_PV_N</t>
  </si>
  <si>
    <t>366</t>
  </si>
  <si>
    <t>VH11BN_Auslauf_S_Rolle13_Bandgeschwindigkeit_Soll</t>
  </si>
  <si>
    <t>[205:72]</t>
  </si>
  <si>
    <t>BRD13_SSPD_SP_M_MIN</t>
  </si>
  <si>
    <t>367</t>
  </si>
  <si>
    <t>VH11BN_Auslauf_S_Rolle13_Bandgeschwindigkeit_Ist</t>
  </si>
  <si>
    <t>[205:73]</t>
  </si>
  <si>
    <t>BRD13_SSPD_PV_M_MIN</t>
  </si>
  <si>
    <t>368</t>
  </si>
  <si>
    <t>VH11BN_Auslauf_S_Rolle13_Bandbeschleunigung_Ist</t>
  </si>
  <si>
    <t>[205:74]</t>
  </si>
  <si>
    <t>BRD13_SACC_PV_M_S2</t>
  </si>
  <si>
    <t>369</t>
  </si>
  <si>
    <t>VM01BN_Auslauf_Kurbelschwingschere_Geschwindigkeit_Ist</t>
  </si>
  <si>
    <t>[205:75]</t>
  </si>
  <si>
    <t>EX_KSS_SPD_PV_1_MIN</t>
  </si>
  <si>
    <t>370</t>
  </si>
  <si>
    <t>VM01BN_Auslauf_Kurbelschwingschere_Position_Ist</t>
  </si>
  <si>
    <t>[205:76]</t>
  </si>
  <si>
    <t>EX_KSS_POS_PV_GRD</t>
  </si>
  <si>
    <t>371</t>
  </si>
  <si>
    <t>WE01BN_Aufhaspel_Geschwindigkeit_Soll</t>
  </si>
  <si>
    <t>[205:77]</t>
  </si>
  <si>
    <t>TR_SPD_SP_M_MIN</t>
  </si>
  <si>
    <t>372</t>
  </si>
  <si>
    <t>WE01BN_Aufhaspel_Geschwindigkeit_Ist</t>
  </si>
  <si>
    <t>[205:78]</t>
  </si>
  <si>
    <t>TR_SPD_PV_M_MIN</t>
  </si>
  <si>
    <t>373</t>
  </si>
  <si>
    <t>WE01MKL_Aufhaspel_Zug_Soll</t>
  </si>
  <si>
    <t>[205:79]</t>
  </si>
  <si>
    <t>TR_TENS_SP_KN</t>
  </si>
  <si>
    <t>374</t>
  </si>
  <si>
    <t>WE01MKL_Aufhaspel_Zug_Ist</t>
  </si>
  <si>
    <t>[205:80]</t>
  </si>
  <si>
    <t>TR_TENS_PV_KN</t>
  </si>
  <si>
    <t>375</t>
  </si>
  <si>
    <t>WE01MKL_Aufhaspel_Durchmesser_Ist</t>
  </si>
  <si>
    <t>[205:81]</t>
  </si>
  <si>
    <t>TR_DIA_PV_MM</t>
  </si>
  <si>
    <t>376</t>
  </si>
  <si>
    <t>WE01MKL_Aufhaspel_Moment_Ist</t>
  </si>
  <si>
    <t>[205:82]</t>
  </si>
  <si>
    <t>TR_TRQ_PV_NM</t>
  </si>
  <si>
    <t>377</t>
  </si>
  <si>
    <t>WE01MKL_Aufhaspel_Aufgewickelte_Länge_Ist</t>
  </si>
  <si>
    <t>[205:83]</t>
  </si>
  <si>
    <t>TR_PRODC_LEN_PV_M</t>
  </si>
  <si>
    <t>378</t>
  </si>
  <si>
    <t>UF11BN_Saumschneider_Bedienseite_Geschwindigkeit_Ist</t>
  </si>
  <si>
    <t>[205:84]</t>
  </si>
  <si>
    <t>379</t>
  </si>
  <si>
    <t>UF31BN_Saumschneider_Antriebsseite_Geschwindigkeit_Ist</t>
  </si>
  <si>
    <t>[205:85]</t>
  </si>
  <si>
    <t>380</t>
  </si>
  <si>
    <t>[205:127]</t>
  </si>
  <si>
    <t>381</t>
  </si>
  <si>
    <t>RB_Streckrichter_Streckgradregelung_Ein</t>
  </si>
  <si>
    <t>[205.0]</t>
  </si>
  <si>
    <t>TLV_0__BOOL</t>
  </si>
  <si>
    <t>382</t>
  </si>
  <si>
    <t>VM_Auslauf_Kurbelschwingschere_Trennschnitt</t>
  </si>
  <si>
    <t>[205.1]</t>
  </si>
  <si>
    <t>EX_KSS_XCUT__BOOL</t>
  </si>
  <si>
    <t>383</t>
  </si>
  <si>
    <t>JE01BN_Bürstmaschine_Gegenrolle1_Geschwindigkeit_Ist</t>
  </si>
  <si>
    <t>[206:0]</t>
  </si>
  <si>
    <t>BRU_GR1_SPD_PV_M_MIN</t>
  </si>
  <si>
    <t>384</t>
  </si>
  <si>
    <t>JE11BN_Bürstmaschine_Gegenrolle2_Geschwindigkeit_Ist</t>
  </si>
  <si>
    <t>[206:1]</t>
  </si>
  <si>
    <t>BRU_GR2_SPD_PV_M_MIN</t>
  </si>
  <si>
    <t>385</t>
  </si>
  <si>
    <t>JE21BN_Bürstmaschine_Gegenrolle3_Geschwindigkeit_Ist</t>
  </si>
  <si>
    <t>[206:2]</t>
  </si>
  <si>
    <t>BRU_GR3_SPD_PV_M_MIN</t>
  </si>
  <si>
    <t>386</t>
  </si>
  <si>
    <t>JE31BN_Bürstmaschine_Gegenrolle4_Geschwindigkeit_Ist</t>
  </si>
  <si>
    <t>[206:3]</t>
  </si>
  <si>
    <t>BRU_GR4_SPD_PV_M_MIN</t>
  </si>
  <si>
    <t>387</t>
  </si>
  <si>
    <t>KG01BN_S_Rolle2_Bandgeschwindigkeit_Ist</t>
  </si>
  <si>
    <t>[206:4]</t>
  </si>
  <si>
    <t>BRD2_SSPD_PV_M_MIN</t>
  </si>
  <si>
    <t>388</t>
  </si>
  <si>
    <t>KK01BN_S_Rolle3_Bandgeschwindigkeit_Ist</t>
  </si>
  <si>
    <t>[206:5]</t>
  </si>
  <si>
    <t>BRD3_SSPD_PV_M_MIN</t>
  </si>
  <si>
    <t>389</t>
  </si>
  <si>
    <t>KN01BBZ_Ofen_Einlauf_Bandzugmessung_TM3_Soll</t>
  </si>
  <si>
    <t>[206:6]</t>
  </si>
  <si>
    <t>FUR_EN_BBZ_TM3_SP_N</t>
  </si>
  <si>
    <t>390</t>
  </si>
  <si>
    <t>KN01BBZ_Ofen_Einlauf_Bandzugmessung_TM3_Ist</t>
  </si>
  <si>
    <t>[206:7]</t>
  </si>
  <si>
    <t>FUR_EN_BBZ_TM3_PV_N</t>
  </si>
  <si>
    <t>391</t>
  </si>
  <si>
    <t>LE33BBZ_Ofen_Bandzugmessung_TM4_Soll</t>
  </si>
  <si>
    <t>[206:8]</t>
  </si>
  <si>
    <t>FUR_BBZ_TM4_SP_N</t>
  </si>
  <si>
    <t>392</t>
  </si>
  <si>
    <t>LE33BBZ_Ofen_Bandzugmessung_TM4_Ist</t>
  </si>
  <si>
    <t>[206:9]</t>
  </si>
  <si>
    <t>FUR_BBZ_TM4_PV_N</t>
  </si>
  <si>
    <t>393</t>
  </si>
  <si>
    <t>LI33BBZ_Ofen_Bandzugmessung_TM5_Soll</t>
  </si>
  <si>
    <t>[206:10]</t>
  </si>
  <si>
    <t>FUR_BBZ_TM5_SP_N</t>
  </si>
  <si>
    <t>394</t>
  </si>
  <si>
    <t>LI33BBZ_Ofen_Bandzugmessung_TM5_Ist</t>
  </si>
  <si>
    <t>[206:11]</t>
  </si>
  <si>
    <t>FUR_BBZ_TM5_PV_N</t>
  </si>
  <si>
    <t>395</t>
  </si>
  <si>
    <t>LL33BBZ_Ofen_Bandzugmessung_TM6_Soll</t>
  </si>
  <si>
    <t>[206:12]</t>
  </si>
  <si>
    <t>FUR_BBZ_TM6_SP_N</t>
  </si>
  <si>
    <t>396</t>
  </si>
  <si>
    <t>LL33BBZ_Ofen_Bandzugmessung_TM6_Ist</t>
  </si>
  <si>
    <t>[206:13]</t>
  </si>
  <si>
    <t>FUR_BBZ_TM6_PV_N</t>
  </si>
  <si>
    <t>397</t>
  </si>
  <si>
    <t>LN10BN_Ofen_S_Rolle5_Bandgeschwindigkeit_Soll</t>
  </si>
  <si>
    <t>[206:14]</t>
  </si>
  <si>
    <t>FUR_BRD5_SSPD_SP_M_MIN</t>
  </si>
  <si>
    <t>398</t>
  </si>
  <si>
    <t>LN10BN_Ofen_S_Rolle5_Bandgeschwindigkeit_Ist</t>
  </si>
  <si>
    <t>[206:15]</t>
  </si>
  <si>
    <t>FUR_BRD5_SSPD_PV_M_MIN</t>
  </si>
  <si>
    <t>399</t>
  </si>
  <si>
    <t>LN10BN_Ofen_S_Rolle5_Bandbeschleunigung_Ist</t>
  </si>
  <si>
    <t>[206:16]</t>
  </si>
  <si>
    <t>FUR_BRD5_SACC_PV_M_S2</t>
  </si>
  <si>
    <t>400</t>
  </si>
  <si>
    <t>OM33BBZ_Kühlturm_Bandzugmessung_TM7_Soll</t>
  </si>
  <si>
    <t>[206:17]</t>
  </si>
  <si>
    <t>CTOW_BBZ_TM7_SP_N</t>
  </si>
  <si>
    <t>401</t>
  </si>
  <si>
    <t>OM33BBZ_Kühlturm_Bandzugmessung_TM7_Ist</t>
  </si>
  <si>
    <t>[206:18]</t>
  </si>
  <si>
    <t>CTOW_BBZ_TM7_PV_N</t>
  </si>
  <si>
    <t>402</t>
  </si>
  <si>
    <t>OQ11BN_Abquetschrolle1_Geschwindigkeit_Ist</t>
  </si>
  <si>
    <t>[206:19]</t>
  </si>
  <si>
    <t>WGR1_SPD_PV_M_MIN</t>
  </si>
  <si>
    <t>403</t>
  </si>
  <si>
    <t>OQ11BN_Abquetschrolle2_Geschwindigkeit_Ist</t>
  </si>
  <si>
    <t>[206:20]</t>
  </si>
  <si>
    <t>WGR2_SPD_PV_M_MIN</t>
  </si>
  <si>
    <t>404</t>
  </si>
  <si>
    <t>OQ11BN_Abquetschrolle3_Geschwindigkeit_Ist</t>
  </si>
  <si>
    <t>[206:21]</t>
  </si>
  <si>
    <t>WGR3_SPD_PV_M_MIN</t>
  </si>
  <si>
    <t>405</t>
  </si>
  <si>
    <t>OQ11BN_Abquetschrolle4_Geschwindigkeit_Ist</t>
  </si>
  <si>
    <t>[206:22]</t>
  </si>
  <si>
    <t>WGR4_SPD_PV_M_MIN</t>
  </si>
  <si>
    <t>406</t>
  </si>
  <si>
    <t>PD11BN_S_Rolle6_Bandgeschwindigkeit_Ist</t>
  </si>
  <si>
    <t>[206:23]</t>
  </si>
  <si>
    <t>407</t>
  </si>
  <si>
    <t>[206:127]</t>
  </si>
  <si>
    <t>408</t>
  </si>
  <si>
    <t>QI01BWL_Dressiergerüst_Anticrimpingrolle_Einlauf_Anstellung_Soll</t>
  </si>
  <si>
    <t>[207:0]</t>
  </si>
  <si>
    <t>SPM_ACR_EN_SD_SP_MM</t>
  </si>
  <si>
    <t>409</t>
  </si>
  <si>
    <t>QI01BWL_Dressiergerüst_Anticrimpingrolle_Einlauf_Anstellung_Ist</t>
  </si>
  <si>
    <t>[207:1]</t>
  </si>
  <si>
    <t>SPM_ACR_EN_SD_PV_MM</t>
  </si>
  <si>
    <t>410</t>
  </si>
  <si>
    <t>QJ_Dressiergerüst_Obere_Stützwalze_Walzen_ID</t>
  </si>
  <si>
    <t>[207:2]</t>
  </si>
  <si>
    <t>SPM_TBUR_ROLL_ID__LONG</t>
  </si>
  <si>
    <t>411</t>
  </si>
  <si>
    <t>QJ_Dressiergerüst_Obere_Stützwalze_Laufleistung_Ist</t>
  </si>
  <si>
    <t>[207:3]</t>
  </si>
  <si>
    <t>Km</t>
  </si>
  <si>
    <t>SPM_TBUR_RUNTIME_PV_KM</t>
  </si>
  <si>
    <t>412</t>
  </si>
  <si>
    <t>QJ_Dressiergerüst_Obere_Stützwalze_Durchmesser_Ist</t>
  </si>
  <si>
    <t>[207:4]</t>
  </si>
  <si>
    <t>SPM_TBUR_DIA_PV_MM</t>
  </si>
  <si>
    <t>413</t>
  </si>
  <si>
    <t>QJ_Dressiergerüst_Untere_Stützwalze_Walzen_ID</t>
  </si>
  <si>
    <t>[207:5]</t>
  </si>
  <si>
    <t>SPM_BBUR_ROLL_ID__LONG</t>
  </si>
  <si>
    <t>414</t>
  </si>
  <si>
    <t>QJ_Dressiergerüst_Untere_Stützwalze_Laufleistung_Ist</t>
  </si>
  <si>
    <t>[207:6]</t>
  </si>
  <si>
    <t>SPM_BBUR_RUNTIME_PV_KM</t>
  </si>
  <si>
    <t>415</t>
  </si>
  <si>
    <t>QJ_Dressiergerüst_Untere_Stützwalze_Durchmesser_Ist</t>
  </si>
  <si>
    <t>[207:7]</t>
  </si>
  <si>
    <t>SPM_BBUR_DIA_PV_MM</t>
  </si>
  <si>
    <t>416</t>
  </si>
  <si>
    <t>QM_Dressiergerüst_Dressiergrad_Soll</t>
  </si>
  <si>
    <t>[207:8]</t>
  </si>
  <si>
    <t>SPM_DRES_G_SP_PERC</t>
  </si>
  <si>
    <t>417</t>
  </si>
  <si>
    <t>QM_Dressiergerüst_Dressiergrad_Ist</t>
  </si>
  <si>
    <t>[207:9]</t>
  </si>
  <si>
    <t>SPM_DRES_G_PV_PERC</t>
  </si>
  <si>
    <t>418</t>
  </si>
  <si>
    <t>QM_Dressiergerüst_Obere_Arbeitswalze_Walzen_ID</t>
  </si>
  <si>
    <t>[207:10]</t>
  </si>
  <si>
    <t>SPM_TWR_ROLL_ID__LONG</t>
  </si>
  <si>
    <t>419</t>
  </si>
  <si>
    <t>QM_Dressiergerüst_Obere_Arbeitswalze_Laufleistung_Ist</t>
  </si>
  <si>
    <t>[207:11]</t>
  </si>
  <si>
    <t>SPM_TWR_RUNTIME_PV_KM</t>
  </si>
  <si>
    <t>420</t>
  </si>
  <si>
    <t>QM_Dressiergerüst_Obere_Arbeitswalze_Durchmesser_Ist</t>
  </si>
  <si>
    <t>[207:12]</t>
  </si>
  <si>
    <t>SPM_TWR_DIA_PV_MM</t>
  </si>
  <si>
    <t>421</t>
  </si>
  <si>
    <t>QM_Dressiergerüst_Obere_Arbeitswalze_Rauheit_Ist</t>
  </si>
  <si>
    <t>[207:13]</t>
  </si>
  <si>
    <t>SPM_TWR_ROUGH_PV_MM</t>
  </si>
  <si>
    <t>422</t>
  </si>
  <si>
    <t>QM_Dressiergerüst_Untere_Arbeitswalze_Walzen_ID</t>
  </si>
  <si>
    <t>[207:14]</t>
  </si>
  <si>
    <t>SPM_BWR_ROLL_ID__LONG</t>
  </si>
  <si>
    <t>423</t>
  </si>
  <si>
    <t>QM_Dressiergerüst_Untere_Arbeitswalze_Laufleistung_Ist</t>
  </si>
  <si>
    <t>[207:15]</t>
  </si>
  <si>
    <t>SPM_BWR_RUNTIME_PV_KM</t>
  </si>
  <si>
    <t>424</t>
  </si>
  <si>
    <t>QM_Dressiergerüst_Untere_Arbeitswalze_Durchmesser_Ist</t>
  </si>
  <si>
    <t>[207:16]</t>
  </si>
  <si>
    <t>SPM_BWR_DIA_PV_MM</t>
  </si>
  <si>
    <t>425</t>
  </si>
  <si>
    <t>QM_Dressiergerüst_Untere_Arbeitswalze_Rauheit_Ist</t>
  </si>
  <si>
    <t>[207:17]</t>
  </si>
  <si>
    <t>SPM_BWR_ROUGH_PV_MM</t>
  </si>
  <si>
    <t>426</t>
  </si>
  <si>
    <t>QM02BS_Dressiergerüst_Walzspalt_Bedienseite_Ist</t>
  </si>
  <si>
    <t>[207:18]</t>
  </si>
  <si>
    <t>SPM_RG_OS_PV_MM</t>
  </si>
  <si>
    <t>427</t>
  </si>
  <si>
    <t>QM02BS_Dressiergerüst_Walzspalt_Antriebsseite_Ist</t>
  </si>
  <si>
    <t>[207:19]</t>
  </si>
  <si>
    <t>SPM_RG_DS_PV_MM</t>
  </si>
  <si>
    <t>428</t>
  </si>
  <si>
    <t>QM02BS_Dressiergerüst_Walzspalt_Schräglage_Soll</t>
  </si>
  <si>
    <t>[207:20]</t>
  </si>
  <si>
    <t>SPM_RG_TILT_SP_MM</t>
  </si>
  <si>
    <t>429</t>
  </si>
  <si>
    <t>QM02BD_Dressiergerüst_Walzkraft_Bedienseite_Ist</t>
  </si>
  <si>
    <t>[207:21]</t>
  </si>
  <si>
    <t>SPM_RF_OS_PV_KN</t>
  </si>
  <si>
    <t>430</t>
  </si>
  <si>
    <t>QM02BD_Dressiergerüst_Walzkraft_Antriebsseite_Ist</t>
  </si>
  <si>
    <t>[207:22]</t>
  </si>
  <si>
    <t>SPM_RF_DS_PV_KN</t>
  </si>
  <si>
    <t>431</t>
  </si>
  <si>
    <t>QM02BD_Dressiergerüst_Walzkraft_Summe_Soll</t>
  </si>
  <si>
    <t>[207:23]</t>
  </si>
  <si>
    <t>SPM_RF_SUM_SP_KN</t>
  </si>
  <si>
    <t>432</t>
  </si>
  <si>
    <t>QM03BS_Dressiergerüst_Stufenkeil_Position_Soll</t>
  </si>
  <si>
    <t>[207:24]</t>
  </si>
  <si>
    <t>SPM_WDG_POS_SP_MM</t>
  </si>
  <si>
    <t>433</t>
  </si>
  <si>
    <t>QM03BS_Dressiergerüst_Stufenkeil_Position_Ist</t>
  </si>
  <si>
    <t>[207:25]</t>
  </si>
  <si>
    <t>SPM_WDG_POS_PV_MM</t>
  </si>
  <si>
    <t>434</t>
  </si>
  <si>
    <t>QM04BD_Dressiergerüst_Biegekraft_Soll</t>
  </si>
  <si>
    <t>[207:26]</t>
  </si>
  <si>
    <t>SPM_FBEND_SP_KN</t>
  </si>
  <si>
    <t>435</t>
  </si>
  <si>
    <t>QM04BD_Dressiergerüst_Biegekraft_Ist</t>
  </si>
  <si>
    <t>[207:27]</t>
  </si>
  <si>
    <t>SPM_FBEND_PV_KN</t>
  </si>
  <si>
    <t>436</t>
  </si>
  <si>
    <t>QO01BWL_Dressiergerüst_Anticrimpingrolle_Auslauf_Anstellung_Soll</t>
  </si>
  <si>
    <t>[207:28]</t>
  </si>
  <si>
    <t>SPM_ACR_EX_SD_SP_MM</t>
  </si>
  <si>
    <t>437</t>
  </si>
  <si>
    <t>QO01BWL_Dressiergerüst_Anticrimpingrolle_Auslauf_Anstellung_Ist</t>
  </si>
  <si>
    <t>[207:29]</t>
  </si>
  <si>
    <t>SPM_ACR_EX_SD_PV_MM</t>
  </si>
  <si>
    <t>438</t>
  </si>
  <si>
    <t>[207:127]</t>
  </si>
  <si>
    <t>439</t>
  </si>
  <si>
    <t>QM_Dressiergerüst_Dressiergradregelung_Ein</t>
  </si>
  <si>
    <t>[207.0]</t>
  </si>
  <si>
    <t>SPM_DRES_G_ON__BOOL</t>
  </si>
  <si>
    <t>440</t>
  </si>
  <si>
    <t>TI01CPC_Auslaufspeicher_Bandmittenregelung13_Bandlage</t>
  </si>
  <si>
    <t>[208:0]</t>
  </si>
  <si>
    <t>EX_LPR_EX_CPC13_STR_POS__MM</t>
  </si>
  <si>
    <t>441</t>
  </si>
  <si>
    <t>TI01CPC_Auslaufspeicher_Bandmittenregelung13_Zylinderlage</t>
  </si>
  <si>
    <t>[208:1]</t>
  </si>
  <si>
    <t>EX_LPR_EX_CPC13_CYL_POS__PERC</t>
  </si>
  <si>
    <t>442</t>
  </si>
  <si>
    <t>UB01CPC_Besäumschere_Einlauf_Bandmittenregelung14_Bandlage</t>
  </si>
  <si>
    <t>[208:2]</t>
  </si>
  <si>
    <t>STR_EN_CPC14_STR_POS__MM</t>
  </si>
  <si>
    <t>443</t>
  </si>
  <si>
    <t>UB01CPC_Besäumschere_Einlauf_Bandmittenregelung14_Zylinderlage</t>
  </si>
  <si>
    <t>[208:3]</t>
  </si>
  <si>
    <t>STR_EN_CPC14_CYL_POS__PERC</t>
  </si>
  <si>
    <t>444</t>
  </si>
  <si>
    <t>UD01BS_Besäumschere_Breite_Soll</t>
  </si>
  <si>
    <t>[208:4]</t>
  </si>
  <si>
    <t>STR_WD_SP_MM</t>
  </si>
  <si>
    <t>445</t>
  </si>
  <si>
    <t>UD01BS_Besäumschere_Breite_Ist</t>
  </si>
  <si>
    <t>[208:5]</t>
  </si>
  <si>
    <t>STR_WD_PV_MM</t>
  </si>
  <si>
    <t>446</t>
  </si>
  <si>
    <t>UD11BWL_Besäumschere_Bedienseite_Messerspalt_Soll</t>
  </si>
  <si>
    <t>[208:6]</t>
  </si>
  <si>
    <t>STR_OS_KNIFE_GAP_SP_MM</t>
  </si>
  <si>
    <t>447</t>
  </si>
  <si>
    <t>UD11BWL_Besäumschere_Bedienseite_Messerspalt_Ist</t>
  </si>
  <si>
    <t>[208:7]</t>
  </si>
  <si>
    <t>STR_OS_KNIFE_GAP_PV_MM</t>
  </si>
  <si>
    <t>448</t>
  </si>
  <si>
    <t>UD12BWL_Besäumschere_Bedienseite_Messerüberdeckung_Soll</t>
  </si>
  <si>
    <t>[208:8]</t>
  </si>
  <si>
    <t>STR_OS_KNIFE_OVL_SP_MM</t>
  </si>
  <si>
    <t>449</t>
  </si>
  <si>
    <t>UD12BWL_Besäumschere_Bedienseite_Messerüberdeckung_Ist</t>
  </si>
  <si>
    <t>[208:9]</t>
  </si>
  <si>
    <t>STR_OS_KNIFE_OVL_PV_MM</t>
  </si>
  <si>
    <t>450</t>
  </si>
  <si>
    <t>UD51BWL_Besäumschere_Antriebsseite_Messerspalt_Soll</t>
  </si>
  <si>
    <t>[208:10]</t>
  </si>
  <si>
    <t>STR_DS_KNIFE_GAP_SP_MM</t>
  </si>
  <si>
    <t>451</t>
  </si>
  <si>
    <t>UD51BWL_Besäumschere_Antriebsseite_Messerspalt_Ist</t>
  </si>
  <si>
    <t>[208:11]</t>
  </si>
  <si>
    <t>STR_DS_KNIFE_GAP_PV_MM</t>
  </si>
  <si>
    <t>452</t>
  </si>
  <si>
    <t>UD52BWL_Besäumschere_Antriebsseite_Messerüberdeckung_Soll</t>
  </si>
  <si>
    <t>[208:12]</t>
  </si>
  <si>
    <t>STR_DS_KNIFE_OVL_SP_MM</t>
  </si>
  <si>
    <t>453</t>
  </si>
  <si>
    <t>UD52BWL_Besäumschere_Antriebsseite_Messerüberdeckung_Ist</t>
  </si>
  <si>
    <t>[208:13]</t>
  </si>
  <si>
    <t>STR_DS_KNIFE_OVL_PV_MM</t>
  </si>
  <si>
    <t>454</t>
  </si>
  <si>
    <t>UF12BWL_Saumschneider_Bedienseite_Messerspalt_Soll</t>
  </si>
  <si>
    <t>[208:15]</t>
  </si>
  <si>
    <t>SCT_OS_KNIFE_GAP_SP_MM</t>
  </si>
  <si>
    <t>455</t>
  </si>
  <si>
    <t>UF12BWL_Saumschneider_Bedienseite_Messerspalt_Ist</t>
  </si>
  <si>
    <t>[208:16]</t>
  </si>
  <si>
    <t>SCT_OS_KNIFE_GAP_PV_MM</t>
  </si>
  <si>
    <t>456</t>
  </si>
  <si>
    <t>UF32BWL_Saumschneider_Antriebsseite_Messerspalt_Soll</t>
  </si>
  <si>
    <t>[208:18]</t>
  </si>
  <si>
    <t>SCT_DS_KNIFE_GAP_SP_MM</t>
  </si>
  <si>
    <t>457</t>
  </si>
  <si>
    <t>UF32BWL_Saumschneider_Antriebsseite_Messerspalt_Ist</t>
  </si>
  <si>
    <t>[208:19]</t>
  </si>
  <si>
    <t>SCT_DS_KNIFE_GAP_PV_MM</t>
  </si>
  <si>
    <t>458</t>
  </si>
  <si>
    <t>UL01_Auslauf_Bandbreitenmessung_Breite_Ist</t>
  </si>
  <si>
    <t>[208:20]</t>
  </si>
  <si>
    <t>EX_GWD_WD_PV_MM</t>
  </si>
  <si>
    <t>459</t>
  </si>
  <si>
    <t>UM01_Auslauf_Banddickenmessung_Dicke_Ist</t>
  </si>
  <si>
    <t>[208:21]</t>
  </si>
  <si>
    <t>EX_TKNG_TKN_PV_MM</t>
  </si>
  <si>
    <t>460</t>
  </si>
  <si>
    <t>VJ01_Einölmaschine_Ölauflage_BO_Soll</t>
  </si>
  <si>
    <t>[208:22]</t>
  </si>
  <si>
    <t>OIL_OIL_TOP_SP_G_M2</t>
  </si>
  <si>
    <t>461</t>
  </si>
  <si>
    <t>VJ01_Einölmaschine_Ölauflage_BO_Ist</t>
  </si>
  <si>
    <t>[208:23]</t>
  </si>
  <si>
    <t>OIL_OIL_TOP_PV_G_M2</t>
  </si>
  <si>
    <t>462</t>
  </si>
  <si>
    <t>VJ01_Einölmaschine_Ölauflage_BU_Soll</t>
  </si>
  <si>
    <t>[208:24]</t>
  </si>
  <si>
    <t>OIL_OIL_BOT_SP_G_M2</t>
  </si>
  <si>
    <t>463</t>
  </si>
  <si>
    <t>VJ01_Einölmaschine_Ölauflage_BU_Ist</t>
  </si>
  <si>
    <t>[208:25]</t>
  </si>
  <si>
    <t>OIL_OIL_BOT_PV_G_M2</t>
  </si>
  <si>
    <t>464</t>
  </si>
  <si>
    <t>VJ01_Einölmaschine_Tanknummer_Ist</t>
  </si>
  <si>
    <t>[208:26]</t>
  </si>
  <si>
    <t>OIL_TANK_NR_PV_INT</t>
  </si>
  <si>
    <t>465</t>
  </si>
  <si>
    <t>VJ01_Einölmaschine_Tank1_Temperatur_Ist</t>
  </si>
  <si>
    <t>[208:27]</t>
  </si>
  <si>
    <t>OIL_TANK1_TEMP_PV_C</t>
  </si>
  <si>
    <t>466</t>
  </si>
  <si>
    <t>VJ01_Einölmaschine_Tank2_Temperatur_Ist</t>
  </si>
  <si>
    <t>[208:28]</t>
  </si>
  <si>
    <t>OIL_TANK2_TEMP_PV_C</t>
  </si>
  <si>
    <t>467</t>
  </si>
  <si>
    <t>VJ01_Einölmaschine_Tank3_Temperatur_Ist</t>
  </si>
  <si>
    <t>[208:29]</t>
  </si>
  <si>
    <t>OIL_TANK3_TEMP_PV_C</t>
  </si>
  <si>
    <t>468</t>
  </si>
  <si>
    <t>VJ01_Einölmaschine_Tank4_Temperatur_Ist</t>
  </si>
  <si>
    <t>[208:30]</t>
  </si>
  <si>
    <t>OIL_TANK4_TEMP_PV_C</t>
  </si>
  <si>
    <t>469</t>
  </si>
  <si>
    <t>VJ01_Einölmaschine_Düsenbalken_Temperatur_Ist</t>
  </si>
  <si>
    <t>[208:31]</t>
  </si>
  <si>
    <t>OIL_SPRAYBAR_TEMP_PV_C</t>
  </si>
  <si>
    <t>470</t>
  </si>
  <si>
    <t>VJ01_Einölmaschine_Tanksystem_Temperatur_Ist</t>
  </si>
  <si>
    <t>[208:32]</t>
  </si>
  <si>
    <t>OIL_TANKSYS_TEMP_PV_C</t>
  </si>
  <si>
    <t>471</t>
  </si>
  <si>
    <t>VJ01_Einölmaschine_Ventilstand_Temperatur_Ist</t>
  </si>
  <si>
    <t>[208:33]</t>
  </si>
  <si>
    <t>OIL_VALVESTND_TEMP_PV_C</t>
  </si>
  <si>
    <t>472</t>
  </si>
  <si>
    <t>VJ01_Einölmaschine_Hochspannung_BO_Ist</t>
  </si>
  <si>
    <t>[208:34]</t>
  </si>
  <si>
    <t>KV</t>
  </si>
  <si>
    <t>OIL_HIGHV_TOP_PV_KV</t>
  </si>
  <si>
    <t>473</t>
  </si>
  <si>
    <t>VJ01_Einölmaschine_Hochspannung_BU_Ist</t>
  </si>
  <si>
    <t>[208:35]</t>
  </si>
  <si>
    <t>OIL_HIGHV_BOT_PV_KV</t>
  </si>
  <si>
    <t>474</t>
  </si>
  <si>
    <t>VJ01_Einölmaschine_Durchfluss_BO_Ist</t>
  </si>
  <si>
    <t>[208:36]</t>
  </si>
  <si>
    <t>ml/min</t>
  </si>
  <si>
    <t>OIL_FLOW_TOP_PV_ML_MIN</t>
  </si>
  <si>
    <t>475</t>
  </si>
  <si>
    <t>VJ01_Einölmaschine_Durchfluss_BU_Ist</t>
  </si>
  <si>
    <t>[208:37]</t>
  </si>
  <si>
    <t>OIL_FLOW_BOT_PV_ML_MIN</t>
  </si>
  <si>
    <t>476</t>
  </si>
  <si>
    <t>VK01_Ölauflagenmessung_Ölauflage_BO_Ist</t>
  </si>
  <si>
    <t>[208:38]</t>
  </si>
  <si>
    <t>OIL_SUR_OIL_TOP_PV_G_M2</t>
  </si>
  <si>
    <t>477</t>
  </si>
  <si>
    <t>VK01_Ölauflagenmessung_Querposition_BO_Ist</t>
  </si>
  <si>
    <t>[208:39]</t>
  </si>
  <si>
    <t>OIL_SUR_QPOS_TOP_PV_MM</t>
  </si>
  <si>
    <t>478</t>
  </si>
  <si>
    <t>VK01_Ölauflagenmessung_Ölauflage_BU_Ist</t>
  </si>
  <si>
    <t>[208:40]</t>
  </si>
  <si>
    <t>OIL_SUR_OIL_BOT_PV_G_M2</t>
  </si>
  <si>
    <t>479</t>
  </si>
  <si>
    <t>VK01_Ölauflagenmessung_Querposition_BU_Ist</t>
  </si>
  <si>
    <t>[208:41]</t>
  </si>
  <si>
    <t>OIL_SUR_QPOS_BOT_PV_MM</t>
  </si>
  <si>
    <t>480</t>
  </si>
  <si>
    <t>VM21BWLAuslauf_Kurbelschwingschere_Messerspalt_BS_Soll</t>
  </si>
  <si>
    <t>[208:42]</t>
  </si>
  <si>
    <t>EX_KSS_KNIFE_GAP_OS_SP_MM</t>
  </si>
  <si>
    <t>481</t>
  </si>
  <si>
    <t>VM21BWLAuslauf_Kurbelschwingschere_Messerspalt_BS_Ist</t>
  </si>
  <si>
    <t>[208:43]</t>
  </si>
  <si>
    <t>EX_KSS_KNIFE_GAP_OS_PV_MM</t>
  </si>
  <si>
    <t>482</t>
  </si>
  <si>
    <t>VM31BWLAuslauf_Kurbelschwingschere_Messerspalt_AS_Soll</t>
  </si>
  <si>
    <t>[208:44]</t>
  </si>
  <si>
    <t>EX_KSS_KNIFE_GAP_DS_SP_MM</t>
  </si>
  <si>
    <t>483</t>
  </si>
  <si>
    <t>VM31BWLAuslauf_Kurbelschwingschere_Messerspalt_AS_Ist</t>
  </si>
  <si>
    <t>[208:45]</t>
  </si>
  <si>
    <t>EX_KSS_KNIFE_GAP_DS_PV_MM</t>
  </si>
  <si>
    <t>484</t>
  </si>
  <si>
    <t>[208:127]</t>
  </si>
  <si>
    <t>485</t>
  </si>
  <si>
    <t>UM01_Auslauf_Banddickenmessung_Aktiv</t>
  </si>
  <si>
    <t>[208.0]</t>
  </si>
  <si>
    <t>EX_TKNG_ACTV__BOOL</t>
  </si>
  <si>
    <t>486</t>
  </si>
  <si>
    <t>VC_Bandrucker_Stempel_Oberseite_aktiv</t>
  </si>
  <si>
    <t>[208.1]</t>
  </si>
  <si>
    <t>MARK_OS_ON__BOOL</t>
  </si>
  <si>
    <t>487</t>
  </si>
  <si>
    <t>VC_Bandrucker_Stempel_Unterseite_aktiv</t>
  </si>
  <si>
    <t>[208.2]</t>
  </si>
  <si>
    <t>MARK_US_ON__BOOL</t>
  </si>
  <si>
    <t>488</t>
  </si>
  <si>
    <t>WH01EPC_Aufhaspel_Versetztes_Wickeln_Ein</t>
  </si>
  <si>
    <t>[208.3]</t>
  </si>
  <si>
    <t>TR_STAG_WIND_ON__BOOL</t>
  </si>
  <si>
    <t>489</t>
  </si>
  <si>
    <t>ZB23BD_Hydraulikstation_Einlauf_Druck_Ist</t>
  </si>
  <si>
    <t>[209:0]</t>
  </si>
  <si>
    <t>EN_HYD_PRES_PV_BAR</t>
  </si>
  <si>
    <t>490</t>
  </si>
  <si>
    <t>JC01BD_Spritzreinigung_Zirkulationspumpe_Druck_Ist</t>
  </si>
  <si>
    <t>[209:1]</t>
  </si>
  <si>
    <t>SPCLN_CIRCP_PRES_PV_BAR</t>
  </si>
  <si>
    <t>491</t>
  </si>
  <si>
    <t>JC25BH_Spritzreinigung_Zirkulationstank_Niveau_Ist</t>
  </si>
  <si>
    <t>[209:2]</t>
  </si>
  <si>
    <t>SPCLN_CIRCT_LVL_PV_PERC</t>
  </si>
  <si>
    <t>492</t>
  </si>
  <si>
    <t>JC26BC_Spritzreinigung_Zirkulationstank_Leitwert_Ist</t>
  </si>
  <si>
    <t>[209:3]</t>
  </si>
  <si>
    <t>SPCLN_CIRCT_COND_PV_US</t>
  </si>
  <si>
    <t>493</t>
  </si>
  <si>
    <t>JC26BQ_Spritzreinigung_Natronlauge_Durchfluss_Ist</t>
  </si>
  <si>
    <t>[209:4]</t>
  </si>
  <si>
    <t>SPCLN_NAOH_FLW_PV_M3_H</t>
  </si>
  <si>
    <t>494</t>
  </si>
  <si>
    <t>JC28BQ_Spritzreinigung_Entfettungsmittel_Durchfluss_Ist</t>
  </si>
  <si>
    <t>[209:5]</t>
  </si>
  <si>
    <t>SPCLN_DEG_FLW_PV_M3_H</t>
  </si>
  <si>
    <t>495</t>
  </si>
  <si>
    <t>JC41BT_Spritzreinigung_Wärmetauscher_Temperatur_Ist</t>
  </si>
  <si>
    <t>[209:6]</t>
  </si>
  <si>
    <t>SPCLN_HEAX_TEMP_PV_C</t>
  </si>
  <si>
    <t>496</t>
  </si>
  <si>
    <t>JC51BQ_Spritzreinigung_Abschlemmventil_Durchfluss_Ist</t>
  </si>
  <si>
    <t>[209:7]</t>
  </si>
  <si>
    <t>SPCLN_DESL_FLW_PV_M3_H</t>
  </si>
  <si>
    <t>497</t>
  </si>
  <si>
    <t>JF01BD_Bürstmaschine_Zirkulationspumpe_Druck_Ist</t>
  </si>
  <si>
    <t>[209:8]</t>
  </si>
  <si>
    <t>BRU_CIRCP_PRES_PV_BAR</t>
  </si>
  <si>
    <t>498</t>
  </si>
  <si>
    <t>JU01BD_Kaskadenspüle1_Zirkulationspumpe_Druck_Ist</t>
  </si>
  <si>
    <t>[209:9]</t>
  </si>
  <si>
    <t>CCDS1_CIRCP_PRES_PV_BAR</t>
  </si>
  <si>
    <t>499</t>
  </si>
  <si>
    <t>JU02BD_Kaskadenspüle2_Zirkulationspumpe_Druck_Ist</t>
  </si>
  <si>
    <t>[209:10]</t>
  </si>
  <si>
    <t>CCDS2_CIRCP_PRES_PV_BAR</t>
  </si>
  <si>
    <t>500</t>
  </si>
  <si>
    <t>JU03BD_Kaskadenspüle3_Zirkulationspumpe_Druck_Ist</t>
  </si>
  <si>
    <t>[209:11]</t>
  </si>
  <si>
    <t>CCDS3_CIRCP_PRES_PV_BAR</t>
  </si>
  <si>
    <t>501</t>
  </si>
  <si>
    <t>JU21BH_Kaskadenspüle1_Zirkulationstank_Niveau_Ist</t>
  </si>
  <si>
    <t>[209:12]</t>
  </si>
  <si>
    <t>CCDS1_CIRCT_LVL_PV_PERC</t>
  </si>
  <si>
    <t>502</t>
  </si>
  <si>
    <t>JU22BH_Kaskadenspüle2_Zirkulationstank_Niveau_Ist</t>
  </si>
  <si>
    <t>[209:13]</t>
  </si>
  <si>
    <t>CCDS2_CIRCT_LVL_PV_PERC</t>
  </si>
  <si>
    <t>503</t>
  </si>
  <si>
    <t>JU23BH_Kaskadenspüle3_Zirkulationstank_Niveau_Ist</t>
  </si>
  <si>
    <t>[209:14]</t>
  </si>
  <si>
    <t>CCDS3_CIRCT_LVL_PV_PERC</t>
  </si>
  <si>
    <t>504</t>
  </si>
  <si>
    <t>JU26BC_Kaskadenspüle3_Zirkulationstank_Leitwert_Ist</t>
  </si>
  <si>
    <t>[209:15]</t>
  </si>
  <si>
    <t>CCDS3_CIRCT_COND_PV_US</t>
  </si>
  <si>
    <t>505</t>
  </si>
  <si>
    <t>JU61BT_Kaskadenspüle3_Wärmetauscher_Temperatur_Ist</t>
  </si>
  <si>
    <t>[209:16]</t>
  </si>
  <si>
    <t>CCDS_HEAX_TEMP_PV_C</t>
  </si>
  <si>
    <t>506</t>
  </si>
  <si>
    <t>JX41BT_Bandtrockner_Wärmetauscher_Temperatur_Ist</t>
  </si>
  <si>
    <t>[209:17]</t>
  </si>
  <si>
    <t>SDRY_HEAX_TEMP_PV_C</t>
  </si>
  <si>
    <t>507</t>
  </si>
  <si>
    <t>QT01BH_Dressiegerüst_HD_Hydraulik_Tankniveau_Ist</t>
  </si>
  <si>
    <t>[209:18]</t>
  </si>
  <si>
    <t>SPM_HP_HYD_LVL_T_PV_PERC</t>
  </si>
  <si>
    <t>508</t>
  </si>
  <si>
    <t>OM07BD_Dressiergerüst_Nassdressieren_Druck_Ist</t>
  </si>
  <si>
    <t>[209:19]</t>
  </si>
  <si>
    <t>Bar</t>
  </si>
  <si>
    <t>PRES_PV_BAR</t>
  </si>
  <si>
    <t>509</t>
  </si>
  <si>
    <t>QU01BQ_Dressiergerüst_Nassdressieren_Durchfluss_Ist</t>
  </si>
  <si>
    <t>[209:20]</t>
  </si>
  <si>
    <t>FLW_PV_M3_H</t>
  </si>
  <si>
    <t>510</t>
  </si>
  <si>
    <t>QU03BFL_Dressiergerüst_Nassdressieren_Leitwert_Emulsion_Ist</t>
  </si>
  <si>
    <t>[209:21]</t>
  </si>
  <si>
    <t>COND_EMULS_PV_US</t>
  </si>
  <si>
    <t>511</t>
  </si>
  <si>
    <t>QP01BWL1Dressiergerüst_HD_Reinigung_OAW_Anstellposition_Ist</t>
  </si>
  <si>
    <t>[209:22]</t>
  </si>
  <si>
    <t>OAW_POS_PV_MM</t>
  </si>
  <si>
    <t>512</t>
  </si>
  <si>
    <t>QP01BWL2Dressiergerüst_HD_Reinigung_UAW_Anstellposition_Ist</t>
  </si>
  <si>
    <t>[209:23]</t>
  </si>
  <si>
    <t>UAW_POS_PV_MM</t>
  </si>
  <si>
    <t>513</t>
  </si>
  <si>
    <t>QP05BD_Dressiergerüst_HD_Reinigung_Druck_Ist</t>
  </si>
  <si>
    <t>[209:24]</t>
  </si>
  <si>
    <t>514</t>
  </si>
  <si>
    <t>SE01BD_Spritzpassivierung1_Zirkulationspumpe_Druck_Ist</t>
  </si>
  <si>
    <t>[209:25]</t>
  </si>
  <si>
    <t>SPPAS1_CIRCP_PRES_PV_BAR</t>
  </si>
  <si>
    <t>515</t>
  </si>
  <si>
    <t>SE03BH_Spritzpassivierung1_Zirkulationstank_Niveau_Ist</t>
  </si>
  <si>
    <t>[209:26]</t>
  </si>
  <si>
    <t>SPPAS1_CIRCT_LVL_PV_PERC</t>
  </si>
  <si>
    <t>516</t>
  </si>
  <si>
    <t>SE03BC_Spritzpassivierung1_Zirkulationstank_Leitwert_Ist</t>
  </si>
  <si>
    <t>[209:27]</t>
  </si>
  <si>
    <t>SPPAS1_CIRCT_COND_PV_US</t>
  </si>
  <si>
    <t>517</t>
  </si>
  <si>
    <t>SF01BD_Spritzpassivierung2_Zirkulationspumpe_Druck_Ist</t>
  </si>
  <si>
    <t>[209:28]</t>
  </si>
  <si>
    <t>SPPAS2_CIRCP_PRES_PV_BAR</t>
  </si>
  <si>
    <t>518</t>
  </si>
  <si>
    <t>SF03BH_Spritzpassivierung2_Zirkulationstank_Niveau_Ist</t>
  </si>
  <si>
    <t>[209:29]</t>
  </si>
  <si>
    <t>SPPAS2_CIRCT_LVL_PV_PERC</t>
  </si>
  <si>
    <t>519</t>
  </si>
  <si>
    <t>SF03BLF_Spritzpassivierung2_Zirkulationstank_Leitwert_Ist</t>
  </si>
  <si>
    <t>[209:30]</t>
  </si>
  <si>
    <t>SPPAS2_CIRCT_COND_PV_US</t>
  </si>
  <si>
    <t>520</t>
  </si>
  <si>
    <t>SK41BT_Bandtrockner_Temperatur_Soll</t>
  </si>
  <si>
    <t>[209:31]</t>
  </si>
  <si>
    <t>SDRY_TEMP_SP_C</t>
  </si>
  <si>
    <t>521</t>
  </si>
  <si>
    <t>SK41BT_Bandtrockner_Temperatur_Ist</t>
  </si>
  <si>
    <t>[209:32]</t>
  </si>
  <si>
    <t>SDRY_TEMP_PV_C</t>
  </si>
  <si>
    <t>522</t>
  </si>
  <si>
    <t>[209:127]</t>
  </si>
  <si>
    <t>523</t>
  </si>
  <si>
    <t>QT01FD_Dressiegerüst_HD_Hydraulik_Druck &gt;=140 Bar</t>
  </si>
  <si>
    <t>[209.0]</t>
  </si>
  <si>
    <t>SPM_HP_HYD_P_140_BAR__BOOL</t>
  </si>
  <si>
    <t>524</t>
  </si>
  <si>
    <t>QT01FD_Dressiegerüst_HD_Hydraulik_Druck &gt;=280 Bar</t>
  </si>
  <si>
    <t>[209.1]</t>
  </si>
  <si>
    <t>SPM_HP_HYD_P_280_BAR__BOOL</t>
  </si>
  <si>
    <t>525</t>
  </si>
  <si>
    <t>OM07YVW1_Dressiergerüst_Nassdressieren_Segment1</t>
  </si>
  <si>
    <t>[209.2]</t>
  </si>
  <si>
    <t>SEGM1__BOOL</t>
  </si>
  <si>
    <t>526</t>
  </si>
  <si>
    <t>OM07YVW2_Dressiergerüst_Nassdressieren_Segment2</t>
  </si>
  <si>
    <t>[209.3]</t>
  </si>
  <si>
    <t>SEGM2__BOOL</t>
  </si>
  <si>
    <t>527</t>
  </si>
  <si>
    <t>OM07YVW3_Dressiergerüst_Nassdressieren_Segment3</t>
  </si>
  <si>
    <t>[209.4]</t>
  </si>
  <si>
    <t>SEGM3__BOOL</t>
  </si>
  <si>
    <t>528</t>
  </si>
  <si>
    <t>QP02YVL1_Dressiergerüst_HD_Reinigung_OSW_Angestelt</t>
  </si>
  <si>
    <t>[209.5]</t>
  </si>
  <si>
    <t>OSW_ANGESTELLT__BOOL</t>
  </si>
  <si>
    <t>529</t>
  </si>
  <si>
    <t>QP02YVL2_Dressiergerüst_HD_Reinigung_USW_Angestellt</t>
  </si>
  <si>
    <t>[209.6]</t>
  </si>
  <si>
    <t>USW_ANGESTELLT__BOOL</t>
  </si>
  <si>
    <t>530</t>
  </si>
  <si>
    <t>QP09YVL1Dressiergerüst_HD_Reinigung_OSW_Düse_Ein</t>
  </si>
  <si>
    <t>[209.7]</t>
  </si>
  <si>
    <t>OSW_NOZ_EIN__BOOL</t>
  </si>
  <si>
    <t>531</t>
  </si>
  <si>
    <t>QP09YVL2Dressiergerüst_HD_Reinigung_USW_Düse_Ein</t>
  </si>
  <si>
    <t>[209.8]</t>
  </si>
  <si>
    <t>USW_NOZ_EIN__BOOL</t>
  </si>
  <si>
    <t>532</t>
  </si>
  <si>
    <t>QP09YVL4Dressiergerüst_HD_Reinigung_Obere_Untere_AW_Düse_Ein</t>
  </si>
  <si>
    <t>[209.9]</t>
  </si>
  <si>
    <t>OAW_UAW_NOZ_EIN__BOOL</t>
  </si>
  <si>
    <t>533</t>
  </si>
  <si>
    <t>SE05MKL1_Spritzpassivierung1_Zirkulationstank_Rührwerk_Ein</t>
  </si>
  <si>
    <t>[209.10]</t>
  </si>
  <si>
    <t>SPPAS1_CIRCT_AGI_ON__BOOL</t>
  </si>
  <si>
    <t>534</t>
  </si>
  <si>
    <t>SF05MKL1_Spritzpassivierung1_Zirkulationstank_Rührwerk_Ein</t>
  </si>
  <si>
    <t>[209.11]</t>
  </si>
  <si>
    <t>535</t>
  </si>
  <si>
    <t>[210:127]</t>
  </si>
  <si>
    <t>536</t>
  </si>
  <si>
    <t>PHtg_Bottom_Sample_:_AP_J6_O2_%_PV</t>
  </si>
  <si>
    <t>[211:0]</t>
  </si>
  <si>
    <t>24_24_Ofen Vorheizstrecke</t>
  </si>
  <si>
    <t>LC31AIT20_YV09</t>
  </si>
  <si>
    <t>537</t>
  </si>
  <si>
    <t>PHtg_Bottom_Sample_:_AP_J6_CO_%_PV</t>
  </si>
  <si>
    <t>[211:1]</t>
  </si>
  <si>
    <t>24_25_Ofen Vorheizstrecke</t>
  </si>
  <si>
    <t>LC31AIT40_YV09</t>
  </si>
  <si>
    <t>538</t>
  </si>
  <si>
    <t>PHtg_Bottom_Sample_:_AP_J6_CO2_%_PV</t>
  </si>
  <si>
    <t>[211:2]</t>
  </si>
  <si>
    <t>24_26_Ofen Vorheizstrecke</t>
  </si>
  <si>
    <t>LC31AIT41_YV09</t>
  </si>
  <si>
    <t>539</t>
  </si>
  <si>
    <t>PHtg_Bottom_Sample_:_AP_K6_O2_%_PV</t>
  </si>
  <si>
    <t>[211:3]</t>
  </si>
  <si>
    <t>24_27_Ofen Vorheizstrecke</t>
  </si>
  <si>
    <t>LC31AIT21_YV11</t>
  </si>
  <si>
    <t>540</t>
  </si>
  <si>
    <t>PHtg_Bottom_Sample_:_AP_K6_CO_%_PV</t>
  </si>
  <si>
    <t>[211:4]</t>
  </si>
  <si>
    <t>24_28_Ofen Vorheizstrecke</t>
  </si>
  <si>
    <t>LC31AIT42_YV11</t>
  </si>
  <si>
    <t>541</t>
  </si>
  <si>
    <t>PHtg_Temp_PV</t>
  </si>
  <si>
    <t>[211:5]</t>
  </si>
  <si>
    <t>24_216_Ofen Vorheizstrecke</t>
  </si>
  <si>
    <t>LB160BT01_VH00OG_TE01</t>
  </si>
  <si>
    <t>542</t>
  </si>
  <si>
    <t>DFF_Bottom_Sample_:_AP_B6_O2_%_PV</t>
  </si>
  <si>
    <t>[211:6]</t>
  </si>
  <si>
    <t>25_0_Ofen direkt befeuert (DFF)</t>
  </si>
  <si>
    <t>LC31AIT20_YV01</t>
  </si>
  <si>
    <t>543</t>
  </si>
  <si>
    <t>DFF_Bottom_Sample_:_AP_B6_CO_%_PV</t>
  </si>
  <si>
    <t>[211:7]</t>
  </si>
  <si>
    <t>25_1_Ofen direkt befeuert (DFF)</t>
  </si>
  <si>
    <t>LC31AIT40_YV01</t>
  </si>
  <si>
    <t>544</t>
  </si>
  <si>
    <t>DFF_Bottom_Sample_:_AP_B6_CO2_%_PV</t>
  </si>
  <si>
    <t>[211:8]</t>
  </si>
  <si>
    <t>25_2_Ofen direkt befeuert (DFF)</t>
  </si>
  <si>
    <t>LC31AIT41_YV01</t>
  </si>
  <si>
    <t>545</t>
  </si>
  <si>
    <t>Zone_2_Sample_:_AP_C6_O2_%_PV</t>
  </si>
  <si>
    <t>[211:9]</t>
  </si>
  <si>
    <t>25_3_Ofen direkt befeuert (DFF)</t>
  </si>
  <si>
    <t>LC31AIT20_YV02</t>
  </si>
  <si>
    <t>546</t>
  </si>
  <si>
    <t>Zone_2_Sample_:_AP_C6_CO_%_PV</t>
  </si>
  <si>
    <t>[211:10]</t>
  </si>
  <si>
    <t>25_4_Ofen direkt befeuert (DFF)</t>
  </si>
  <si>
    <t>LC31AIT40_YV02</t>
  </si>
  <si>
    <t>547</t>
  </si>
  <si>
    <t>Zone_2_Sample_:_AP_C6_CO2_%_PV</t>
  </si>
  <si>
    <t>[211:11]</t>
  </si>
  <si>
    <t>25_5_Ofen direkt befeuert (DFF)</t>
  </si>
  <si>
    <t>LC31AIT41_YV02</t>
  </si>
  <si>
    <t>548</t>
  </si>
  <si>
    <t>Zone_3_Sample_:_AP_D6_O2_%_PV</t>
  </si>
  <si>
    <t>[211:12]</t>
  </si>
  <si>
    <t>25_6_Ofen direkt befeuert (DFF)</t>
  </si>
  <si>
    <t>LC31AIT20_YV03</t>
  </si>
  <si>
    <t>549</t>
  </si>
  <si>
    <t>Zone_3_Sample_:_AP_D6_CO_%_PV</t>
  </si>
  <si>
    <t>[211:13]</t>
  </si>
  <si>
    <t>25_7_Ofen direkt befeuert (DFF)</t>
  </si>
  <si>
    <t>LC31AIT40_YV03</t>
  </si>
  <si>
    <t>550</t>
  </si>
  <si>
    <t>Zone_3_Sample_:_AP_D6_CO2_%_PV</t>
  </si>
  <si>
    <t>[211:14]</t>
  </si>
  <si>
    <t>25_8_Ofen direkt befeuert (DFF)</t>
  </si>
  <si>
    <t>LC31AIT41_YV03</t>
  </si>
  <si>
    <t>551</t>
  </si>
  <si>
    <t>Zone_4_Sample_:_AP_E6_O2_%_PV</t>
  </si>
  <si>
    <t>[211:15]</t>
  </si>
  <si>
    <t>25_9_Ofen direkt befeuert (DFF)</t>
  </si>
  <si>
    <t>LC31AIT20_YV04</t>
  </si>
  <si>
    <t>552</t>
  </si>
  <si>
    <t>Zone_4_Sample_:_AP_E6_CO_%_PV</t>
  </si>
  <si>
    <t>[211:16]</t>
  </si>
  <si>
    <t>25_10_Ofen direkt befeuert (DFF)</t>
  </si>
  <si>
    <t>LC31AIT40_YV04</t>
  </si>
  <si>
    <t>553</t>
  </si>
  <si>
    <t>Zone_4_Sample_:_AP_E6_CO2_%_PV</t>
  </si>
  <si>
    <t>[211:17]</t>
  </si>
  <si>
    <t>25_11_Ofen direkt befeuert (DFF)</t>
  </si>
  <si>
    <t>LC31AIT41_YV04</t>
  </si>
  <si>
    <t>554</t>
  </si>
  <si>
    <t>Zone_5_Sample_:_AP_F6_O2_%_PV</t>
  </si>
  <si>
    <t>[211:18]</t>
  </si>
  <si>
    <t>25_12_Ofen direkt befeuert (DFF)</t>
  </si>
  <si>
    <t>LC31AIT20_YV05</t>
  </si>
  <si>
    <t>555</t>
  </si>
  <si>
    <t>Zone_5_Sample_:_AP_F6_CO_%_PV</t>
  </si>
  <si>
    <t>[211:19]</t>
  </si>
  <si>
    <t>25_13_Ofen direkt befeuert (DFF)</t>
  </si>
  <si>
    <t>LC31AIT40_YV05</t>
  </si>
  <si>
    <t>556</t>
  </si>
  <si>
    <t>Zone_5_Sample_:_AP_F6_CO2_%_PV</t>
  </si>
  <si>
    <t>[211:20]</t>
  </si>
  <si>
    <t>25_14_Ofen direkt befeuert (DFF)</t>
  </si>
  <si>
    <t>LC31AIT41_YV05</t>
  </si>
  <si>
    <t>557</t>
  </si>
  <si>
    <t>Zone_6_Sample_:_AP_G6_O2_%_PV</t>
  </si>
  <si>
    <t>[211:21]</t>
  </si>
  <si>
    <t>25_15_Ofen direkt befeuert (DFF)</t>
  </si>
  <si>
    <t>LC31AIT20_YV06</t>
  </si>
  <si>
    <t>558</t>
  </si>
  <si>
    <t>Zone_6_Sample_:_AP_G6_CO_%_PV</t>
  </si>
  <si>
    <t>[211:22]</t>
  </si>
  <si>
    <t>25_16_Ofen direkt befeuert (DFF)</t>
  </si>
  <si>
    <t>LC31AIT40_YV06</t>
  </si>
  <si>
    <t>559</t>
  </si>
  <si>
    <t>Zone_6_Sample_:_AP_G6_CO2_%_PV</t>
  </si>
  <si>
    <t>[211:23]</t>
  </si>
  <si>
    <t>25_17_Ofen direkt befeuert (DFF)</t>
  </si>
  <si>
    <t>LC31AIT41_YV06</t>
  </si>
  <si>
    <t>560</t>
  </si>
  <si>
    <t>Zone_7_Sample_:_AP_H6_O2_%_PV</t>
  </si>
  <si>
    <t>[211:24]</t>
  </si>
  <si>
    <t>25_18_Ofen direkt befeuert (DFF)</t>
  </si>
  <si>
    <t>LC31AIT20_YV07</t>
  </si>
  <si>
    <t>561</t>
  </si>
  <si>
    <t>Zone_7_Sample_:_AP_H6_CO_%_PV</t>
  </si>
  <si>
    <t>[211:25]</t>
  </si>
  <si>
    <t>25_19_Ofen direkt befeuert (DFF)</t>
  </si>
  <si>
    <t>LC31AIT40_YV07</t>
  </si>
  <si>
    <t>562</t>
  </si>
  <si>
    <t>Zone_7_Sample_:_AP_H6_CO2_%_PV</t>
  </si>
  <si>
    <t>[211:26]</t>
  </si>
  <si>
    <t>25_20_Ofen direkt befeuert (DFF)</t>
  </si>
  <si>
    <t>LC31AIT41_YV07</t>
  </si>
  <si>
    <t>563</t>
  </si>
  <si>
    <t>Zone_8_Sample_:_AP_I6_O2_%_PV</t>
  </si>
  <si>
    <t>[211:27]</t>
  </si>
  <si>
    <t>25_21_Ofen direkt befeuert (DFF)</t>
  </si>
  <si>
    <t>LC31AIT20_YV08</t>
  </si>
  <si>
    <t>564</t>
  </si>
  <si>
    <t>Zone_8_Sample_:_AP_I6_CO_%_PV</t>
  </si>
  <si>
    <t>[211:28]</t>
  </si>
  <si>
    <t>25_22_Ofen direkt befeuert (DFF)</t>
  </si>
  <si>
    <t>LC31AIT40_YV08</t>
  </si>
  <si>
    <t>565</t>
  </si>
  <si>
    <t>Zone_8_Sample_:_AP_I6_CO2_%_PV</t>
  </si>
  <si>
    <t>[211:29]</t>
  </si>
  <si>
    <t>25_23_Ofen direkt befeuert (DFF)</t>
  </si>
  <si>
    <t>LC31AIT41_YV08</t>
  </si>
  <si>
    <t>566</t>
  </si>
  <si>
    <t>DFF_N2_Quenching_Flow_PV</t>
  </si>
  <si>
    <t>[211:30]</t>
  </si>
  <si>
    <t>25_131_Ofen direkt befeuert (DFF)</t>
  </si>
  <si>
    <t>LC210BQ01_DH00NI_FIT01_</t>
  </si>
  <si>
    <t>567</t>
  </si>
  <si>
    <t>DFF_Zones_2-6_Hot_Air_Temp_PV</t>
  </si>
  <si>
    <t>[211:31]</t>
  </si>
  <si>
    <t>25_182_Ofen direkt befeuert (DFF)</t>
  </si>
  <si>
    <t>LC130BT03_DH00CM_TT03_</t>
  </si>
  <si>
    <t>568</t>
  </si>
  <si>
    <t>DFF_Zone_2_EtyS_Temp_PV</t>
  </si>
  <si>
    <t>[211:32]</t>
  </si>
  <si>
    <t>25_183_Ofen direkt befeuert (DFF)</t>
  </si>
  <si>
    <t>LC162BT01_DH02OG_TT01_</t>
  </si>
  <si>
    <t>569</t>
  </si>
  <si>
    <t>DFF_Zone_2_ExtS_Temp_PV</t>
  </si>
  <si>
    <t>[211:33]</t>
  </si>
  <si>
    <t>25_184_Ofen direkt befeuert (DFF)</t>
  </si>
  <si>
    <t>LC162BT02_DH02OG_TT02_</t>
  </si>
  <si>
    <t>570</t>
  </si>
  <si>
    <t>DFF_Zone_3_EtyS_Temp_PV</t>
  </si>
  <si>
    <t>[211:34]</t>
  </si>
  <si>
    <t>25_185_Ofen direkt befeuert (DFF)</t>
  </si>
  <si>
    <t>LC163BT01_DH03OG_TT01_</t>
  </si>
  <si>
    <t>571</t>
  </si>
  <si>
    <t>DFF_Zone_3_ExtS_Temp_PV</t>
  </si>
  <si>
    <t>[211:35]</t>
  </si>
  <si>
    <t>25_186_Ofen direkt befeuert (DFF)</t>
  </si>
  <si>
    <t>LC163BT02_DH03OG_TT02_</t>
  </si>
  <si>
    <t>572</t>
  </si>
  <si>
    <t>DFF_Zone_4_EtyS_Temp_PV</t>
  </si>
  <si>
    <t>[211:36]</t>
  </si>
  <si>
    <t>25_187_Ofen direkt befeuert (DFF)</t>
  </si>
  <si>
    <t>LC164BT01_DH04OG_TT01_</t>
  </si>
  <si>
    <t>573</t>
  </si>
  <si>
    <t>DFF_Zone_4_ExtS_Temp_PV</t>
  </si>
  <si>
    <t>[211:37]</t>
  </si>
  <si>
    <t>25_188_Ofen direkt befeuert (DFF)</t>
  </si>
  <si>
    <t>LC164BT02_DH04OG_TT02_</t>
  </si>
  <si>
    <t>574</t>
  </si>
  <si>
    <t>DFF_Zone_5_EtyS_Temp_PV</t>
  </si>
  <si>
    <t>[211:38]</t>
  </si>
  <si>
    <t>25_189_Ofen direkt befeuert (DFF)</t>
  </si>
  <si>
    <t>LC165BT01_DH05OG_TT01_</t>
  </si>
  <si>
    <t>575</t>
  </si>
  <si>
    <t>DFF_Zone_5_ExtS_Temp_PV</t>
  </si>
  <si>
    <t>[211:39]</t>
  </si>
  <si>
    <t>25_190_Ofen direkt befeuert (DFF)</t>
  </si>
  <si>
    <t>LC165BT02_DH05OG_TT02_</t>
  </si>
  <si>
    <t>576</t>
  </si>
  <si>
    <t>DFF_Zone_6_EtyS_Temp_PV</t>
  </si>
  <si>
    <t>[211:40]</t>
  </si>
  <si>
    <t>25_191_Ofen direkt befeuert (DFF)</t>
  </si>
  <si>
    <t>LC166BT01_DH06OG_TT01_</t>
  </si>
  <si>
    <t>577</t>
  </si>
  <si>
    <t>DFF_Zone_6_ExtS_Temp_PV</t>
  </si>
  <si>
    <t>[211:41]</t>
  </si>
  <si>
    <t>25_192_Ofen direkt befeuert (DFF)</t>
  </si>
  <si>
    <t>LC166BT02_DH06OG_TT02_</t>
  </si>
  <si>
    <t>578</t>
  </si>
  <si>
    <t>DFF_Zone_7_EtyS_Temp_PV</t>
  </si>
  <si>
    <t>[211:42]</t>
  </si>
  <si>
    <t>25_193_Ofen direkt befeuert (DFF)</t>
  </si>
  <si>
    <t>LC167BT01_DH07OG_TT01_</t>
  </si>
  <si>
    <t>579</t>
  </si>
  <si>
    <t>DFF_Zone_7_ExtS_Temp_PV</t>
  </si>
  <si>
    <t>[211:43]</t>
  </si>
  <si>
    <t>25_194_Ofen direkt befeuert (DFF)</t>
  </si>
  <si>
    <t>LC167BT02_DH07OG_TT02_</t>
  </si>
  <si>
    <t>580</t>
  </si>
  <si>
    <t>DFF_Zone_8_EtyS_Temp_PV</t>
  </si>
  <si>
    <t>[211:44]</t>
  </si>
  <si>
    <t>25_195_Ofen direkt befeuert (DFF)</t>
  </si>
  <si>
    <t>LC168BT01_DH08OG_TT01_</t>
  </si>
  <si>
    <t>581</t>
  </si>
  <si>
    <t>DFF_Zone_8_ExtS_Temp_PV</t>
  </si>
  <si>
    <t>[211:45]</t>
  </si>
  <si>
    <t>25_196_Ofen direkt befeuert (DFF)</t>
  </si>
  <si>
    <t>LC168BT02_DH08OG_TT02_</t>
  </si>
  <si>
    <t>582</t>
  </si>
  <si>
    <t>DFF_Zone_7_EtyS_OS_Top_Burner_Bloc_Temp_PV</t>
  </si>
  <si>
    <t>[211:46]</t>
  </si>
  <si>
    <t>25_197_Ofen direkt befeuert (DFF)</t>
  </si>
  <si>
    <t>LC167BT03_DH07OG_TE03</t>
  </si>
  <si>
    <t>583</t>
  </si>
  <si>
    <t>DFF_Zone_7_EtyS_MS_Top_Burner_Bloc_Temp_PV</t>
  </si>
  <si>
    <t>[211:47]</t>
  </si>
  <si>
    <t>25_198_Ofen direkt befeuert (DFF)</t>
  </si>
  <si>
    <t>LC167BT04_DH07OG_TE04</t>
  </si>
  <si>
    <t>584</t>
  </si>
  <si>
    <t>DFF_Zone_7_EtyS_Center_Burner_Bloc_Temp_PV</t>
  </si>
  <si>
    <t>[211:48]</t>
  </si>
  <si>
    <t>25_199_Ofen direkt befeuert (DFF)</t>
  </si>
  <si>
    <t>LC167BT05_DH07OG_TE05</t>
  </si>
  <si>
    <t>585</t>
  </si>
  <si>
    <t>DFF_Zone_7_EtyS_OS_Bottom_Burner_Bloc_Temp_PV</t>
  </si>
  <si>
    <t>[211:49]</t>
  </si>
  <si>
    <t>25_200_Ofen direkt befeuert (DFF)</t>
  </si>
  <si>
    <t>LC167BT06_DH07OG_TE06</t>
  </si>
  <si>
    <t>586</t>
  </si>
  <si>
    <t>DFF_Zone_7_EtyS_MS_Bottom_Burner_Bloc_Temp_PV</t>
  </si>
  <si>
    <t>[211:50]</t>
  </si>
  <si>
    <t>25_201_Ofen direkt befeuert (DFF)</t>
  </si>
  <si>
    <t>LC167BT07_DH07OG_TE07</t>
  </si>
  <si>
    <t>587</t>
  </si>
  <si>
    <t>DFF_Zone_7_ExtS_OS_Top_Burner_Bloc_Temp_PV</t>
  </si>
  <si>
    <t>[211:51]</t>
  </si>
  <si>
    <t>25_202_Ofen direkt befeuert (DFF)</t>
  </si>
  <si>
    <t>LC167BT08_DH07OG_TE08</t>
  </si>
  <si>
    <t>588</t>
  </si>
  <si>
    <t>DFF_Zone_7_ExtS_MS_Top_Burner_Bloc_Temp_PV</t>
  </si>
  <si>
    <t>[211:52]</t>
  </si>
  <si>
    <t>25_203_Ofen direkt befeuert (DFF)</t>
  </si>
  <si>
    <t>LC167BT09_DH07OG_TE09</t>
  </si>
  <si>
    <t>589</t>
  </si>
  <si>
    <t>DFF_Zone_7_ExtS_Center_Burner_Bloc_Temp_PV</t>
  </si>
  <si>
    <t>[211:53]</t>
  </si>
  <si>
    <t>25_204_Ofen direkt befeuert (DFF)</t>
  </si>
  <si>
    <t>LC167BT10_DH07OG_TE10</t>
  </si>
  <si>
    <t>590</t>
  </si>
  <si>
    <t>DFF_Zone_7_ExtS_OS_Bottom_Burner_Bloc_Temp_PV</t>
  </si>
  <si>
    <t>[211:54]</t>
  </si>
  <si>
    <t>25_205_Ofen direkt befeuert (DFF)</t>
  </si>
  <si>
    <t>LC167BT11_DH07OG_TE11</t>
  </si>
  <si>
    <t>591</t>
  </si>
  <si>
    <t>DFF_Zone_7_ExtS_MS_Bottom_Burner_Bloc_Temp_PV</t>
  </si>
  <si>
    <t>[211:55]</t>
  </si>
  <si>
    <t>25_206_Ofen direkt befeuert (DFF)</t>
  </si>
  <si>
    <t>LC167BT12_DH07OG_TE12</t>
  </si>
  <si>
    <t>592</t>
  </si>
  <si>
    <t>DFF_Zone_8_EtyS_OS_Top_Burner_Bloc_Temp_PV</t>
  </si>
  <si>
    <t>[211:56]</t>
  </si>
  <si>
    <t>25_207_Ofen direkt befeuert (DFF)</t>
  </si>
  <si>
    <t>LC168BT03_DH08OG_TE03</t>
  </si>
  <si>
    <t>593</t>
  </si>
  <si>
    <t>DFF_Zone_8_EtyS_MS_Top_Burner_Bloc_Temp_PV</t>
  </si>
  <si>
    <t>[211:57]</t>
  </si>
  <si>
    <t>25_208_Ofen direkt befeuert (DFF)</t>
  </si>
  <si>
    <t>LC168BT04_DH08OG_TE04</t>
  </si>
  <si>
    <t>594</t>
  </si>
  <si>
    <t>DFF_Zone_8_EtyS_Center_Burner_Bloc_Temp_PV</t>
  </si>
  <si>
    <t>[211:58]</t>
  </si>
  <si>
    <t>25_209_Ofen direkt befeuert (DFF)</t>
  </si>
  <si>
    <t>LC168BT05_DH08OG_TE05</t>
  </si>
  <si>
    <t>595</t>
  </si>
  <si>
    <t>DFF_Zone_8_EtyS_OS_Bottom_Burner_Bloc_Temp_PV</t>
  </si>
  <si>
    <t>[211:59]</t>
  </si>
  <si>
    <t>25_210_Ofen direkt befeuert (DFF)</t>
  </si>
  <si>
    <t>LC168BT06_DH08OG_TE06</t>
  </si>
  <si>
    <t>596</t>
  </si>
  <si>
    <t>DFF_Zone_8_EtyS_MS_Bottom_Burner_Bloc_Temp_PV</t>
  </si>
  <si>
    <t>[211:60]</t>
  </si>
  <si>
    <t>25_211_Ofen direkt befeuert (DFF)</t>
  </si>
  <si>
    <t>LC168BT07_DH08OG_TE07</t>
  </si>
  <si>
    <t>597</t>
  </si>
  <si>
    <t>DFF_Zone_8_ExtS_OS_Top_Burner_Bloc_Temp_PV</t>
  </si>
  <si>
    <t>[211:61]</t>
  </si>
  <si>
    <t>25_212_Ofen direkt befeuert (DFF)</t>
  </si>
  <si>
    <t>LC168BT08_DH08OG_TE08</t>
  </si>
  <si>
    <t>598</t>
  </si>
  <si>
    <t>DFF_Fumes_Exhauster_Temp_PV</t>
  </si>
  <si>
    <t>[211:63]</t>
  </si>
  <si>
    <t>25_217_Ofen direkt befeuert (DFF)</t>
  </si>
  <si>
    <t>LC160BT06_DH00OG_TE06</t>
  </si>
  <si>
    <t>599</t>
  </si>
  <si>
    <t>DFF_Zone_6_Air_Temp_PV</t>
  </si>
  <si>
    <t>[211:64]</t>
  </si>
  <si>
    <t>25_218_Ofen direkt befeuert (DFF)</t>
  </si>
  <si>
    <t>LC136BT01_DH06CM_TE01</t>
  </si>
  <si>
    <t>600</t>
  </si>
  <si>
    <t>DFF_Zone_5_Air_Temp_PV</t>
  </si>
  <si>
    <t>[211:65]</t>
  </si>
  <si>
    <t>25_219_Ofen direkt befeuert (DFF)</t>
  </si>
  <si>
    <t>LC135BT01_DH05CM_TE01</t>
  </si>
  <si>
    <t>601</t>
  </si>
  <si>
    <t>DFF_Zone_4_Air_Temp_PV</t>
  </si>
  <si>
    <t>[211:66]</t>
  </si>
  <si>
    <t>25_220_Ofen direkt befeuert (DFF)</t>
  </si>
  <si>
    <t>LC134BT01_DH04CM_TE01</t>
  </si>
  <si>
    <t>602</t>
  </si>
  <si>
    <t>DFF_Zone_3_Air_Temp_PV</t>
  </si>
  <si>
    <t>[211:67]</t>
  </si>
  <si>
    <t>25_221_Ofen direkt befeuert (DFF)</t>
  </si>
  <si>
    <t>LC133BT01_DH03CM_TE01</t>
  </si>
  <si>
    <t>603</t>
  </si>
  <si>
    <t>DFF_Zone_2_Air_Temp_PV</t>
  </si>
  <si>
    <t>[211:68]</t>
  </si>
  <si>
    <t>25_222_Ofen direkt befeuert (DFF)</t>
  </si>
  <si>
    <t>LC132BT01_DH02CM_TE01</t>
  </si>
  <si>
    <t>604</t>
  </si>
  <si>
    <t>DFF_Zone_8_ExtS_MS_Top_Burner_Bloc_Temp_PV</t>
  </si>
  <si>
    <t>[211:70]</t>
  </si>
  <si>
    <t>25_226_Ofen direkt befeuert (DFF)</t>
  </si>
  <si>
    <t>LC168BT09_DH08OG_TE09</t>
  </si>
  <si>
    <t>605</t>
  </si>
  <si>
    <t>DFF_Zone_8_ExtS_Center_Burner_Bloc_Temp_PV</t>
  </si>
  <si>
    <t>[211:71]</t>
  </si>
  <si>
    <t>25_227_Ofen direkt befeuert (DFF)</t>
  </si>
  <si>
    <t>LC168BT10_DH08OG_TE10</t>
  </si>
  <si>
    <t>606</t>
  </si>
  <si>
    <t>DFF_Zone_8_ExtS_OS_Bottom_Burner_Bloc_Temp_PV</t>
  </si>
  <si>
    <t>[211:72]</t>
  </si>
  <si>
    <t>25_228_Ofen direkt befeuert (DFF)</t>
  </si>
  <si>
    <t>LC168BT11_DH08OG_TE11</t>
  </si>
  <si>
    <t>607</t>
  </si>
  <si>
    <t>DFF_Zone_8_ExtS_MS_Bottom_Burner_Bloc_Temp_PV</t>
  </si>
  <si>
    <t>[211:73]</t>
  </si>
  <si>
    <t>25_229_Ofen direkt befeuert (DFF)</t>
  </si>
  <si>
    <t>LC168BT12_DH08OG_TE12</t>
  </si>
  <si>
    <t>608</t>
  </si>
  <si>
    <t>[211:80]</t>
  </si>
  <si>
    <t>25_236_Ofen direkt befeuert (DFF)</t>
  </si>
  <si>
    <t>LC130BT04_DH00CM_TT04_</t>
  </si>
  <si>
    <t>609</t>
  </si>
  <si>
    <t>DFF_Zones_7-8_Gas_Flow_PV</t>
  </si>
  <si>
    <t>[211:86]</t>
  </si>
  <si>
    <t>25_311_Ofen direkt befeuert (DFF)</t>
  </si>
  <si>
    <t>LC110BQ01_DH00NG_FIT01</t>
  </si>
  <si>
    <t>610</t>
  </si>
  <si>
    <t>DFF_Zone_8_Lateral_In_Gas_Flow_PV</t>
  </si>
  <si>
    <t>[211:87]</t>
  </si>
  <si>
    <t>25_312_Ofen direkt befeuert (DFF)</t>
  </si>
  <si>
    <t>LC118BQ20_DH08NG_FIT20</t>
  </si>
  <si>
    <t>611</t>
  </si>
  <si>
    <t>DFF_Zone_5_Gas_Flow_PV</t>
  </si>
  <si>
    <t>[211:88]</t>
  </si>
  <si>
    <t>25_313_Ofen direkt befeuert (DFF)</t>
  </si>
  <si>
    <t>LC115BQ01_DH05NG_FIT01_</t>
  </si>
  <si>
    <t>612</t>
  </si>
  <si>
    <t>DFF_Zone_4_Gas_Flow_PV</t>
  </si>
  <si>
    <t>[211:89]</t>
  </si>
  <si>
    <t>25_314_Ofen direkt befeuert (DFF)</t>
  </si>
  <si>
    <t>LC114BQ01_DH04NG_FIT01_</t>
  </si>
  <si>
    <t>613</t>
  </si>
  <si>
    <t>DFF_Zone_8_Lateral_Out_Gas_Flow_PV</t>
  </si>
  <si>
    <t>[211:90]</t>
  </si>
  <si>
    <t>25_315_Ofen direkt befeuert (DFF)</t>
  </si>
  <si>
    <t>LC118BQ30_DH08NG_FIT30</t>
  </si>
  <si>
    <t>614</t>
  </si>
  <si>
    <t>DFF_Zone_7_Center_Gas_Flow_PV</t>
  </si>
  <si>
    <t>[211:91]</t>
  </si>
  <si>
    <t>25_316_Ofen direkt befeuert (DFF)</t>
  </si>
  <si>
    <t>LC117BQ10_DH07NG_FIT10</t>
  </si>
  <si>
    <t>615</t>
  </si>
  <si>
    <t>DFF_Zone_7_Lateral_In_Gas_Flow_PV</t>
  </si>
  <si>
    <t>[211:92]</t>
  </si>
  <si>
    <t>25_317_Ofen direkt befeuert (DFF)</t>
  </si>
  <si>
    <t>LC117BQ20_DH07NG_FIT20</t>
  </si>
  <si>
    <t>616</t>
  </si>
  <si>
    <t>DFF_Zone_7_Lateral_Out_Gas_Flow_PV</t>
  </si>
  <si>
    <t>[211:93]</t>
  </si>
  <si>
    <t>25_318_Ofen direkt befeuert (DFF)</t>
  </si>
  <si>
    <t>LC117BQ30_DH07NG_FIT30</t>
  </si>
  <si>
    <t>617</t>
  </si>
  <si>
    <t>DFF_Zone_6_Gas_Flow_PV</t>
  </si>
  <si>
    <t>[211:94]</t>
  </si>
  <si>
    <t>25_319_Ofen direkt befeuert (DFF)</t>
  </si>
  <si>
    <t>LC116BQ01_DH06NG_FIT01_</t>
  </si>
  <si>
    <t>618</t>
  </si>
  <si>
    <t>DFF_Zone_3_Gas_Flow_PV</t>
  </si>
  <si>
    <t>[211:95]</t>
  </si>
  <si>
    <t>25_320_Ofen direkt befeuert (DFF)</t>
  </si>
  <si>
    <t>LC113BQ01_DH03NG_FIT01_</t>
  </si>
  <si>
    <t>619</t>
  </si>
  <si>
    <t>DFF_Zone_2_Gas_Flow_PV</t>
  </si>
  <si>
    <t>[211:96]</t>
  </si>
  <si>
    <t>25_321_Ofen direkt befeuert (DFF)</t>
  </si>
  <si>
    <t>LC112BQ01_DH02NG_FIT01</t>
  </si>
  <si>
    <t>620</t>
  </si>
  <si>
    <t>DFF_PY01_Strip_Emissivity_PV</t>
  </si>
  <si>
    <t>[211:97]</t>
  </si>
  <si>
    <t>/</t>
  </si>
  <si>
    <t>25_337_Ofen direkt befeuert (DFF)</t>
  </si>
  <si>
    <t>LC100BEA01_PY0100_ET01</t>
  </si>
  <si>
    <t>621</t>
  </si>
  <si>
    <t>DFF_PY01_Strip_Temp_PV</t>
  </si>
  <si>
    <t>[211:98]</t>
  </si>
  <si>
    <t>25_339_Ofen direkt befeuert (DFF)</t>
  </si>
  <si>
    <t>LC100BTA01_PY0100_RT01</t>
  </si>
  <si>
    <t>622</t>
  </si>
  <si>
    <t>DFF_Load_Py01_SP_of_MM_mode</t>
  </si>
  <si>
    <t>[211:99]</t>
  </si>
  <si>
    <t>25_346_Ofen direkt befeuert (DFF)</t>
  </si>
  <si>
    <t>MM_SP.DFF_PY01SP_</t>
  </si>
  <si>
    <t>623</t>
  </si>
  <si>
    <t>DFF_Load_Py01_high_quality_limit_of_MM_mode</t>
  </si>
  <si>
    <t>[211:100]</t>
  </si>
  <si>
    <t>25_359_Ofen direkt befeuert (DFF)</t>
  </si>
  <si>
    <t>MM_SP.DFF_PY01HighLim_</t>
  </si>
  <si>
    <t>624</t>
  </si>
  <si>
    <t>DFF_Load_Py01_low_quality_limit_of_MM_mode</t>
  </si>
  <si>
    <t>[211:101]</t>
  </si>
  <si>
    <t>25_360_Ofen direkt befeuert (DFF)</t>
  </si>
  <si>
    <t>MM_SP.DFF_PY01LowLim_</t>
  </si>
  <si>
    <t>625</t>
  </si>
  <si>
    <t>RTF_Zone_0_Temp_PV</t>
  </si>
  <si>
    <t>[211:108]</t>
  </si>
  <si>
    <t>26_181_Ofen Heizstrecke Zone 0 (RTF)</t>
  </si>
  <si>
    <t>LE199BT01_SH09PG_TE01</t>
  </si>
  <si>
    <t>626</t>
  </si>
  <si>
    <t>RTF_Zone_0_Gas_Flow_PV</t>
  </si>
  <si>
    <t>[211:109]</t>
  </si>
  <si>
    <t>26_310_Ofen Heizstrecke Zone 0 (RTF)</t>
  </si>
  <si>
    <t>LE119BQ01_SH09NG_FIT01_</t>
  </si>
  <si>
    <t>627</t>
  </si>
  <si>
    <t>RTF_Zone_0_PY02_Strip_Temp_PV</t>
  </si>
  <si>
    <t>[211:110]</t>
  </si>
  <si>
    <t>26_322_Ofen Heizstrecke Zone 0 (RTF)</t>
  </si>
  <si>
    <t>LE100BTA02_PY0200_RT02</t>
  </si>
  <si>
    <t>628</t>
  </si>
  <si>
    <t>RTF_Zone_0_PY02_Strip_Emissivity_PV</t>
  </si>
  <si>
    <t>[211:111]</t>
  </si>
  <si>
    <t>26_323_Ofen Heizstrecke Zone 0 (RTF)</t>
  </si>
  <si>
    <t>LE100BEA02_PY0200_ET02</t>
  </si>
  <si>
    <t>629</t>
  </si>
  <si>
    <t>RTF_Zone_4_PY05a_MS_Strip_Temp_PV</t>
  </si>
  <si>
    <t>[211:112]</t>
  </si>
  <si>
    <t>26_328_Ofen Heizstrecke Zone 0 (RTF)</t>
  </si>
  <si>
    <t>LE100BTA05a_PY0500_RT05a</t>
  </si>
  <si>
    <t>630</t>
  </si>
  <si>
    <t>RTF_Zone_4_PY05b_OS_Strip_Temp_PV</t>
  </si>
  <si>
    <t>[211:113]</t>
  </si>
  <si>
    <t>26_329_Ofen Heizstrecke Zone 0 (RTF)</t>
  </si>
  <si>
    <t>LE100BTA05b_PY0500_RT05b</t>
  </si>
  <si>
    <t>631</t>
  </si>
  <si>
    <t>RTF_Zone_6_PY07_Strip_Temp_PV</t>
  </si>
  <si>
    <t>[211:114]</t>
  </si>
  <si>
    <t>26_330_Ofen Heizstrecke Zone 0 (RTF)</t>
  </si>
  <si>
    <t>LF100BTA07_PY0700_RT07</t>
  </si>
  <si>
    <t>632</t>
  </si>
  <si>
    <t>RTF_Zone_0_Py02_SP_of_MM_mode</t>
  </si>
  <si>
    <t>[211:116]</t>
  </si>
  <si>
    <t>26_348_Ofen Heizstrecke Zone 0 (RTF)</t>
  </si>
  <si>
    <t>MM_SP.RTF_PY02SP_</t>
  </si>
  <si>
    <t>633</t>
  </si>
  <si>
    <t>RTF_Zone_1_Temp_PV_1</t>
  </si>
  <si>
    <t>[211:163]</t>
  </si>
  <si>
    <t>29_223_Ofen Heizstrecke Zone1-4 (RTF)</t>
  </si>
  <si>
    <t>LE191BT01_SH01PG_TE01</t>
  </si>
  <si>
    <t>634</t>
  </si>
  <si>
    <t>RTF_Zone_1_Temp_PV_2</t>
  </si>
  <si>
    <t>[211:164]</t>
  </si>
  <si>
    <t>29_224_Ofen Heizstrecke Zone1-4 (RTF)</t>
  </si>
  <si>
    <t>LE191BT02_SH01PG_TE02</t>
  </si>
  <si>
    <t>635</t>
  </si>
  <si>
    <t>RTF_Zone_2_Air_Temp_PV</t>
  </si>
  <si>
    <t>[211:165]</t>
  </si>
  <si>
    <t>29_237_Ofen Heizstrecke Zone1-4 (RTF)</t>
  </si>
  <si>
    <t>LE132BT02_SH02CM_TT02_</t>
  </si>
  <si>
    <t>636</t>
  </si>
  <si>
    <t>RTF_Zone_3_Temp_PV_1</t>
  </si>
  <si>
    <t>[211:166]</t>
  </si>
  <si>
    <t>29_244_Ofen Heizstrecke Zone1-4 (RTF)</t>
  </si>
  <si>
    <t>LE193BT01_SH03PG_TE01</t>
  </si>
  <si>
    <t>637</t>
  </si>
  <si>
    <t>RTF_Zone_3_Temp_PV_2</t>
  </si>
  <si>
    <t>[211:167]</t>
  </si>
  <si>
    <t>29_245_Ofen Heizstrecke Zone1-4 (RTF)</t>
  </si>
  <si>
    <t>LE193BT02_SH03PG_TE02</t>
  </si>
  <si>
    <t>638</t>
  </si>
  <si>
    <t>RTF_Zone_2_Temp_PV_1</t>
  </si>
  <si>
    <t>[211:168]</t>
  </si>
  <si>
    <t>29_250_Ofen Heizstrecke Zone1-4 (RTF)</t>
  </si>
  <si>
    <t>LE192BT01_SH02PG_TT01_</t>
  </si>
  <si>
    <t>639</t>
  </si>
  <si>
    <t>RTF_Zone_2_Temp_PV_2</t>
  </si>
  <si>
    <t>[211:169]</t>
  </si>
  <si>
    <t>29_251_Ofen Heizstrecke Zone1-4 (RTF)</t>
  </si>
  <si>
    <t>LE192BT02_SH02PG_TT02_</t>
  </si>
  <si>
    <t>640</t>
  </si>
  <si>
    <t>RTF_Zone_4_Temp_PV_1</t>
  </si>
  <si>
    <t>[211:170]</t>
  </si>
  <si>
    <t>29_252_Ofen Heizstrecke Zone1-4 (RTF)</t>
  </si>
  <si>
    <t>LE194BT01_SH04PG_TE01</t>
  </si>
  <si>
    <t>641</t>
  </si>
  <si>
    <t>RTF_Zone_4_Temp_PV_2</t>
  </si>
  <si>
    <t>[211:171]</t>
  </si>
  <si>
    <t>29_253_Ofen Heizstrecke Zone1-4 (RTF)</t>
  </si>
  <si>
    <t>LE194BT02_SH04PG_TE02</t>
  </si>
  <si>
    <t>642</t>
  </si>
  <si>
    <t>RTF_Fumes_MS_Temp_PV</t>
  </si>
  <si>
    <t>[211:172]</t>
  </si>
  <si>
    <t>29_254_Ofen Heizstrecke Zone1-4 (RTF)</t>
  </si>
  <si>
    <t>LE160BT01_SH00OG_TE01</t>
  </si>
  <si>
    <t>643</t>
  </si>
  <si>
    <t>RTF_Fumes_OS_Temp_PV</t>
  </si>
  <si>
    <t>[211:173]</t>
  </si>
  <si>
    <t>29_255_Ofen Heizstrecke Zone1-4 (RTF)</t>
  </si>
  <si>
    <t>LE160BT11_SH00OG_TE11</t>
  </si>
  <si>
    <t>644</t>
  </si>
  <si>
    <t>RTF_Fumes_Exhauster_Temp_PV</t>
  </si>
  <si>
    <t>[211:174]</t>
  </si>
  <si>
    <t>29_256_Ofen Heizstrecke Zone1-4 (RTF)</t>
  </si>
  <si>
    <t>LE160BT04_SH00OG_TE04</t>
  </si>
  <si>
    <t>645</t>
  </si>
  <si>
    <t>[211:175]</t>
  </si>
  <si>
    <t>29_257_Ofen Heizstrecke Zone1-4 (RTF)</t>
  </si>
  <si>
    <t>LE132BT01_SH02CM_TT01_</t>
  </si>
  <si>
    <t>646</t>
  </si>
  <si>
    <t>RTF_Zone_1_Gas_Flow_PV</t>
  </si>
  <si>
    <t>[211:176]</t>
  </si>
  <si>
    <t>29_303_Ofen Heizstrecke Zone1-4 (RTF)</t>
  </si>
  <si>
    <t>LE111BQ01_SH01NG_FIT01_</t>
  </si>
  <si>
    <t>647</t>
  </si>
  <si>
    <t>RTF_Zone_2_Gas_Flow_PV</t>
  </si>
  <si>
    <t>[211:177]</t>
  </si>
  <si>
    <t>29_304_Ofen Heizstrecke Zone1-4 (RTF)</t>
  </si>
  <si>
    <t>LE112BQ01_SH02NG_FIT01_</t>
  </si>
  <si>
    <t>648</t>
  </si>
  <si>
    <t>RTF_Zone_3_Gas_Flow_PV</t>
  </si>
  <si>
    <t>[211:178]</t>
  </si>
  <si>
    <t>29_306_Ofen Heizstrecke Zone1-4 (RTF)</t>
  </si>
  <si>
    <t>LE113BQ01_SH03NG_FIT01_</t>
  </si>
  <si>
    <t>649</t>
  </si>
  <si>
    <t>RTF_Zone_4_Gas_Flow_PV</t>
  </si>
  <si>
    <t>[211:179]</t>
  </si>
  <si>
    <t>29_307_Ofen Heizstrecke Zone1-4 (RTF)</t>
  </si>
  <si>
    <t>LE114BQ01_SH04NG_FIT01_</t>
  </si>
  <si>
    <t>650</t>
  </si>
  <si>
    <t>RTF_Zone_4_Py05_SP_of_MM_mode</t>
  </si>
  <si>
    <t>[211:180]</t>
  </si>
  <si>
    <t>29_349_Ofen Heizstrecke Zone1-4 (RTF)</t>
  </si>
  <si>
    <t>MM_SP.RTF_PY05SP_</t>
  </si>
  <si>
    <t>651</t>
  </si>
  <si>
    <t>RTF_Zone_4_Py05_high_quality_limit_of_MM_mode</t>
  </si>
  <si>
    <t>[211:181]</t>
  </si>
  <si>
    <t>29_361_Ofen Heizstrecke Zone1-4 (RTF)</t>
  </si>
  <si>
    <t>MM_SP.RTF_PY05HighLim_</t>
  </si>
  <si>
    <t>652</t>
  </si>
  <si>
    <t>RTF_Zone_4_Py05_low_quality_limit_of_MM_mode</t>
  </si>
  <si>
    <t>[211:182]</t>
  </si>
  <si>
    <t>29_362_Ofen Heizstrecke Zone1-4 (RTF)</t>
  </si>
  <si>
    <t>MM_SP.RTF_PY05LowLim_</t>
  </si>
  <si>
    <t>653</t>
  </si>
  <si>
    <t>RTF_Zone_5_Temp_PV_1</t>
  </si>
  <si>
    <t>[211:199]</t>
  </si>
  <si>
    <t>32_246_Ofen Haltestrecke Zone 5+6 (RTF)</t>
  </si>
  <si>
    <t>LF195BT01_SH05PG_TT01_</t>
  </si>
  <si>
    <t>654</t>
  </si>
  <si>
    <t>RTF_Zone_5_Temp_PV_2</t>
  </si>
  <si>
    <t>[211:200]</t>
  </si>
  <si>
    <t>32_247_Ofen Haltestrecke Zone 5+6 (RTF)</t>
  </si>
  <si>
    <t>LF195BT02_SH05PG_TT02_</t>
  </si>
  <si>
    <t>655</t>
  </si>
  <si>
    <t>RTF_Zone_6_Temp_PV_1</t>
  </si>
  <si>
    <t>[211:201]</t>
  </si>
  <si>
    <t>32_248_Ofen Haltestrecke Zone 5+6 (RTF)</t>
  </si>
  <si>
    <t>LF196BT01_SH06PG_TE01</t>
  </si>
  <si>
    <t>656</t>
  </si>
  <si>
    <t>RTF_Zone_6_Temp_PV_2</t>
  </si>
  <si>
    <t>[211:202]</t>
  </si>
  <si>
    <t>32_249_Ofen Haltestrecke Zone 5+6 (RTF)</t>
  </si>
  <si>
    <t>LF196BT02_SH06PG_TE02</t>
  </si>
  <si>
    <t>657</t>
  </si>
  <si>
    <t>RTF_Zone_5_Gas_Flow_PV</t>
  </si>
  <si>
    <t>[211:203]</t>
  </si>
  <si>
    <t>32_308_Ofen Haltestrecke Zone 5+6 (RTF)</t>
  </si>
  <si>
    <t>LF115BQ01_SH05NG_FIT01_</t>
  </si>
  <si>
    <t>658</t>
  </si>
  <si>
    <t>RTF_Zone_6_Gas_Flow_PV</t>
  </si>
  <si>
    <t>[211:204]</t>
  </si>
  <si>
    <t>32_309_Ofen Haltestrecke Zone 5+6 (RTF)</t>
  </si>
  <si>
    <t>LF116BQ01_SH06NG_FIT01_</t>
  </si>
  <si>
    <t>659</t>
  </si>
  <si>
    <t>RTF_Zone_6_Py07_SP_of_MM_mode</t>
  </si>
  <si>
    <t>[211:205]</t>
  </si>
  <si>
    <t>32_350_Ofen Haltestrecke Zone 5+6 (RTF)</t>
  </si>
  <si>
    <t>MM_SP.RTF_PY07SP_</t>
  </si>
  <si>
    <t>660</t>
  </si>
  <si>
    <t>RTF_Zone_6_Py07_high_quality_limit_of_MM_mode</t>
  </si>
  <si>
    <t>[211:206]</t>
  </si>
  <si>
    <t>32_363_Ofen Haltestrecke Zone 5+6 (RTF)</t>
  </si>
  <si>
    <t>MM_SP.RTF_PY07HighLim_</t>
  </si>
  <si>
    <t>661</t>
  </si>
  <si>
    <t>RTF_Zone_6_Py07_low_quality_limit_of_MM_mode</t>
  </si>
  <si>
    <t>[211:207]</t>
  </si>
  <si>
    <t>32_364_Ofen Haltestrecke Zone 5+6 (RTF)</t>
  </si>
  <si>
    <t>MM_SP.RTF_PY07LowLim_</t>
  </si>
  <si>
    <t>662</t>
  </si>
  <si>
    <t>SC_Heater_1_Temp_PV</t>
  </si>
  <si>
    <t>[211:220]</t>
  </si>
  <si>
    <t>34_163_Ofen Langsam-Kühlstrecke</t>
  </si>
  <si>
    <t>LI191BT11_SC01PG_TT11_</t>
  </si>
  <si>
    <t>663</t>
  </si>
  <si>
    <t>SC_Heater_2_Temp_PV</t>
  </si>
  <si>
    <t>[211:221]</t>
  </si>
  <si>
    <t>34_164_Ofen Langsam-Kühlstrecke</t>
  </si>
  <si>
    <t>LI192BT11_SC02PG_TE11</t>
  </si>
  <si>
    <t>664</t>
  </si>
  <si>
    <t>SC_Heater_3_Temp_PV</t>
  </si>
  <si>
    <t>[211:222]</t>
  </si>
  <si>
    <t>34_165_Ofen Langsam-Kühlstrecke</t>
  </si>
  <si>
    <t>LI193BT11_SC03PG_TT11_</t>
  </si>
  <si>
    <t>665</t>
  </si>
  <si>
    <t>SC_Heater_4_Temp_PV</t>
  </si>
  <si>
    <t>[211:223]</t>
  </si>
  <si>
    <t>34_166_Ofen Langsam-Kühlstrecke</t>
  </si>
  <si>
    <t>LI194BT11_SC04PG_TE11</t>
  </si>
  <si>
    <t>666</t>
  </si>
  <si>
    <t>Slow_Cooling_Py11_SP_of_MM_mode</t>
  </si>
  <si>
    <t>[211:226]</t>
  </si>
  <si>
    <t>34_351_Ofen Langsam-Kühlstrecke</t>
  </si>
  <si>
    <t>MM_SP.SC_PY11SP_</t>
  </si>
  <si>
    <t>667</t>
  </si>
  <si>
    <t>Slow_Cooling_Py11_high_quality_limit_of_MM_mode</t>
  </si>
  <si>
    <t>[211:227]</t>
  </si>
  <si>
    <t>34_365_Ofen Langsam-Kühlstrecke</t>
  </si>
  <si>
    <t>MM_SP.SC_PY11HighLim_</t>
  </si>
  <si>
    <t>668</t>
  </si>
  <si>
    <t>Slow_Cooling_Py11_low_quality_limit_of_MM_mode</t>
  </si>
  <si>
    <t>[211:228]</t>
  </si>
  <si>
    <t>34_366_Ofen Langsam-Kühlstrecke</t>
  </si>
  <si>
    <t>MM_SP.SC_PY11LowLim_</t>
  </si>
  <si>
    <t>669</t>
  </si>
  <si>
    <t>Top_Tunnel_Heater_1_Temp_PV</t>
  </si>
  <si>
    <t>[211:233]</t>
  </si>
  <si>
    <t>36_169_Ofen S-Rolleneinheit Nr.4 oberer Tunnel</t>
  </si>
  <si>
    <t>LJ191BT01_RC01PG_TE01</t>
  </si>
  <si>
    <t>670</t>
  </si>
  <si>
    <t>Top_Tunnel_Heater_2_Temp_PV</t>
  </si>
  <si>
    <t>[211:234]</t>
  </si>
  <si>
    <t>36_170_Ofen S-Rolleneinheit Nr.4 oberer Tunnel</t>
  </si>
  <si>
    <t>LJ192BT01_RC02PG_TE01</t>
  </si>
  <si>
    <t>671</t>
  </si>
  <si>
    <t>UFC_Exit_Heater_Temp_PV</t>
  </si>
  <si>
    <t>[211:251]</t>
  </si>
  <si>
    <t>37_171_Ofen Ultraschnell-Kühlstrecke</t>
  </si>
  <si>
    <t>LJ193BT01_RC03PG_TE01</t>
  </si>
  <si>
    <t>672</t>
  </si>
  <si>
    <t>UFC_Zone_2_EtyS_Fan_Pres_PV</t>
  </si>
  <si>
    <t>[211:252]</t>
  </si>
  <si>
    <t>37_258_Ofen Ultraschnell-Kühlstrecke</t>
  </si>
  <si>
    <t>LJ192BD61_RC02PG_PIT61</t>
  </si>
  <si>
    <t>673</t>
  </si>
  <si>
    <t>UFC_Zone_2_ExtS_Fan_Pres_PV</t>
  </si>
  <si>
    <t>[211:253]</t>
  </si>
  <si>
    <t>37_259_Ofen Ultraschnell-Kühlstrecke</t>
  </si>
  <si>
    <t>LJ192BD63_RC02PG_PIT63</t>
  </si>
  <si>
    <t>674</t>
  </si>
  <si>
    <t>UFC_Zone_1_Sec_1_Center_EtyS_Pres_PV</t>
  </si>
  <si>
    <t>[211:254]</t>
  </si>
  <si>
    <t>37_260_Ofen Ultraschnell-Kühlstrecke</t>
  </si>
  <si>
    <t>LJ191BD10_RC01PG_PIT10</t>
  </si>
  <si>
    <t>675</t>
  </si>
  <si>
    <t>UFC_Zone_1_Sec_1_Center_ExtS_Pres_PV</t>
  </si>
  <si>
    <t>[211:255]</t>
  </si>
  <si>
    <t>37_261_Ofen Ultraschnell-Kühlstrecke</t>
  </si>
  <si>
    <t>LJ191BD15_RC01PG_PIT15</t>
  </si>
  <si>
    <t>676</t>
  </si>
  <si>
    <t>UFC_Zone_1_Sec_1_Inner_MS_Pres_PV</t>
  </si>
  <si>
    <t>[211:256]</t>
  </si>
  <si>
    <t>37_262_Ofen Ultraschnell-Kühlstrecke</t>
  </si>
  <si>
    <t>LJ191BD11_RC01PG_PIT11</t>
  </si>
  <si>
    <t>677</t>
  </si>
  <si>
    <t>UFC_Zone_1_Sec_1_Inner_OS_Pres_PV</t>
  </si>
  <si>
    <t>[211:257]</t>
  </si>
  <si>
    <t>37_263_Ofen Ultraschnell-Kühlstrecke</t>
  </si>
  <si>
    <t>LJ191BD12_RC01PG_PIT12</t>
  </si>
  <si>
    <t>678</t>
  </si>
  <si>
    <t>UFC_Zone_1_Sec_1_Outer_MS_Pres_PV</t>
  </si>
  <si>
    <t>[211:258]</t>
  </si>
  <si>
    <t>37_264_Ofen Ultraschnell-Kühlstrecke</t>
  </si>
  <si>
    <t>LJ191BD13_RC01PG_PIT13</t>
  </si>
  <si>
    <t>679</t>
  </si>
  <si>
    <t>UFC_Zone_1_Sec_1_Outer_OS_Pres_PV</t>
  </si>
  <si>
    <t>[211:259]</t>
  </si>
  <si>
    <t>37_265_Ofen Ultraschnell-Kühlstrecke</t>
  </si>
  <si>
    <t>LJ191BD14_RC01PG_PIT14</t>
  </si>
  <si>
    <t>680</t>
  </si>
  <si>
    <t>UFC_Zone_1_Sec_2_Center_Pres_PV</t>
  </si>
  <si>
    <t>[211:260]</t>
  </si>
  <si>
    <t>37_266_Ofen Ultraschnell-Kühlstrecke</t>
  </si>
  <si>
    <t>LJ191BD20_RC01PG_PIT20</t>
  </si>
  <si>
    <t>681</t>
  </si>
  <si>
    <t>UFC_Zone_1_Sec_2_Inner_MS_Pres_PV</t>
  </si>
  <si>
    <t>[211:261]</t>
  </si>
  <si>
    <t>37_267_Ofen Ultraschnell-Kühlstrecke</t>
  </si>
  <si>
    <t>LJ191BD21_RC01PG_PIT21</t>
  </si>
  <si>
    <t>682</t>
  </si>
  <si>
    <t>UFC_Zone_1_Sec_2_Inner_OS_Pres_PV</t>
  </si>
  <si>
    <t>[211:262]</t>
  </si>
  <si>
    <t>37_268_Ofen Ultraschnell-Kühlstrecke</t>
  </si>
  <si>
    <t>LJ191BD22_RC01PG_PIT22</t>
  </si>
  <si>
    <t>683</t>
  </si>
  <si>
    <t>UFC_Zone_1_Sec_2_Outer_MS_Pres_PV</t>
  </si>
  <si>
    <t>[211:263]</t>
  </si>
  <si>
    <t>37_269_Ofen Ultraschnell-Kühlstrecke</t>
  </si>
  <si>
    <t>LJ191BD23_RC01PG_PIT23</t>
  </si>
  <si>
    <t>684</t>
  </si>
  <si>
    <t>UFC_Zone_1_Sec_2_Outer_OS_Pres_PV</t>
  </si>
  <si>
    <t>[211:264]</t>
  </si>
  <si>
    <t>37_270_Ofen Ultraschnell-Kühlstrecke</t>
  </si>
  <si>
    <t>LJ191BD24_RC01PG_PIT24</t>
  </si>
  <si>
    <t>685</t>
  </si>
  <si>
    <t>UFC_Zone_1_Sec_3_Center_Pres_PV</t>
  </si>
  <si>
    <t>[211:265]</t>
  </si>
  <si>
    <t>37_271_Ofen Ultraschnell-Kühlstrecke</t>
  </si>
  <si>
    <t>LJ191BD30_RC01PG_PIT30</t>
  </si>
  <si>
    <t>686</t>
  </si>
  <si>
    <t>UFC_Zone_1_Sec_3_Inner_MS_Pres_PV</t>
  </si>
  <si>
    <t>[211:266]</t>
  </si>
  <si>
    <t>37_272_Ofen Ultraschnell-Kühlstrecke</t>
  </si>
  <si>
    <t>LJ191BD31_RC01PG_PIT31</t>
  </si>
  <si>
    <t>687</t>
  </si>
  <si>
    <t>UFC_Zone_1_Sec_3_Inner_OS_Pres_PV</t>
  </si>
  <si>
    <t>[211:267]</t>
  </si>
  <si>
    <t>37_273_Ofen Ultraschnell-Kühlstrecke</t>
  </si>
  <si>
    <t>LJ191BD32_RC01PG_PIT32</t>
  </si>
  <si>
    <t>688</t>
  </si>
  <si>
    <t>UFC_Zone_1_Sec_3_Outer_MS_Pres_PV</t>
  </si>
  <si>
    <t>[211:268]</t>
  </si>
  <si>
    <t>37_274_Ofen Ultraschnell-Kühlstrecke</t>
  </si>
  <si>
    <t>LJ191BD33_RC01PG_PIT33</t>
  </si>
  <si>
    <t>689</t>
  </si>
  <si>
    <t>UFC_Zone_1_Sec_3_Outer_OS_Pres_PV</t>
  </si>
  <si>
    <t>[211:269]</t>
  </si>
  <si>
    <t>37_275_Ofen Ultraschnell-Kühlstrecke</t>
  </si>
  <si>
    <t>LJ191BD34_RC01PG_PIT34</t>
  </si>
  <si>
    <t>690</t>
  </si>
  <si>
    <t>UFC_Zone_1_Sec_4_Center_Pres_PV</t>
  </si>
  <si>
    <t>[211:270]</t>
  </si>
  <si>
    <t>37_276_Ofen Ultraschnell-Kühlstrecke</t>
  </si>
  <si>
    <t>LJ191BD40_RC01PG_PIT40</t>
  </si>
  <si>
    <t>691</t>
  </si>
  <si>
    <t>UFC_Zone_1_Sec_4_Inner_MS_Pres_PV</t>
  </si>
  <si>
    <t>[211:271]</t>
  </si>
  <si>
    <t>37_277_Ofen Ultraschnell-Kühlstrecke</t>
  </si>
  <si>
    <t>LJ191BD41_RC01PG_PIT41</t>
  </si>
  <si>
    <t>692</t>
  </si>
  <si>
    <t>UFC_Zone_1_Sec_4_Inner_OS_Pres_PV</t>
  </si>
  <si>
    <t>[211:272]</t>
  </si>
  <si>
    <t>37_278_Ofen Ultraschnell-Kühlstrecke</t>
  </si>
  <si>
    <t>LJ191BD42_RC01PG_PIT42</t>
  </si>
  <si>
    <t>693</t>
  </si>
  <si>
    <t>UFC_Zone_1_Sec_4_Outer_MS_Pres_PV</t>
  </si>
  <si>
    <t>[211:273]</t>
  </si>
  <si>
    <t>37_279_Ofen Ultraschnell-Kühlstrecke</t>
  </si>
  <si>
    <t>LJ191BD43_RC01PG_PIT43</t>
  </si>
  <si>
    <t>694</t>
  </si>
  <si>
    <t>UFC_Zone_1_Sec_4_Outer_OS_Pres_PV</t>
  </si>
  <si>
    <t>[211:274]</t>
  </si>
  <si>
    <t>37_280_Ofen Ultraschnell-Kühlstrecke</t>
  </si>
  <si>
    <t>LJ191BD44_RC01PG_PIT44</t>
  </si>
  <si>
    <t>695</t>
  </si>
  <si>
    <t>UFC_Zone_1_Sec_5_Center_Pres_PV</t>
  </si>
  <si>
    <t>[211:275]</t>
  </si>
  <si>
    <t>37_281_Ofen Ultraschnell-Kühlstrecke</t>
  </si>
  <si>
    <t>LJ191BD50_RC01PG_PIT50</t>
  </si>
  <si>
    <t>696</t>
  </si>
  <si>
    <t>UFC_Zone_1_Sec_5_Inner_MS_Pres_PV</t>
  </si>
  <si>
    <t>[211:276]</t>
  </si>
  <si>
    <t>37_282_Ofen Ultraschnell-Kühlstrecke</t>
  </si>
  <si>
    <t>LJ191BD51_RC01PG_PIT51</t>
  </si>
  <si>
    <t>697</t>
  </si>
  <si>
    <t>UFC_Zone_1_Sec_5_Inner_OS_Pres_PV</t>
  </si>
  <si>
    <t>[211:277]</t>
  </si>
  <si>
    <t>37_283_Ofen Ultraschnell-Kühlstrecke</t>
  </si>
  <si>
    <t>LJ191BD52_RC01PG_PIT52</t>
  </si>
  <si>
    <t>698</t>
  </si>
  <si>
    <t>UFC_Zone_1_Sec_5_Outer_MS_Pres_PV</t>
  </si>
  <si>
    <t>[211:278]</t>
  </si>
  <si>
    <t>37_284_Ofen Ultraschnell-Kühlstrecke</t>
  </si>
  <si>
    <t>LJ191BD53_RC01PG_PIT53</t>
  </si>
  <si>
    <t>699</t>
  </si>
  <si>
    <t>UFC_Zone_1_Sec_5_Outer_OS_Pres_PV</t>
  </si>
  <si>
    <t>[211:279]</t>
  </si>
  <si>
    <t>37_285_Ofen Ultraschnell-Kühlstrecke</t>
  </si>
  <si>
    <t>LJ191BD54_RC01PG_PIT54</t>
  </si>
  <si>
    <t>700</t>
  </si>
  <si>
    <t>UFC_Zone_2_Sec_1_Center_Pres_PV</t>
  </si>
  <si>
    <t>[211:280]</t>
  </si>
  <si>
    <t>37_286_Ofen Ultraschnell-Kühlstrecke</t>
  </si>
  <si>
    <t>LJ192BD10_RC02PG_PIT10</t>
  </si>
  <si>
    <t>701</t>
  </si>
  <si>
    <t>UFC_Zone_2_Sec_1_Inner_MS_Pres_PV</t>
  </si>
  <si>
    <t>[211:281]</t>
  </si>
  <si>
    <t>37_287_Ofen Ultraschnell-Kühlstrecke</t>
  </si>
  <si>
    <t>LJ192BD11_RC02PG_PIT11</t>
  </si>
  <si>
    <t>702</t>
  </si>
  <si>
    <t>UFC_Zone_2_Sec_1_Inner_OS_Pres_PV</t>
  </si>
  <si>
    <t>[211:282]</t>
  </si>
  <si>
    <t>37_288_Ofen Ultraschnell-Kühlstrecke</t>
  </si>
  <si>
    <t>LJ192BD12_RC02PG_PIT12</t>
  </si>
  <si>
    <t>703</t>
  </si>
  <si>
    <t>UFC_Zone_2_Sec_1_Outer_MS_Pres_PV</t>
  </si>
  <si>
    <t>[211:283]</t>
  </si>
  <si>
    <t>37_289_Ofen Ultraschnell-Kühlstrecke</t>
  </si>
  <si>
    <t>LJ192BD13_RC02PG_PIT13</t>
  </si>
  <si>
    <t>704</t>
  </si>
  <si>
    <t>UFC_Zone_2_Sec_1_Outer_OS_Pres_PV</t>
  </si>
  <si>
    <t>[211:284]</t>
  </si>
  <si>
    <t>37_290_Ofen Ultraschnell-Kühlstrecke</t>
  </si>
  <si>
    <t>LJ192BD14_RC02PG_PIT14</t>
  </si>
  <si>
    <t>705</t>
  </si>
  <si>
    <t>UFC_Zone_2_Sec_2_Center_Pres_PV</t>
  </si>
  <si>
    <t>[211:285]</t>
  </si>
  <si>
    <t>37_291_Ofen Ultraschnell-Kühlstrecke</t>
  </si>
  <si>
    <t>LJ192BD20_RC02PG_PIT20</t>
  </si>
  <si>
    <t>706</t>
  </si>
  <si>
    <t>UFC_Zone_2_Sec_2_Inner_MS_Pres_PV</t>
  </si>
  <si>
    <t>[211:286]</t>
  </si>
  <si>
    <t>37_292_Ofen Ultraschnell-Kühlstrecke</t>
  </si>
  <si>
    <t>LJ192BD21_RC02PG_PIT21</t>
  </si>
  <si>
    <t>707</t>
  </si>
  <si>
    <t>UFC_Zone_2_Sec_2_Inner_OS_Pres_PV</t>
  </si>
  <si>
    <t>[211:287]</t>
  </si>
  <si>
    <t>37_293_Ofen Ultraschnell-Kühlstrecke</t>
  </si>
  <si>
    <t>LJ192BD22_RC02PG_PIT22</t>
  </si>
  <si>
    <t>708</t>
  </si>
  <si>
    <t>UFC_Zone_2_Sec_2_Outer_MS_Pres_PV</t>
  </si>
  <si>
    <t>[211:288]</t>
  </si>
  <si>
    <t>37_294_Ofen Ultraschnell-Kühlstrecke</t>
  </si>
  <si>
    <t>LJ192BD23_RC02PG_PIT23</t>
  </si>
  <si>
    <t>709</t>
  </si>
  <si>
    <t>UFC_Zone_2_Sec_2_Outer_OS_Pres_PV</t>
  </si>
  <si>
    <t>[211:289]</t>
  </si>
  <si>
    <t>37_295_Ofen Ultraschnell-Kühlstrecke</t>
  </si>
  <si>
    <t>LJ192BD24_RC02PG_PIT24</t>
  </si>
  <si>
    <t>710</t>
  </si>
  <si>
    <t>UFC_Zone_2_Sec_3_Center_Pres_PV</t>
  </si>
  <si>
    <t>[211:290]</t>
  </si>
  <si>
    <t>37_296_Ofen Ultraschnell-Kühlstrecke</t>
  </si>
  <si>
    <t>LJ192BD30_RC02PG_PIT30</t>
  </si>
  <si>
    <t>711</t>
  </si>
  <si>
    <t>UFC_Zone_2_Sec_3_Inner_MS_Pres_PV</t>
  </si>
  <si>
    <t>[211:291]</t>
  </si>
  <si>
    <t>37_297_Ofen Ultraschnell-Kühlstrecke</t>
  </si>
  <si>
    <t>LJ192BD31_RC02PG_PIT31</t>
  </si>
  <si>
    <t>712</t>
  </si>
  <si>
    <t>UFC_Zone_2_Sec_3_Inner_OS_Pres_PV</t>
  </si>
  <si>
    <t>[211:292]</t>
  </si>
  <si>
    <t>37_298_Ofen Ultraschnell-Kühlstrecke</t>
  </si>
  <si>
    <t>LJ192BD32_RC02PG_PIT32</t>
  </si>
  <si>
    <t>713</t>
  </si>
  <si>
    <t>UFC_Zone_2_Sec_3_Outer_MS_Pres_PV</t>
  </si>
  <si>
    <t>[211:293]</t>
  </si>
  <si>
    <t>37_299_Ofen Ultraschnell-Kühlstrecke</t>
  </si>
  <si>
    <t>LJ192BD33_RC02PG_PIT33</t>
  </si>
  <si>
    <t>714</t>
  </si>
  <si>
    <t>UFC_Zone_2_Sec_3_Outer_OS_Pres_PV</t>
  </si>
  <si>
    <t>[211:294]</t>
  </si>
  <si>
    <t>37_300_Ofen Ultraschnell-Kühlstrecke</t>
  </si>
  <si>
    <t>LJ192BD34_RC02PG_PIT34</t>
  </si>
  <si>
    <t>715</t>
  </si>
  <si>
    <t>UFC_Zone_1_PY12_Strip_Temp_PV</t>
  </si>
  <si>
    <t>[211:296]</t>
  </si>
  <si>
    <t>37_332_Ofen Ultraschnell-Kühlstrecke</t>
  </si>
  <si>
    <t>LJ100BTA12_PY1200_RT12</t>
  </si>
  <si>
    <t>716</t>
  </si>
  <si>
    <t>UFC_Zone_1_PY12_Strip_Emissivity_PV</t>
  </si>
  <si>
    <t>[211:297]</t>
  </si>
  <si>
    <t>37_333_Ofen Ultraschnell-Kühlstrecke</t>
  </si>
  <si>
    <t>LJ100BEA12_PY1200_ET12</t>
  </si>
  <si>
    <t>717</t>
  </si>
  <si>
    <t>UFC_Zone_2_PY15_Strip_Temp_PV</t>
  </si>
  <si>
    <t>[211:298]</t>
  </si>
  <si>
    <t>37_334_Ofen Ultraschnell-Kühlstrecke</t>
  </si>
  <si>
    <t>LJ100BTA15_PY1500_RT15</t>
  </si>
  <si>
    <t>718</t>
  </si>
  <si>
    <t>Ultra_Fast_Cooling_Py15_SP_of_MM_mode</t>
  </si>
  <si>
    <t>[211:299]</t>
  </si>
  <si>
    <t>37_352_Ofen Ultraschnell-Kühlstrecke</t>
  </si>
  <si>
    <t>MM_SP.UFC_PY15SP_</t>
  </si>
  <si>
    <t>719</t>
  </si>
  <si>
    <t>Ultra_Fast_Cooling_Pyro_Scan_Inner_channels_SP_of_MM_mode</t>
  </si>
  <si>
    <t>[211:300]</t>
  </si>
  <si>
    <t>37_357_Ofen Ultraschnell-Kühlstrecke</t>
  </si>
  <si>
    <t>MM_SP.UFCZPScan_InSP_</t>
  </si>
  <si>
    <t>720</t>
  </si>
  <si>
    <t>Ultra_Fast_Cooling_Pyro_Scan_Outer_channels_SP_of_MM_mode</t>
  </si>
  <si>
    <t>[211:301]</t>
  </si>
  <si>
    <t>37_358_Ofen Ultraschnell-Kühlstrecke</t>
  </si>
  <si>
    <t>MM_SP.UFCZPScan_OutSP_</t>
  </si>
  <si>
    <t>721</t>
  </si>
  <si>
    <t>Ultra_Fast_Cooling_Py15_high_quality_limit_of_MM_mode</t>
  </si>
  <si>
    <t>[211:302]</t>
  </si>
  <si>
    <t>37_367_Ofen Ultraschnell-Kühlstrecke</t>
  </si>
  <si>
    <t>MM_SP.UFC_PY15HighLim_</t>
  </si>
  <si>
    <t>722</t>
  </si>
  <si>
    <t>Ultra_Fast_Cooling_Py15_low_quality_limit_of_MM_mode</t>
  </si>
  <si>
    <t>[211:303]</t>
  </si>
  <si>
    <t>37_368_Ofen Ultraschnell-Kühlstrecke</t>
  </si>
  <si>
    <t>MM_SP.UFC_PY15LowLim_</t>
  </si>
  <si>
    <t>723</t>
  </si>
  <si>
    <t>Bottom_Tunnel_Heater_Temp_PV</t>
  </si>
  <si>
    <t>[211:308]</t>
  </si>
  <si>
    <t>38_172_Ofen Umlenkrollen unterer Tunnel</t>
  </si>
  <si>
    <t>LJ194BT01_RC04PG_TT01_</t>
  </si>
  <si>
    <t>724</t>
  </si>
  <si>
    <t>OA_PY17_Strip_Emissivity_PV</t>
  </si>
  <si>
    <t>[211:333]</t>
  </si>
  <si>
    <t>40_338_Ofen Überalterungsstrecke</t>
  </si>
  <si>
    <t>LL100BEA17_PY1700_ET17</t>
  </si>
  <si>
    <t>725</t>
  </si>
  <si>
    <t>OA_PY17_Strip_Temp_PV</t>
  </si>
  <si>
    <t>[211:334]</t>
  </si>
  <si>
    <t>40_341_Ofen Überalterungsstrecke</t>
  </si>
  <si>
    <t>LL100BTA17_PY1700_RT17</t>
  </si>
  <si>
    <t>726</t>
  </si>
  <si>
    <t>Overaging_Py17_SP_of_MM_mode</t>
  </si>
  <si>
    <t>[211:335]</t>
  </si>
  <si>
    <t>40_353_Ofen Überalterungsstrecke</t>
  </si>
  <si>
    <t>MM_SP.OA_PY17SP_</t>
  </si>
  <si>
    <t>727</t>
  </si>
  <si>
    <t>Inductor_PY18b_OS_Strip_Temp_PV</t>
  </si>
  <si>
    <t>[211:337]</t>
  </si>
  <si>
    <t>42_335_Ofen induktive Heizung</t>
  </si>
  <si>
    <t>LM100BTA18b_PY1800_RT18b</t>
  </si>
  <si>
    <t>728</t>
  </si>
  <si>
    <t>Inductor_PY18a_MS_Strip_Temp_PV</t>
  </si>
  <si>
    <t>[211:339]</t>
  </si>
  <si>
    <t>42_342_Ofen induktive Heizung</t>
  </si>
  <si>
    <t>LM100BTA18a_PY1800_RT18a</t>
  </si>
  <si>
    <t>729</t>
  </si>
  <si>
    <t>Inductor_#4_&amp;_#5_Py18_SP_of_MM_mode</t>
  </si>
  <si>
    <t>[211:341]</t>
  </si>
  <si>
    <t>42_354_Ofen induktive Heizung</t>
  </si>
  <si>
    <t>MM_SP.Ind45_PY18SP_</t>
  </si>
  <si>
    <t>730</t>
  </si>
  <si>
    <t>MC_PY19_Strip_Temp_PV</t>
  </si>
  <si>
    <t>[212:8]</t>
  </si>
  <si>
    <t>46_344_Kühlturm Kühlgebläse nach Zinkpott</t>
  </si>
  <si>
    <t>OK100BTA19_PY1900_RT19</t>
  </si>
  <si>
    <t>731</t>
  </si>
  <si>
    <t>Mobile_Cooling_Py19_SP_of_MM_mode</t>
  </si>
  <si>
    <t>[212:9]</t>
  </si>
  <si>
    <t>46_355_Kühlturm Kühlgebläse nach Zinkpott</t>
  </si>
  <si>
    <t>MM_SP.MC_PY19SP_</t>
  </si>
  <si>
    <t>732</t>
  </si>
  <si>
    <t>APC_PY20_Strip_Temp_PV</t>
  </si>
  <si>
    <t>[212:10]</t>
  </si>
  <si>
    <t>47_345_Kühlturm Bandzugmessung Nr.7 / Top-Rollen</t>
  </si>
  <si>
    <t>OL100BTA20_PY2000_RT20</t>
  </si>
  <si>
    <t>733</t>
  </si>
  <si>
    <t>After_Pot_Cooling_Py20_SP_of_MM_mode</t>
  </si>
  <si>
    <t>[212:11]</t>
  </si>
  <si>
    <t>47_356_Kühlturm Bandzugmessung Nr.7 / Top-Rollen</t>
  </si>
  <si>
    <t>MM_SP.APC_PY20SP_</t>
  </si>
  <si>
    <t>734</t>
  </si>
  <si>
    <t>Auslauf Coil-ID</t>
  </si>
  <si>
    <t>[220:0]</t>
  </si>
  <si>
    <t>735</t>
  </si>
  <si>
    <t>Auslauf Coil-NR</t>
  </si>
  <si>
    <t>[220:1]</t>
  </si>
  <si>
    <t>736</t>
  </si>
  <si>
    <t>Meterstelle Einsatzcoil</t>
  </si>
  <si>
    <t>[220:2]</t>
  </si>
  <si>
    <t>737</t>
  </si>
  <si>
    <t>Verbunden</t>
  </si>
  <si>
    <t>[220.0]</t>
  </si>
  <si>
    <t>QDR-Aufzeichnung</t>
  </si>
  <si>
    <t>y</t>
  </si>
  <si>
    <t>VH00OG_TE01_PHTG_TEMP__C</t>
  </si>
  <si>
    <t>DH02OG_TT01_DFF_Z_2_ETYS_TEMP__C</t>
  </si>
  <si>
    <t>DH02OG_TT02_DFF_Z_2_EXTS_TEMP__C</t>
  </si>
  <si>
    <t>DH03OG_TT01_DFF_Z_3_ETYS_TEMP__C</t>
  </si>
  <si>
    <t>DH03OG_TT02_DFF_Z_3_EXTS_TEMP__C</t>
  </si>
  <si>
    <t>DH04OG_TT01_DFF_Z_4_ETYS_TEMP__C</t>
  </si>
  <si>
    <t>DH04OG_TT02_DFF_Z_4_EXTS_TEMP__C</t>
  </si>
  <si>
    <t>DH05OG_TT01_DFF_Z_5_ETYS_TEMP__C</t>
  </si>
  <si>
    <t>DH05OG_TT02_DFF_Z_5_EXTS_TEMP__C</t>
  </si>
  <si>
    <t>DH06OG_TT01_DFF_Z_6_ETYS_TEMP__C</t>
  </si>
  <si>
    <t>DH06OG_TT02_DFF_Z_6_EXTS_TEMP__C</t>
  </si>
  <si>
    <t>DH07OG_TT01_DFF_Z_7_ETYS_TEMP__C</t>
  </si>
  <si>
    <t>DH07OG_TT02_DFF_Z_7_EXTS_TEMP__C</t>
  </si>
  <si>
    <t>DH08OG_TT01_DFF_Z_8_ETYS_TEMP__C</t>
  </si>
  <si>
    <t>DH08OG_TT02_DFF_Z_8_EXTS_TEMP__C</t>
  </si>
  <si>
    <t>DH06CM_TE01_DFF_Z_6_AIR_TEMP__C</t>
  </si>
  <si>
    <t>DH05CM_TE01_DFF_Z_5_AIR_TEMP__C</t>
  </si>
  <si>
    <t>DH04CM_TE01_DFF_Z_4_AIR_TEMP__C</t>
  </si>
  <si>
    <t>DH03CM_TE01_DFF_Z_3_AIR_TEMP__C</t>
  </si>
  <si>
    <t>DH02CM_TE01_DFF_Z_2_AIR_TEMP__C</t>
  </si>
  <si>
    <t>DH00CM_TT04_DFF_ZS_2-6_HOT_AIR_TEMP__C</t>
  </si>
  <si>
    <t>PY0100_RT01_DFF_PY01_STRIP_TEMP__C</t>
  </si>
  <si>
    <t>DFF_LOAD_PY01_SP_OF_MM_MODE__C</t>
  </si>
  <si>
    <t>DFF_LOAD_PY01_HIGH_QUAL_LIM_OF_MM_MODE__C</t>
  </si>
  <si>
    <t>DFF_LOAD_PY01_LOW_QUAL_LIM_OF_MM_MODE__C</t>
  </si>
  <si>
    <t xml:space="preserve"> </t>
  </si>
  <si>
    <t>AP_A1_RTF_Z_0_SAM_H2__PERC</t>
  </si>
  <si>
    <t>[211:102]</t>
  </si>
  <si>
    <t>AP_A1_RTF_Z_0_SAM_DEW_POINT__C</t>
  </si>
  <si>
    <t>[211:104]</t>
  </si>
  <si>
    <t>SH09PG_TE01_RTF_Z_0_TEMP__C</t>
  </si>
  <si>
    <t>PY0200_RT02_RTF_Z_0_PY02_STRIP_TEMP__C</t>
  </si>
  <si>
    <t>RTF_Z_0_PY02_SP_OF_AUTO_MODE__C</t>
  </si>
  <si>
    <t>[211:115]</t>
  </si>
  <si>
    <t>RTF_Z_0_PY02_SP_OF_MM_MODE__C</t>
  </si>
  <si>
    <t>AP_A2_OXID_TOP_SAM_O2__PERC</t>
  </si>
  <si>
    <t>[211:121]</t>
  </si>
  <si>
    <t>[211:122]</t>
  </si>
  <si>
    <t>AP_C2_OXID_DUCT_SAM_O2__PERC</t>
  </si>
  <si>
    <t>[211:124]</t>
  </si>
  <si>
    <t>[211:125]</t>
  </si>
  <si>
    <t>AP_C2_OXID_TOP_SAM_DEW_POINT__C</t>
  </si>
  <si>
    <t>[211:126]</t>
  </si>
  <si>
    <t>AP_B2_OXID_BOT_SAM_DEW_POINT__C</t>
  </si>
  <si>
    <t>[211:127]</t>
  </si>
  <si>
    <t>AP_A2_OXID_DUCT_SAM_DEW_POINT__C</t>
  </si>
  <si>
    <t>[211:128]</t>
  </si>
  <si>
    <t>PY0300_RT03_OXID_PY03_STRIP_TEMP__C</t>
  </si>
  <si>
    <t>[211:135]</t>
  </si>
  <si>
    <t>PY0400_RT04_OXID_PY04_STRIP_TEMP__C</t>
  </si>
  <si>
    <t>[211:137]</t>
  </si>
  <si>
    <t>AP_B1_RTF_ZS_1-2_TOP_SAM_H2__PERC</t>
  </si>
  <si>
    <t>[211:144]</t>
  </si>
  <si>
    <t>AP_C1_RTF_ZS_1-2_BOT_SAM_H2__PERC</t>
  </si>
  <si>
    <t>[211:146]</t>
  </si>
  <si>
    <t>AP_D1_RTF_ZS_3-4_TOP_SAM_H2__PERC</t>
  </si>
  <si>
    <t>[211:148]</t>
  </si>
  <si>
    <t>AP_E1_RTF_ZS_3-4_BOT_SAM_H2__PERC</t>
  </si>
  <si>
    <t>[211:150]</t>
  </si>
  <si>
    <t>AP_B1_RTF_ZS_1-2_TOP_SAM_DEW_POINT__C</t>
  </si>
  <si>
    <t>[211:147]</t>
  </si>
  <si>
    <t>AP_C1_RTF_ZS_1-2_BOT_SAM_DEW_POINT__C</t>
  </si>
  <si>
    <t>AP_D1_RTF_ZS_3-4_TOP_SAM_DEW_POINT__C</t>
  </si>
  <si>
    <t>[211:149]</t>
  </si>
  <si>
    <t>AP_E1_RTF_ZS_3-4_BOT_SAM_DEW_POINT__C</t>
  </si>
  <si>
    <t>AP_A3_RTF_ZS_1-2_SAM_H2__PERC</t>
  </si>
  <si>
    <t>[211:153]</t>
  </si>
  <si>
    <t>AP_B3_RTF_ZS_3-4_SAM_H2__PERC</t>
  </si>
  <si>
    <t>[211:155]</t>
  </si>
  <si>
    <t>AP_G5_RTF_ZS_1-4_SAM_H2__PERC</t>
  </si>
  <si>
    <t>[211:187]</t>
  </si>
  <si>
    <t>AP_G5_RTF_ZS_1-4_SAM_DEW_POINT__C</t>
  </si>
  <si>
    <t>[211:189]</t>
  </si>
  <si>
    <t>SH01PG_TE01_RTF_Z_1_TEMP_1__C</t>
  </si>
  <si>
    <t>SH01PG_TE02_RTF_Z_1_TEMP_2__C</t>
  </si>
  <si>
    <t>SH03PG_TE01_RTF_Z_3_TEMP_1__C</t>
  </si>
  <si>
    <t>SH03PG_TE02_RTF_Z_3_TEMP_2__C</t>
  </si>
  <si>
    <t>SH02PG_TT01_RTF_Z_2_TEMP_1__C</t>
  </si>
  <si>
    <t>SH02PG_TT02_RTF_Z_2_TEMP_2__C</t>
  </si>
  <si>
    <t>SH04PG_TE01_RTF_Z_4_TEMP_1__C</t>
  </si>
  <si>
    <t>SH04PG_TE02_RTF_Z_4_TEMP_2__C</t>
  </si>
  <si>
    <t>PY0500_RT05a_RTF_Z_4_PY05A_MS_STRIP_TEMP__C</t>
  </si>
  <si>
    <t>PY0500_RT05b_RTF_Z_4_PY05B_OS_STRIP_TEMP__C</t>
  </si>
  <si>
    <t>RTF_Z_4_PY05_SP_OF_MM_MODE__C</t>
  </si>
  <si>
    <t>RTF_Z_4_PY05_HIGH_QUAL_LIM_OF_MM_MODE__C</t>
  </si>
  <si>
    <t>RTF_Z_4_PY05_LOW_QUAL_LIM_OF_MM_MODE__C</t>
  </si>
  <si>
    <t>AP_F1_RTF_ZS_5-6_SAM_H2__PERC</t>
  </si>
  <si>
    <t>[211:183]</t>
  </si>
  <si>
    <t>AP_C3_RTF_ZS_5-6_TOP_SAM_H2__PERC</t>
  </si>
  <si>
    <t>AP_D3_RTF_ZS_5-6_BOT_SAM_H2__PERC</t>
  </si>
  <si>
    <t>AP_C3_RTF_ZS_5-6_TOP_SAM_DEW_POINT__C</t>
  </si>
  <si>
    <t>[211:190]</t>
  </si>
  <si>
    <t>AP_D3_RTF_ZS_5-6_BOT_SAM_DEW_POINT__C</t>
  </si>
  <si>
    <t>[211:191]</t>
  </si>
  <si>
    <t>AP_H5_RTF_ZS_5-6_SAM_H2__PERC</t>
  </si>
  <si>
    <t>[211:192]</t>
  </si>
  <si>
    <t>AP_H5_RTF_ZS_5-6_SAM_DEW_POINT__C</t>
  </si>
  <si>
    <t>[211:194]</t>
  </si>
  <si>
    <t>SH05PG_TT01_RTF_Z_5_TEMP_1__C</t>
  </si>
  <si>
    <t>SH05PG_TT02_RTF_Z_5_TEMP_2__C</t>
  </si>
  <si>
    <t>SH06PG_TE01_RTF_Z_6_TEMP_1__C</t>
  </si>
  <si>
    <t>SH06PG_TE02_RTF_Z_6_TEMP_2__C</t>
  </si>
  <si>
    <t>PY0700_RT07_RTF_Z_6_PY07_STRIP_TEMP__C</t>
  </si>
  <si>
    <t>RTF_Z_6_PY07_SP_OF_MM_MODE__C</t>
  </si>
  <si>
    <t>RTF_Z_6_PY07_HIGH_QUAL_LIM_OF_MM_MODE__C</t>
  </si>
  <si>
    <t>RTF_Z_6_PY07_LOW_QUAL_LIM_OF_MM_MODE__C</t>
  </si>
  <si>
    <t>AP_G1_SC_SAM_H2__PERC</t>
  </si>
  <si>
    <t>[211:208]</t>
  </si>
  <si>
    <t>AP_E3_SC_TOP_SAM_H2__PERC</t>
  </si>
  <si>
    <t>[211:212]</t>
  </si>
  <si>
    <t>AP_F3_SC_BOT_SAM_H2__PERC</t>
  </si>
  <si>
    <t>[211:214]</t>
  </si>
  <si>
    <t>AP_E3_SC_TOP_SAM_DEW_POINT__C</t>
  </si>
  <si>
    <t>[211:215]</t>
  </si>
  <si>
    <t>AP_F3_SC_BOT_SAM_DEW_POINT__C</t>
  </si>
  <si>
    <t>[211:216]</t>
  </si>
  <si>
    <t>SC01PG_TT11_SC_HEAT_1_TEMP__C</t>
  </si>
  <si>
    <t>SC02PG_TE11_SC_HEAT_2_TEMP__C</t>
  </si>
  <si>
    <t>SC03PG_TT11_SC_HEAT_3_TEMP__C</t>
  </si>
  <si>
    <t>SC04PG_TE11_SC_HEAT_4_TEMP__C</t>
  </si>
  <si>
    <t>PY1100_RT11a_SC_PY11A_MS_STRIP_TEMP__C</t>
  </si>
  <si>
    <t>[211:224]</t>
  </si>
  <si>
    <t>PY1100_RT11b_SC_PY11B_OS_STRIP_TEMP__C</t>
  </si>
  <si>
    <t>[211:225]</t>
  </si>
  <si>
    <t>SLOW_COOL_PY11_SP_OF_MM_MODE__C</t>
  </si>
  <si>
    <t>SLOW_COOL_PY11_HIGH_QUAL_LIM_OF_MM_MODE__C</t>
  </si>
  <si>
    <t>SLOW_COOL_PY11_LOW_QUAL_LIM_OF_MM_MODE__C</t>
  </si>
  <si>
    <t>AP_C4_TOP_TUNNEL_SAM_H2__PERC</t>
  </si>
  <si>
    <t>[211:229]</t>
  </si>
  <si>
    <t>[211:304]</t>
  </si>
  <si>
    <t>RC01PG_TE01_TOP_TUNNEL_HEAT_1_TEMP__C</t>
  </si>
  <si>
    <t>RC02PG_TE01_TOP_TUNNEL_HEAT_2_TEMP__C</t>
  </si>
  <si>
    <t>AP_A4_UFC_Z_1_SAM_H2__PERC</t>
  </si>
  <si>
    <t>[211:236]</t>
  </si>
  <si>
    <t>AP_E4_UFC_Z_1_SAM_H2__PERC</t>
  </si>
  <si>
    <t>[211:240]</t>
  </si>
  <si>
    <t>AP_I4_UFC_SAM_DEW_POINT__C</t>
  </si>
  <si>
    <t>[211:244]</t>
  </si>
  <si>
    <t>PY1200_RT12_UFC_Z_1_PY12_STRIP_TEMP__C</t>
  </si>
  <si>
    <t>KÜHLMODE_UFC-CTRL01__DWORD</t>
  </si>
  <si>
    <t>Dword</t>
  </si>
  <si>
    <t>AP_B4_UFC_Z_2_SAM_H2__PERC</t>
  </si>
  <si>
    <t>[211:238]</t>
  </si>
  <si>
    <t>AP_F4_UFC_Z_2_SAM_H2__PERC</t>
  </si>
  <si>
    <t>[211:241]</t>
  </si>
  <si>
    <t>RC03PG_TE01_UFC_EXIT_HEAT_TEMP__C</t>
  </si>
  <si>
    <t>PY1500_RT15_UFC_Z_2_PY15_STRIP_TEMP__C</t>
  </si>
  <si>
    <t>ULTRA_FAST_COOL_PY15_SP_OF_MM_MODE__C</t>
  </si>
  <si>
    <t>ULTRA_FAST_COOL_PY15_HIGH_QUAL_LIM_OF_MM_MODE__C</t>
  </si>
  <si>
    <t>ULTRA_FAST_COOL_PY15_LOW_QUAL_LIM_OF_MM_MODE__C</t>
  </si>
  <si>
    <t>AP_D4_BOT_TUNNEL_SAM_H2__PERC</t>
  </si>
  <si>
    <t>[211:306]</t>
  </si>
  <si>
    <t>AP_G3_OA_SAM_H2__PERC</t>
  </si>
  <si>
    <t>[211:311]</t>
  </si>
  <si>
    <t>AP_A5_OA_INLET_SAM_H2__PERC</t>
  </si>
  <si>
    <t>[211:312]</t>
  </si>
  <si>
    <t>AP_B5_OA_CHAM_TOP_SAM_H2__PERC</t>
  </si>
  <si>
    <t>[211:314]</t>
  </si>
  <si>
    <t>AP_C5_OA_CHAM_BOT_SAM_H2__PERC</t>
  </si>
  <si>
    <t>[211:316]</t>
  </si>
  <si>
    <t>AP_D5_OA_OUTLET_SAM_H2__PERC</t>
  </si>
  <si>
    <t>[211:318]</t>
  </si>
  <si>
    <t>AP_A5_OA_INLET_SAM_DEW_POINT__C</t>
  </si>
  <si>
    <t>[211:320]</t>
  </si>
  <si>
    <t>AP_B5_OA_CHAM_TOP_SAM_DEW_POINT__C</t>
  </si>
  <si>
    <t>[211:321]</t>
  </si>
  <si>
    <t>AP_C5_OA_CHAM_BOT_SAM_DEW_POINT__C</t>
  </si>
  <si>
    <t>[211:322]</t>
  </si>
  <si>
    <t>AP_D5_OA_OUTLET_SAM_DEW_POINT__C</t>
  </si>
  <si>
    <t>[211:323]</t>
  </si>
  <si>
    <t>PY1700_RT17_OA_PY17_STRIP_TEMP__C</t>
  </si>
  <si>
    <t>OA_PY17_SP_OF_MM_MODE__C</t>
  </si>
  <si>
    <t>PY1800_RT18b_IND_PY18B_OS_STRIP_TEMP__C</t>
  </si>
  <si>
    <t>PY1800_RT18a_IND_PY18A_MS_STRIP_TEMP__C</t>
  </si>
  <si>
    <t>AP_E5_EXIT_SAM_H2__PERC</t>
  </si>
  <si>
    <t>[211:344]</t>
  </si>
  <si>
    <t>AP_E5_EXIT_SAM_DEW_POINT__C</t>
  </si>
  <si>
    <t>[212:1]</t>
  </si>
  <si>
    <t>EQ00PG_TT03_EXIT_HEAT_TEMP__C</t>
  </si>
  <si>
    <t>[212:6]</t>
  </si>
  <si>
    <t>AP_H3_SNOUT_TOP_SAM_H2__PERC</t>
  </si>
  <si>
    <t>[211:343]</t>
  </si>
  <si>
    <t>AP_F5_SNOUT_TOP_SAM_H2__PERC</t>
  </si>
  <si>
    <t>[211:346]</t>
  </si>
  <si>
    <t>AP_F5_SNOUT_TOP_SAM_DEW_POINT__C</t>
  </si>
  <si>
    <t>[212:2]</t>
  </si>
  <si>
    <t>SN00PG_TE01_SNOUT_HEAT_TEMP__C</t>
  </si>
  <si>
    <t>[212:7]</t>
  </si>
  <si>
    <t>PY1900_RT19_MC_PY19_STRIP_TEMP__C</t>
  </si>
  <si>
    <t>MOBILE_COOL_PY19_SP_OF_MM_MODE__C</t>
  </si>
  <si>
    <t>PY2000_RT20_APC_PY20_STRIP_TEMP__C</t>
  </si>
  <si>
    <t>APC_POT_COOL_PY20_SP_OF_MM_MODE__C</t>
  </si>
  <si>
    <t xml:space="preserve">g/m2 </t>
  </si>
  <si>
    <t>SCT_DS_SPD_PV_M_MIN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</si>
</sst>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\ &quot;m &quot;"/>
    <numFmt numFmtId="165" formatCode="0.000"/>
  </numFmts>
  <fonts count="3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ourier New"/>
      <family val="3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trike/>
      <sz val="10"/>
      <color theme="1"/>
      <name val="Arial"/>
      <family val="2"/>
    </font>
    <font>
      <b/>
      <strike/>
      <sz val="10"/>
      <color theme="1"/>
      <name val="Arial"/>
      <family val="2"/>
    </font>
    <font>
      <strike/>
      <sz val="10"/>
      <name val="Arial"/>
      <family val="2"/>
    </font>
    <font>
      <sz val="10"/>
      <color rgb="FF000000"/>
      <name val="Arial"/>
      <charset val="1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66"/>
        <bgColor rgb="FF000000"/>
      </patternFill>
    </fill>
    <fill>
      <patternFill patternType="solid">
        <fgColor rgb="FFFFC0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862">
    <xf numFmtId="0" fontId="0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5" applyNumberFormat="0" applyAlignment="0" applyProtection="0"/>
    <xf numFmtId="0" fontId="17" fillId="8" borderId="6" applyNumberFormat="0" applyAlignment="0" applyProtection="0"/>
    <xf numFmtId="0" fontId="18" fillId="8" borderId="5" applyNumberFormat="0" applyAlignment="0" applyProtection="0"/>
    <xf numFmtId="0" fontId="19" fillId="0" borderId="7" applyNumberFormat="0" applyFill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4" fillId="34" borderId="0" applyNumberFormat="0" applyBorder="0" applyAlignment="0" applyProtection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8" fillId="0" borderId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10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10" borderId="9" applyNumberFormat="0" applyFont="0" applyAlignment="0" applyProtection="0"/>
    <xf numFmtId="0" fontId="4" fillId="0" borderId="0"/>
    <xf numFmtId="0" fontId="8" fillId="0" borderId="0"/>
    <xf numFmtId="0" fontId="4" fillId="10" borderId="9" applyNumberFormat="0" applyFont="0" applyAlignment="0" applyProtection="0"/>
    <xf numFmtId="0" fontId="4" fillId="0" borderId="0"/>
    <xf numFmtId="0" fontId="8" fillId="0" borderId="0"/>
    <xf numFmtId="0" fontId="4" fillId="10" borderId="9" applyNumberFormat="0" applyFont="0" applyAlignment="0" applyProtection="0"/>
    <xf numFmtId="0" fontId="4" fillId="0" borderId="0"/>
    <xf numFmtId="0" fontId="8" fillId="0" borderId="0"/>
    <xf numFmtId="0" fontId="4" fillId="10" borderId="9" applyNumberFormat="0" applyFont="0" applyAlignment="0" applyProtection="0"/>
    <xf numFmtId="0" fontId="4" fillId="0" borderId="0"/>
    <xf numFmtId="0" fontId="8" fillId="0" borderId="0"/>
    <xf numFmtId="0" fontId="4" fillId="10" borderId="9" applyNumberFormat="0" applyFont="0" applyAlignment="0" applyProtection="0"/>
    <xf numFmtId="0" fontId="4" fillId="0" borderId="0"/>
    <xf numFmtId="0" fontId="8" fillId="0" borderId="0"/>
    <xf numFmtId="0" fontId="4" fillId="10" borderId="9" applyNumberFormat="0" applyFont="0" applyAlignment="0" applyProtection="0"/>
    <xf numFmtId="0" fontId="4" fillId="0" borderId="0"/>
    <xf numFmtId="0" fontId="8" fillId="0" borderId="0"/>
    <xf numFmtId="0" fontId="4" fillId="10" borderId="9" applyNumberFormat="0" applyFont="0" applyAlignment="0" applyProtection="0"/>
    <xf numFmtId="0" fontId="4" fillId="0" borderId="0"/>
    <xf numFmtId="0" fontId="8" fillId="0" borderId="0"/>
    <xf numFmtId="0" fontId="4" fillId="10" borderId="9" applyNumberFormat="0" applyFont="0" applyAlignment="0" applyProtection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10" borderId="9" applyNumberFormat="0" applyFont="0" applyAlignment="0" applyProtection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8" fillId="0" borderId="0"/>
    <xf numFmtId="0" fontId="3" fillId="25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2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28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33" borderId="0" applyNumberFormat="0" applyBorder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8" fillId="0" borderId="0"/>
    <xf numFmtId="0" fontId="3" fillId="10" borderId="9" applyNumberFormat="0" applyFont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20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3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12" borderId="0" applyNumberFormat="0" applyBorder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10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0" borderId="0"/>
    <xf numFmtId="0" fontId="2" fillId="0" borderId="0"/>
    <xf numFmtId="0" fontId="2" fillId="10" borderId="9" applyNumberFormat="0" applyFont="0" applyAlignment="0" applyProtection="0"/>
    <xf numFmtId="0" fontId="2" fillId="0" borderId="0"/>
    <xf numFmtId="0" fontId="2" fillId="10" borderId="9" applyNumberFormat="0" applyFont="0" applyAlignment="0" applyProtection="0"/>
    <xf numFmtId="0" fontId="2" fillId="20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12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13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13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16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right" wrapText="1"/>
    </xf>
    <xf numFmtId="164" fontId="0" fillId="3" borderId="1" xfId="0" applyNumberFormat="1" applyFill="1" applyBorder="1" applyAlignment="1">
      <alignment horizontal="right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8" fillId="0" borderId="0" xfId="248"/>
    <xf numFmtId="0" fontId="0" fillId="0" borderId="0" xfId="0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5" fillId="0" borderId="0" xfId="0" applyFont="1" applyAlignment="1">
      <alignment horizontal="left" textRotation="90"/>
    </xf>
    <xf numFmtId="0" fontId="5" fillId="0" borderId="0" xfId="0" applyFont="1" applyAlignment="1">
      <alignment horizontal="center" textRotation="90" wrapText="1"/>
    </xf>
    <xf numFmtId="0" fontId="0" fillId="2" borderId="0" xfId="0" applyFill="1" applyAlignment="1">
      <alignment horizontal="center"/>
    </xf>
    <xf numFmtId="0" fontId="0" fillId="35" borderId="0" xfId="0" applyFill="1"/>
    <xf numFmtId="0" fontId="0" fillId="35" borderId="0" xfId="0" applyFill="1" applyAlignment="1">
      <alignment horizontal="center"/>
    </xf>
    <xf numFmtId="49" fontId="28" fillId="0" borderId="0" xfId="10795" applyNumberFormat="1" applyFont="1" applyAlignment="1">
      <alignment horizontal="left"/>
    </xf>
    <xf numFmtId="49" fontId="1" fillId="0" borderId="0" xfId="10848" applyNumberFormat="1" applyAlignment="1">
      <alignment horizontal="left"/>
    </xf>
    <xf numFmtId="0" fontId="0" fillId="36" borderId="0" xfId="0" applyFill="1"/>
    <xf numFmtId="0" fontId="0" fillId="37" borderId="0" xfId="0" applyFill="1"/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right"/>
    </xf>
    <xf numFmtId="0" fontId="29" fillId="0" borderId="0" xfId="0" applyFont="1"/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wrapText="1"/>
    </xf>
    <xf numFmtId="0" fontId="0" fillId="36" borderId="0" xfId="0" applyFill="1" applyAlignment="1">
      <alignment horizontal="center"/>
    </xf>
    <xf numFmtId="0" fontId="30" fillId="0" borderId="0" xfId="0" applyFont="1"/>
    <xf numFmtId="0" fontId="31" fillId="0" borderId="0" xfId="0" applyFont="1" applyAlignment="1">
      <alignment wrapText="1"/>
    </xf>
    <xf numFmtId="0" fontId="30" fillId="38" borderId="0" xfId="0" applyFont="1" applyFill="1"/>
    <xf numFmtId="0" fontId="31" fillId="38" borderId="0" xfId="0" applyFont="1" applyFill="1" applyAlignment="1">
      <alignment wrapText="1"/>
    </xf>
    <xf numFmtId="0" fontId="30" fillId="38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wrapText="1"/>
    </xf>
    <xf numFmtId="0" fontId="8" fillId="0" borderId="0" xfId="0" applyFont="1"/>
    <xf numFmtId="0" fontId="8" fillId="39" borderId="0" xfId="0" applyFont="1" applyFill="1"/>
    <xf numFmtId="0" fontId="32" fillId="0" borderId="0" xfId="0" applyFont="1" applyAlignment="1">
      <alignment horizontal="center"/>
    </xf>
    <xf numFmtId="0" fontId="32" fillId="0" borderId="0" xfId="0" applyFont="1"/>
    <xf numFmtId="0" fontId="32" fillId="0" borderId="0" xfId="0" applyFont="1" applyAlignment="1">
      <alignment shrinkToFit="1"/>
    </xf>
    <xf numFmtId="0" fontId="34" fillId="0" borderId="0" xfId="248" applyFont="1"/>
    <xf numFmtId="0" fontId="32" fillId="2" borderId="0" xfId="0" applyFont="1" applyFill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/>
    <xf numFmtId="0" fontId="33" fillId="2" borderId="0" xfId="0" applyFont="1" applyFill="1" applyAlignment="1">
      <alignment horizontal="center" wrapText="1"/>
    </xf>
    <xf numFmtId="0" fontId="32" fillId="2" borderId="0" xfId="0" applyFont="1" applyFill="1" applyAlignment="1">
      <alignment shrinkToFit="1"/>
    </xf>
    <xf numFmtId="0" fontId="34" fillId="2" borderId="0" xfId="248" applyFont="1" applyFill="1"/>
    <xf numFmtId="0" fontId="30" fillId="2" borderId="0" xfId="0" applyFont="1" applyFill="1" applyAlignment="1">
      <alignment horizontal="center"/>
    </xf>
    <xf numFmtId="0" fontId="30" fillId="2" borderId="0" xfId="0" applyFont="1" applyFill="1"/>
    <xf numFmtId="0" fontId="31" fillId="2" borderId="0" xfId="0" applyFont="1" applyFill="1" applyAlignment="1">
      <alignment wrapText="1"/>
    </xf>
    <xf numFmtId="0" fontId="30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0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wrapText="1"/>
    </xf>
    <xf numFmtId="0" fontId="0" fillId="2" borderId="0" xfId="0" applyFill="1" applyAlignment="1">
      <alignment shrinkToFit="1"/>
    </xf>
    <xf numFmtId="0" fontId="30" fillId="2" borderId="0" xfId="0" applyFont="1" applyFill="1" applyAlignment="1">
      <alignment horizontal="center" wrapText="1"/>
    </xf>
    <xf numFmtId="49" fontId="0" fillId="2" borderId="0" xfId="0" applyNumberFormat="1" applyFill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35" fillId="2" borderId="0" xfId="0" applyFont="1" applyFill="1"/>
    <xf numFmtId="0" fontId="30" fillId="36" borderId="0" xfId="0" applyFont="1" applyFill="1" applyAlignment="1">
      <alignment horizontal="center"/>
    </xf>
    <xf numFmtId="0" fontId="30" fillId="36" borderId="0" xfId="0" applyFont="1" applyFill="1"/>
    <xf numFmtId="0" fontId="30" fillId="40" borderId="0" xfId="0" applyFont="1" applyFill="1"/>
    <xf numFmtId="0" fontId="31" fillId="36" borderId="0" xfId="0" applyFont="1" applyFill="1" applyAlignment="1">
      <alignment wrapText="1"/>
    </xf>
    <xf numFmtId="0" fontId="0" fillId="36" borderId="0" xfId="0" applyFill="1" applyAlignment="1">
      <alignment horizontal="center" shrinkToFit="1"/>
    </xf>
    <xf numFmtId="0" fontId="8" fillId="0" borderId="0" xfId="248" applyAlignment="1">
      <alignment horizontal="left"/>
    </xf>
  </cellXfs>
  <cellStyles count="10862">
    <cellStyle name="20 % - Akzent1" xfId="18" builtinId="30" customBuiltin="1"/>
    <cellStyle name="20 % - Akzent2" xfId="22" builtinId="34" customBuiltin="1"/>
    <cellStyle name="20 % - Akzent3" xfId="26" builtinId="38" customBuiltin="1"/>
    <cellStyle name="20 % - Akzent4" xfId="30" builtinId="42" customBuiltin="1"/>
    <cellStyle name="20 % - Akzent5" xfId="34" builtinId="46" customBuiltin="1"/>
    <cellStyle name="20 % - Akzent6" xfId="38" builtinId="50" customBuiltin="1"/>
    <cellStyle name="20% - Akzent1 10" xfId="3918"/>
    <cellStyle name="20% - Akzent1 11" xfId="4325"/>
    <cellStyle name="20% - Akzent1 12" xfId="4732"/>
    <cellStyle name="20% - Akzent1 13" xfId="5139"/>
    <cellStyle name="20% - Akzent1 14" xfId="5546"/>
    <cellStyle name="20% - Akzent1 15" xfId="5953"/>
    <cellStyle name="20% - Akzent1 16" xfId="6360"/>
    <cellStyle name="20% - Akzent1 17" xfId="6767"/>
    <cellStyle name="20% - Akzent1 18" xfId="7174"/>
    <cellStyle name="20% - Akzent1 19" xfId="7581"/>
    <cellStyle name="20% - Akzent1 2" xfId="631"/>
    <cellStyle name="20% - Akzent1 20" xfId="7988"/>
    <cellStyle name="20% - Akzent1 21" xfId="8395"/>
    <cellStyle name="20% - Akzent1 22" xfId="8802"/>
    <cellStyle name="20% - Akzent1 23" xfId="9209"/>
    <cellStyle name="20% - Akzent1 24" xfId="9615"/>
    <cellStyle name="20% - Akzent1 25" xfId="10015"/>
    <cellStyle name="20% - Akzent1 26" xfId="10399"/>
    <cellStyle name="20% - Akzent1 27" xfId="10801"/>
    <cellStyle name="20% - Akzent1 28" xfId="10808"/>
    <cellStyle name="20% - Akzent1 29" xfId="10807"/>
    <cellStyle name="20% - Akzent1 3" xfId="1069"/>
    <cellStyle name="20% - Akzent1 30" xfId="10811"/>
    <cellStyle name="20% - Akzent1 31" xfId="10850"/>
    <cellStyle name="20% - Akzent1 4" xfId="1476"/>
    <cellStyle name="20% - Akzent1 5" xfId="1883"/>
    <cellStyle name="20% - Akzent1 6" xfId="2290"/>
    <cellStyle name="20% - Akzent1 7" xfId="2697"/>
    <cellStyle name="20% - Akzent1 8" xfId="3104"/>
    <cellStyle name="20% - Akzent1 9" xfId="3511"/>
    <cellStyle name="20% - Akzent2 10" xfId="3894"/>
    <cellStyle name="20% - Akzent2 11" xfId="4301"/>
    <cellStyle name="20% - Akzent2 12" xfId="4708"/>
    <cellStyle name="20% - Akzent2 13" xfId="5115"/>
    <cellStyle name="20% - Akzent2 14" xfId="5522"/>
    <cellStyle name="20% - Akzent2 15" xfId="5929"/>
    <cellStyle name="20% - Akzent2 16" xfId="6336"/>
    <cellStyle name="20% - Akzent2 17" xfId="6743"/>
    <cellStyle name="20% - Akzent2 18" xfId="7150"/>
    <cellStyle name="20% - Akzent2 19" xfId="7557"/>
    <cellStyle name="20% - Akzent2 2" xfId="635"/>
    <cellStyle name="20% - Akzent2 20" xfId="7964"/>
    <cellStyle name="20% - Akzent2 21" xfId="8371"/>
    <cellStyle name="20% - Akzent2 22" xfId="8778"/>
    <cellStyle name="20% - Akzent2 23" xfId="9185"/>
    <cellStyle name="20% - Akzent2 24" xfId="9591"/>
    <cellStyle name="20% - Akzent2 25" xfId="9991"/>
    <cellStyle name="20% - Akzent2 26" xfId="10377"/>
    <cellStyle name="20% - Akzent2 27" xfId="10805"/>
    <cellStyle name="20% - Akzent2 28" xfId="10818"/>
    <cellStyle name="20% - Akzent2 29" xfId="10828"/>
    <cellStyle name="20% - Akzent2 3" xfId="1045"/>
    <cellStyle name="20% - Akzent2 30" xfId="10838"/>
    <cellStyle name="20% - Akzent2 31" xfId="10852"/>
    <cellStyle name="20% - Akzent2 4" xfId="1452"/>
    <cellStyle name="20% - Akzent2 5" xfId="1859"/>
    <cellStyle name="20% - Akzent2 6" xfId="2266"/>
    <cellStyle name="20% - Akzent2 7" xfId="2673"/>
    <cellStyle name="20% - Akzent2 8" xfId="3080"/>
    <cellStyle name="20% - Akzent2 9" xfId="3487"/>
    <cellStyle name="20% - Akzent3 10" xfId="3870"/>
    <cellStyle name="20% - Akzent3 11" xfId="4277"/>
    <cellStyle name="20% - Akzent3 12" xfId="4684"/>
    <cellStyle name="20% - Akzent3 13" xfId="5091"/>
    <cellStyle name="20% - Akzent3 14" xfId="5498"/>
    <cellStyle name="20% - Akzent3 15" xfId="5905"/>
    <cellStyle name="20% - Akzent3 16" xfId="6312"/>
    <cellStyle name="20% - Akzent3 17" xfId="6719"/>
    <cellStyle name="20% - Akzent3 18" xfId="7126"/>
    <cellStyle name="20% - Akzent3 19" xfId="7533"/>
    <cellStyle name="20% - Akzent3 2" xfId="639"/>
    <cellStyle name="20% - Akzent3 20" xfId="7940"/>
    <cellStyle name="20% - Akzent3 21" xfId="8347"/>
    <cellStyle name="20% - Akzent3 22" xfId="8754"/>
    <cellStyle name="20% - Akzent3 23" xfId="9161"/>
    <cellStyle name="20% - Akzent3 24" xfId="9567"/>
    <cellStyle name="20% - Akzent3 25" xfId="9968"/>
    <cellStyle name="20% - Akzent3 26" xfId="10355"/>
    <cellStyle name="20% - Akzent3 27" xfId="10809"/>
    <cellStyle name="20% - Akzent3 28" xfId="10803"/>
    <cellStyle name="20% - Akzent3 29" xfId="10800"/>
    <cellStyle name="20% - Akzent3 3" xfId="1021"/>
    <cellStyle name="20% - Akzent3 30" xfId="10812"/>
    <cellStyle name="20% - Akzent3 31" xfId="10854"/>
    <cellStyle name="20% - Akzent3 4" xfId="1428"/>
    <cellStyle name="20% - Akzent3 5" xfId="1835"/>
    <cellStyle name="20% - Akzent3 6" xfId="2242"/>
    <cellStyle name="20% - Akzent3 7" xfId="2649"/>
    <cellStyle name="20% - Akzent3 8" xfId="3056"/>
    <cellStyle name="20% - Akzent3 9" xfId="3463"/>
    <cellStyle name="20% - Akzent4 10" xfId="3822"/>
    <cellStyle name="20% - Akzent4 11" xfId="4229"/>
    <cellStyle name="20% - Akzent4 12" xfId="4636"/>
    <cellStyle name="20% - Akzent4 13" xfId="5043"/>
    <cellStyle name="20% - Akzent4 14" xfId="5450"/>
    <cellStyle name="20% - Akzent4 15" xfId="5857"/>
    <cellStyle name="20% - Akzent4 16" xfId="6264"/>
    <cellStyle name="20% - Akzent4 17" xfId="6671"/>
    <cellStyle name="20% - Akzent4 18" xfId="7078"/>
    <cellStyle name="20% - Akzent4 19" xfId="7485"/>
    <cellStyle name="20% - Akzent4 2" xfId="643"/>
    <cellStyle name="20% - Akzent4 20" xfId="7892"/>
    <cellStyle name="20% - Akzent4 21" xfId="8299"/>
    <cellStyle name="20% - Akzent4 22" xfId="8706"/>
    <cellStyle name="20% - Akzent4 23" xfId="9113"/>
    <cellStyle name="20% - Akzent4 24" xfId="9520"/>
    <cellStyle name="20% - Akzent4 25" xfId="9921"/>
    <cellStyle name="20% - Akzent4 26" xfId="10312"/>
    <cellStyle name="20% - Akzent4 27" xfId="10813"/>
    <cellStyle name="20% - Akzent4 28" xfId="10823"/>
    <cellStyle name="20% - Akzent4 29" xfId="10833"/>
    <cellStyle name="20% - Akzent4 3" xfId="973"/>
    <cellStyle name="20% - Akzent4 30" xfId="10842"/>
    <cellStyle name="20% - Akzent4 31" xfId="10856"/>
    <cellStyle name="20% - Akzent4 4" xfId="1380"/>
    <cellStyle name="20% - Akzent4 5" xfId="1787"/>
    <cellStyle name="20% - Akzent4 6" xfId="2194"/>
    <cellStyle name="20% - Akzent4 7" xfId="2601"/>
    <cellStyle name="20% - Akzent4 8" xfId="3008"/>
    <cellStyle name="20% - Akzent4 9" xfId="3415"/>
    <cellStyle name="20% - Akzent5 10" xfId="3827"/>
    <cellStyle name="20% - Akzent5 11" xfId="4234"/>
    <cellStyle name="20% - Akzent5 12" xfId="4641"/>
    <cellStyle name="20% - Akzent5 13" xfId="5048"/>
    <cellStyle name="20% - Akzent5 14" xfId="5455"/>
    <cellStyle name="20% - Akzent5 15" xfId="5862"/>
    <cellStyle name="20% - Akzent5 16" xfId="6269"/>
    <cellStyle name="20% - Akzent5 17" xfId="6676"/>
    <cellStyle name="20% - Akzent5 18" xfId="7083"/>
    <cellStyle name="20% - Akzent5 19" xfId="7490"/>
    <cellStyle name="20% - Akzent5 2" xfId="647"/>
    <cellStyle name="20% - Akzent5 20" xfId="7897"/>
    <cellStyle name="20% - Akzent5 21" xfId="8304"/>
    <cellStyle name="20% - Akzent5 22" xfId="8711"/>
    <cellStyle name="20% - Akzent5 23" xfId="9118"/>
    <cellStyle name="20% - Akzent5 24" xfId="9525"/>
    <cellStyle name="20% - Akzent5 25" xfId="9926"/>
    <cellStyle name="20% - Akzent5 26" xfId="10316"/>
    <cellStyle name="20% - Akzent5 27" xfId="10816"/>
    <cellStyle name="20% - Akzent5 28" xfId="10826"/>
    <cellStyle name="20% - Akzent5 29" xfId="10836"/>
    <cellStyle name="20% - Akzent5 3" xfId="978"/>
    <cellStyle name="20% - Akzent5 30" xfId="10844"/>
    <cellStyle name="20% - Akzent5 31" xfId="10858"/>
    <cellStyle name="20% - Akzent5 4" xfId="1385"/>
    <cellStyle name="20% - Akzent5 5" xfId="1792"/>
    <cellStyle name="20% - Akzent5 6" xfId="2199"/>
    <cellStyle name="20% - Akzent5 7" xfId="2606"/>
    <cellStyle name="20% - Akzent5 8" xfId="3013"/>
    <cellStyle name="20% - Akzent5 9" xfId="3420"/>
    <cellStyle name="20% - Akzent6 10" xfId="3394"/>
    <cellStyle name="20% - Akzent6 11" xfId="3801"/>
    <cellStyle name="20% - Akzent6 12" xfId="4208"/>
    <cellStyle name="20% - Akzent6 13" xfId="4615"/>
    <cellStyle name="20% - Akzent6 14" xfId="5022"/>
    <cellStyle name="20% - Akzent6 15" xfId="5429"/>
    <cellStyle name="20% - Akzent6 16" xfId="5836"/>
    <cellStyle name="20% - Akzent6 17" xfId="6243"/>
    <cellStyle name="20% - Akzent6 18" xfId="6650"/>
    <cellStyle name="20% - Akzent6 19" xfId="7057"/>
    <cellStyle name="20% - Akzent6 2" xfId="651"/>
    <cellStyle name="20% - Akzent6 20" xfId="7464"/>
    <cellStyle name="20% - Akzent6 21" xfId="7871"/>
    <cellStyle name="20% - Akzent6 22" xfId="8278"/>
    <cellStyle name="20% - Akzent6 23" xfId="8685"/>
    <cellStyle name="20% - Akzent6 24" xfId="9092"/>
    <cellStyle name="20% - Akzent6 25" xfId="9499"/>
    <cellStyle name="20% - Akzent6 26" xfId="9903"/>
    <cellStyle name="20% - Akzent6 27" xfId="10819"/>
    <cellStyle name="20% - Akzent6 28" xfId="10829"/>
    <cellStyle name="20% - Akzent6 29" xfId="10839"/>
    <cellStyle name="20% - Akzent6 3" xfId="781"/>
    <cellStyle name="20% - Akzent6 30" xfId="10846"/>
    <cellStyle name="20% - Akzent6 31" xfId="10860"/>
    <cellStyle name="20% - Akzent6 4" xfId="952"/>
    <cellStyle name="20% - Akzent6 5" xfId="1359"/>
    <cellStyle name="20% - Akzent6 6" xfId="1766"/>
    <cellStyle name="20% - Akzent6 7" xfId="2173"/>
    <cellStyle name="20% - Akzent6 8" xfId="2580"/>
    <cellStyle name="20% - Akzent6 9" xfId="2987"/>
    <cellStyle name="40 % - Akzent1" xfId="19" builtinId="31" customBuiltin="1"/>
    <cellStyle name="40 % - Akzent2" xfId="23" builtinId="35" customBuiltin="1"/>
    <cellStyle name="40 % - Akzent3" xfId="27" builtinId="39" customBuiltin="1"/>
    <cellStyle name="40 % - Akzent4" xfId="31" builtinId="43" customBuiltin="1"/>
    <cellStyle name="40 % - Akzent5" xfId="35" builtinId="47" customBuiltin="1"/>
    <cellStyle name="40 % - Akzent6" xfId="39" builtinId="51" customBuiltin="1"/>
    <cellStyle name="40% - Akzent1 10" xfId="3912"/>
    <cellStyle name="40% - Akzent1 11" xfId="4319"/>
    <cellStyle name="40% - Akzent1 12" xfId="4726"/>
    <cellStyle name="40% - Akzent1 13" xfId="5133"/>
    <cellStyle name="40% - Akzent1 14" xfId="5540"/>
    <cellStyle name="40% - Akzent1 15" xfId="5947"/>
    <cellStyle name="40% - Akzent1 16" xfId="6354"/>
    <cellStyle name="40% - Akzent1 17" xfId="6761"/>
    <cellStyle name="40% - Akzent1 18" xfId="7168"/>
    <cellStyle name="40% - Akzent1 19" xfId="7575"/>
    <cellStyle name="40% - Akzent1 2" xfId="632"/>
    <cellStyle name="40% - Akzent1 20" xfId="7982"/>
    <cellStyle name="40% - Akzent1 21" xfId="8389"/>
    <cellStyle name="40% - Akzent1 22" xfId="8796"/>
    <cellStyle name="40% - Akzent1 23" xfId="9203"/>
    <cellStyle name="40% - Akzent1 24" xfId="9609"/>
    <cellStyle name="40% - Akzent1 25" xfId="10009"/>
    <cellStyle name="40% - Akzent1 26" xfId="10393"/>
    <cellStyle name="40% - Akzent1 27" xfId="10802"/>
    <cellStyle name="40% - Akzent1 28" xfId="10804"/>
    <cellStyle name="40% - Akzent1 29" xfId="10821"/>
    <cellStyle name="40% - Akzent1 3" xfId="1063"/>
    <cellStyle name="40% - Akzent1 30" xfId="10831"/>
    <cellStyle name="40% - Akzent1 31" xfId="10851"/>
    <cellStyle name="40% - Akzent1 4" xfId="1470"/>
    <cellStyle name="40% - Akzent1 5" xfId="1877"/>
    <cellStyle name="40% - Akzent1 6" xfId="2284"/>
    <cellStyle name="40% - Akzent1 7" xfId="2691"/>
    <cellStyle name="40% - Akzent1 8" xfId="3098"/>
    <cellStyle name="40% - Akzent1 9" xfId="3505"/>
    <cellStyle name="40% - Akzent2 10" xfId="3888"/>
    <cellStyle name="40% - Akzent2 11" xfId="4295"/>
    <cellStyle name="40% - Akzent2 12" xfId="4702"/>
    <cellStyle name="40% - Akzent2 13" xfId="5109"/>
    <cellStyle name="40% - Akzent2 14" xfId="5516"/>
    <cellStyle name="40% - Akzent2 15" xfId="5923"/>
    <cellStyle name="40% - Akzent2 16" xfId="6330"/>
    <cellStyle name="40% - Akzent2 17" xfId="6737"/>
    <cellStyle name="40% - Akzent2 18" xfId="7144"/>
    <cellStyle name="40% - Akzent2 19" xfId="7551"/>
    <cellStyle name="40% - Akzent2 2" xfId="636"/>
    <cellStyle name="40% - Akzent2 20" xfId="7958"/>
    <cellStyle name="40% - Akzent2 21" xfId="8365"/>
    <cellStyle name="40% - Akzent2 22" xfId="8772"/>
    <cellStyle name="40% - Akzent2 23" xfId="9179"/>
    <cellStyle name="40% - Akzent2 24" xfId="9585"/>
    <cellStyle name="40% - Akzent2 25" xfId="9985"/>
    <cellStyle name="40% - Akzent2 26" xfId="10371"/>
    <cellStyle name="40% - Akzent2 27" xfId="10806"/>
    <cellStyle name="40% - Akzent2 28" xfId="10815"/>
    <cellStyle name="40% - Akzent2 29" xfId="10825"/>
    <cellStyle name="40% - Akzent2 3" xfId="1039"/>
    <cellStyle name="40% - Akzent2 30" xfId="10835"/>
    <cellStyle name="40% - Akzent2 31" xfId="10853"/>
    <cellStyle name="40% - Akzent2 4" xfId="1446"/>
    <cellStyle name="40% - Akzent2 5" xfId="1853"/>
    <cellStyle name="40% - Akzent2 6" xfId="2260"/>
    <cellStyle name="40% - Akzent2 7" xfId="2667"/>
    <cellStyle name="40% - Akzent2 8" xfId="3074"/>
    <cellStyle name="40% - Akzent2 9" xfId="3481"/>
    <cellStyle name="40% - Akzent3 10" xfId="3864"/>
    <cellStyle name="40% - Akzent3 11" xfId="4271"/>
    <cellStyle name="40% - Akzent3 12" xfId="4678"/>
    <cellStyle name="40% - Akzent3 13" xfId="5085"/>
    <cellStyle name="40% - Akzent3 14" xfId="5492"/>
    <cellStyle name="40% - Akzent3 15" xfId="5899"/>
    <cellStyle name="40% - Akzent3 16" xfId="6306"/>
    <cellStyle name="40% - Akzent3 17" xfId="6713"/>
    <cellStyle name="40% - Akzent3 18" xfId="7120"/>
    <cellStyle name="40% - Akzent3 19" xfId="7527"/>
    <cellStyle name="40% - Akzent3 2" xfId="640"/>
    <cellStyle name="40% - Akzent3 20" xfId="7934"/>
    <cellStyle name="40% - Akzent3 21" xfId="8341"/>
    <cellStyle name="40% - Akzent3 22" xfId="8748"/>
    <cellStyle name="40% - Akzent3 23" xfId="9155"/>
    <cellStyle name="40% - Akzent3 24" xfId="9561"/>
    <cellStyle name="40% - Akzent3 25" xfId="9962"/>
    <cellStyle name="40% - Akzent3 26" xfId="10349"/>
    <cellStyle name="40% - Akzent3 27" xfId="10810"/>
    <cellStyle name="40% - Akzent3 28" xfId="10822"/>
    <cellStyle name="40% - Akzent3 29" xfId="10832"/>
    <cellStyle name="40% - Akzent3 3" xfId="1015"/>
    <cellStyle name="40% - Akzent3 30" xfId="10841"/>
    <cellStyle name="40% - Akzent3 31" xfId="10855"/>
    <cellStyle name="40% - Akzent3 4" xfId="1422"/>
    <cellStyle name="40% - Akzent3 5" xfId="1829"/>
    <cellStyle name="40% - Akzent3 6" xfId="2236"/>
    <cellStyle name="40% - Akzent3 7" xfId="2643"/>
    <cellStyle name="40% - Akzent3 8" xfId="3050"/>
    <cellStyle name="40% - Akzent3 9" xfId="3457"/>
    <cellStyle name="40% - Akzent4 10" xfId="3730"/>
    <cellStyle name="40% - Akzent4 11" xfId="4137"/>
    <cellStyle name="40% - Akzent4 12" xfId="4544"/>
    <cellStyle name="40% - Akzent4 13" xfId="4951"/>
    <cellStyle name="40% - Akzent4 14" xfId="5358"/>
    <cellStyle name="40% - Akzent4 15" xfId="5765"/>
    <cellStyle name="40% - Akzent4 16" xfId="6172"/>
    <cellStyle name="40% - Akzent4 17" xfId="6579"/>
    <cellStyle name="40% - Akzent4 18" xfId="6986"/>
    <cellStyle name="40% - Akzent4 19" xfId="7393"/>
    <cellStyle name="40% - Akzent4 2" xfId="644"/>
    <cellStyle name="40% - Akzent4 20" xfId="7800"/>
    <cellStyle name="40% - Akzent4 21" xfId="8207"/>
    <cellStyle name="40% - Akzent4 22" xfId="8614"/>
    <cellStyle name="40% - Akzent4 23" xfId="9021"/>
    <cellStyle name="40% - Akzent4 24" xfId="9428"/>
    <cellStyle name="40% - Akzent4 25" xfId="9833"/>
    <cellStyle name="40% - Akzent4 26" xfId="10227"/>
    <cellStyle name="40% - Akzent4 27" xfId="10814"/>
    <cellStyle name="40% - Akzent4 28" xfId="10824"/>
    <cellStyle name="40% - Akzent4 29" xfId="10834"/>
    <cellStyle name="40% - Akzent4 3" xfId="881"/>
    <cellStyle name="40% - Akzent4 30" xfId="10843"/>
    <cellStyle name="40% - Akzent4 31" xfId="10857"/>
    <cellStyle name="40% - Akzent4 4" xfId="1288"/>
    <cellStyle name="40% - Akzent4 5" xfId="1695"/>
    <cellStyle name="40% - Akzent4 6" xfId="2102"/>
    <cellStyle name="40% - Akzent4 7" xfId="2509"/>
    <cellStyle name="40% - Akzent4 8" xfId="2916"/>
    <cellStyle name="40% - Akzent4 9" xfId="3323"/>
    <cellStyle name="40% - Akzent5 10" xfId="3724"/>
    <cellStyle name="40% - Akzent5 11" xfId="4131"/>
    <cellStyle name="40% - Akzent5 12" xfId="4538"/>
    <cellStyle name="40% - Akzent5 13" xfId="4945"/>
    <cellStyle name="40% - Akzent5 14" xfId="5352"/>
    <cellStyle name="40% - Akzent5 15" xfId="5759"/>
    <cellStyle name="40% - Akzent5 16" xfId="6166"/>
    <cellStyle name="40% - Akzent5 17" xfId="6573"/>
    <cellStyle name="40% - Akzent5 18" xfId="6980"/>
    <cellStyle name="40% - Akzent5 19" xfId="7387"/>
    <cellStyle name="40% - Akzent5 2" xfId="648"/>
    <cellStyle name="40% - Akzent5 20" xfId="7794"/>
    <cellStyle name="40% - Akzent5 21" xfId="8201"/>
    <cellStyle name="40% - Akzent5 22" xfId="8608"/>
    <cellStyle name="40% - Akzent5 23" xfId="9015"/>
    <cellStyle name="40% - Akzent5 24" xfId="9422"/>
    <cellStyle name="40% - Akzent5 25" xfId="9827"/>
    <cellStyle name="40% - Akzent5 26" xfId="10222"/>
    <cellStyle name="40% - Akzent5 27" xfId="10817"/>
    <cellStyle name="40% - Akzent5 28" xfId="10827"/>
    <cellStyle name="40% - Akzent5 29" xfId="10837"/>
    <cellStyle name="40% - Akzent5 3" xfId="875"/>
    <cellStyle name="40% - Akzent5 30" xfId="10845"/>
    <cellStyle name="40% - Akzent5 31" xfId="10859"/>
    <cellStyle name="40% - Akzent5 4" xfId="1282"/>
    <cellStyle name="40% - Akzent5 5" xfId="1689"/>
    <cellStyle name="40% - Akzent5 6" xfId="2096"/>
    <cellStyle name="40% - Akzent5 7" xfId="2503"/>
    <cellStyle name="40% - Akzent5 8" xfId="2910"/>
    <cellStyle name="40% - Akzent5 9" xfId="3317"/>
    <cellStyle name="40% - Akzent6 10" xfId="3834"/>
    <cellStyle name="40% - Akzent6 11" xfId="4241"/>
    <cellStyle name="40% - Akzent6 12" xfId="4648"/>
    <cellStyle name="40% - Akzent6 13" xfId="5055"/>
    <cellStyle name="40% - Akzent6 14" xfId="5462"/>
    <cellStyle name="40% - Akzent6 15" xfId="5869"/>
    <cellStyle name="40% - Akzent6 16" xfId="6276"/>
    <cellStyle name="40% - Akzent6 17" xfId="6683"/>
    <cellStyle name="40% - Akzent6 18" xfId="7090"/>
    <cellStyle name="40% - Akzent6 19" xfId="7497"/>
    <cellStyle name="40% - Akzent6 2" xfId="652"/>
    <cellStyle name="40% - Akzent6 20" xfId="7904"/>
    <cellStyle name="40% - Akzent6 21" xfId="8311"/>
    <cellStyle name="40% - Akzent6 22" xfId="8718"/>
    <cellStyle name="40% - Akzent6 23" xfId="9125"/>
    <cellStyle name="40% - Akzent6 24" xfId="9531"/>
    <cellStyle name="40% - Akzent6 25" xfId="9932"/>
    <cellStyle name="40% - Akzent6 26" xfId="10320"/>
    <cellStyle name="40% - Akzent6 27" xfId="10820"/>
    <cellStyle name="40% - Akzent6 28" xfId="10830"/>
    <cellStyle name="40% - Akzent6 29" xfId="10840"/>
    <cellStyle name="40% - Akzent6 3" xfId="985"/>
    <cellStyle name="40% - Akzent6 30" xfId="10847"/>
    <cellStyle name="40% - Akzent6 31" xfId="10861"/>
    <cellStyle name="40% - Akzent6 4" xfId="1392"/>
    <cellStyle name="40% - Akzent6 5" xfId="1799"/>
    <cellStyle name="40% - Akzent6 6" xfId="2206"/>
    <cellStyle name="40% - Akzent6 7" xfId="2613"/>
    <cellStyle name="40% - Akzent6 8" xfId="3020"/>
    <cellStyle name="40% - Akzent6 9" xfId="3427"/>
    <cellStyle name="60 % - Akzent1" xfId="20" builtinId="32" customBuiltin="1"/>
    <cellStyle name="60 % - Akzent2" xfId="24" builtinId="36" customBuiltin="1"/>
    <cellStyle name="60 % - Akzent3" xfId="28" builtinId="40" customBuiltin="1"/>
    <cellStyle name="60 % - Akzent4" xfId="32" builtinId="44" customBuiltin="1"/>
    <cellStyle name="60 % - Akzent5" xfId="36" builtinId="48" customBuiltin="1"/>
    <cellStyle name="60 % - Akzent6" xfId="40" builtinId="52" customBuiltin="1"/>
    <cellStyle name="Akzent1" xfId="17" builtinId="29" customBuiltin="1"/>
    <cellStyle name="Akzent2" xfId="21" builtinId="33" customBuiltin="1"/>
    <cellStyle name="Akzent3" xfId="25" builtinId="37" customBuiltin="1"/>
    <cellStyle name="Akzent4" xfId="29" builtinId="41" customBuiltin="1"/>
    <cellStyle name="Akzent5" xfId="33" builtinId="45" customBuiltin="1"/>
    <cellStyle name="Akzent6" xfId="37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6" builtinId="25" customBuiltin="1"/>
    <cellStyle name="Erklärender Text" xfId="15" builtinId="53" customBuiltin="1"/>
    <cellStyle name="Excel Built-in Normal" xfId="64"/>
    <cellStyle name="Gut" xfId="6" builtinId="26" customBuiltin="1"/>
    <cellStyle name="Neutral" xfId="8" builtinId="28" customBuiltin="1"/>
    <cellStyle name="Notiz 10" xfId="65"/>
    <cellStyle name="Notiz 10 10" xfId="2216"/>
    <cellStyle name="Notiz 10 11" xfId="2623"/>
    <cellStyle name="Notiz 10 12" xfId="3030"/>
    <cellStyle name="Notiz 10 13" xfId="3437"/>
    <cellStyle name="Notiz 10 14" xfId="3844"/>
    <cellStyle name="Notiz 10 15" xfId="4251"/>
    <cellStyle name="Notiz 10 16" xfId="4658"/>
    <cellStyle name="Notiz 10 17" xfId="5065"/>
    <cellStyle name="Notiz 10 18" xfId="5472"/>
    <cellStyle name="Notiz 10 19" xfId="5879"/>
    <cellStyle name="Notiz 10 2" xfId="66"/>
    <cellStyle name="Notiz 10 2 10" xfId="3710"/>
    <cellStyle name="Notiz 10 2 11" xfId="4117"/>
    <cellStyle name="Notiz 10 2 12" xfId="4524"/>
    <cellStyle name="Notiz 10 2 13" xfId="4931"/>
    <cellStyle name="Notiz 10 2 14" xfId="5338"/>
    <cellStyle name="Notiz 10 2 15" xfId="5745"/>
    <cellStyle name="Notiz 10 2 16" xfId="6152"/>
    <cellStyle name="Notiz 10 2 17" xfId="6559"/>
    <cellStyle name="Notiz 10 2 18" xfId="6966"/>
    <cellStyle name="Notiz 10 2 19" xfId="7373"/>
    <cellStyle name="Notiz 10 2 2" xfId="657"/>
    <cellStyle name="Notiz 10 2 20" xfId="7780"/>
    <cellStyle name="Notiz 10 2 21" xfId="8187"/>
    <cellStyle name="Notiz 10 2 22" xfId="8594"/>
    <cellStyle name="Notiz 10 2 23" xfId="9001"/>
    <cellStyle name="Notiz 10 2 24" xfId="9408"/>
    <cellStyle name="Notiz 10 2 25" xfId="9813"/>
    <cellStyle name="Notiz 10 2 26" xfId="10210"/>
    <cellStyle name="Notiz 10 2 3" xfId="861"/>
    <cellStyle name="Notiz 10 2 4" xfId="1268"/>
    <cellStyle name="Notiz 10 2 5" xfId="1675"/>
    <cellStyle name="Notiz 10 2 6" xfId="2082"/>
    <cellStyle name="Notiz 10 2 7" xfId="2489"/>
    <cellStyle name="Notiz 10 2 8" xfId="2896"/>
    <cellStyle name="Notiz 10 2 9" xfId="3303"/>
    <cellStyle name="Notiz 10 20" xfId="6286"/>
    <cellStyle name="Notiz 10 21" xfId="6693"/>
    <cellStyle name="Notiz 10 22" xfId="7100"/>
    <cellStyle name="Notiz 10 23" xfId="7507"/>
    <cellStyle name="Notiz 10 24" xfId="7914"/>
    <cellStyle name="Notiz 10 25" xfId="8321"/>
    <cellStyle name="Notiz 10 26" xfId="8728"/>
    <cellStyle name="Notiz 10 27" xfId="9135"/>
    <cellStyle name="Notiz 10 28" xfId="9541"/>
    <cellStyle name="Notiz 10 29" xfId="9942"/>
    <cellStyle name="Notiz 10 3" xfId="67"/>
    <cellStyle name="Notiz 10 3 10" xfId="3850"/>
    <cellStyle name="Notiz 10 3 11" xfId="4257"/>
    <cellStyle name="Notiz 10 3 12" xfId="4664"/>
    <cellStyle name="Notiz 10 3 13" xfId="5071"/>
    <cellStyle name="Notiz 10 3 14" xfId="5478"/>
    <cellStyle name="Notiz 10 3 15" xfId="5885"/>
    <cellStyle name="Notiz 10 3 16" xfId="6292"/>
    <cellStyle name="Notiz 10 3 17" xfId="6699"/>
    <cellStyle name="Notiz 10 3 18" xfId="7106"/>
    <cellStyle name="Notiz 10 3 19" xfId="7513"/>
    <cellStyle name="Notiz 10 3 2" xfId="658"/>
    <cellStyle name="Notiz 10 3 20" xfId="7920"/>
    <cellStyle name="Notiz 10 3 21" xfId="8327"/>
    <cellStyle name="Notiz 10 3 22" xfId="8734"/>
    <cellStyle name="Notiz 10 3 23" xfId="9141"/>
    <cellStyle name="Notiz 10 3 24" xfId="9547"/>
    <cellStyle name="Notiz 10 3 25" xfId="9948"/>
    <cellStyle name="Notiz 10 3 26" xfId="10336"/>
    <cellStyle name="Notiz 10 3 3" xfId="1001"/>
    <cellStyle name="Notiz 10 3 4" xfId="1408"/>
    <cellStyle name="Notiz 10 3 5" xfId="1815"/>
    <cellStyle name="Notiz 10 3 6" xfId="2222"/>
    <cellStyle name="Notiz 10 3 7" xfId="2629"/>
    <cellStyle name="Notiz 10 3 8" xfId="3036"/>
    <cellStyle name="Notiz 10 3 9" xfId="3443"/>
    <cellStyle name="Notiz 10 30" xfId="10330"/>
    <cellStyle name="Notiz 10 4" xfId="68"/>
    <cellStyle name="Notiz 10 4 10" xfId="3691"/>
    <cellStyle name="Notiz 10 4 11" xfId="4098"/>
    <cellStyle name="Notiz 10 4 12" xfId="4505"/>
    <cellStyle name="Notiz 10 4 13" xfId="4912"/>
    <cellStyle name="Notiz 10 4 14" xfId="5319"/>
    <cellStyle name="Notiz 10 4 15" xfId="5726"/>
    <cellStyle name="Notiz 10 4 16" xfId="6133"/>
    <cellStyle name="Notiz 10 4 17" xfId="6540"/>
    <cellStyle name="Notiz 10 4 18" xfId="6947"/>
    <cellStyle name="Notiz 10 4 19" xfId="7354"/>
    <cellStyle name="Notiz 10 4 2" xfId="659"/>
    <cellStyle name="Notiz 10 4 20" xfId="7761"/>
    <cellStyle name="Notiz 10 4 21" xfId="8168"/>
    <cellStyle name="Notiz 10 4 22" xfId="8575"/>
    <cellStyle name="Notiz 10 4 23" xfId="8982"/>
    <cellStyle name="Notiz 10 4 24" xfId="9389"/>
    <cellStyle name="Notiz 10 4 25" xfId="9794"/>
    <cellStyle name="Notiz 10 4 26" xfId="10194"/>
    <cellStyle name="Notiz 10 4 3" xfId="842"/>
    <cellStyle name="Notiz 10 4 4" xfId="1249"/>
    <cellStyle name="Notiz 10 4 5" xfId="1656"/>
    <cellStyle name="Notiz 10 4 6" xfId="2063"/>
    <cellStyle name="Notiz 10 4 7" xfId="2470"/>
    <cellStyle name="Notiz 10 4 8" xfId="2877"/>
    <cellStyle name="Notiz 10 4 9" xfId="3284"/>
    <cellStyle name="Notiz 10 5" xfId="69"/>
    <cellStyle name="Notiz 10 5 10" xfId="3840"/>
    <cellStyle name="Notiz 10 5 11" xfId="4247"/>
    <cellStyle name="Notiz 10 5 12" xfId="4654"/>
    <cellStyle name="Notiz 10 5 13" xfId="5061"/>
    <cellStyle name="Notiz 10 5 14" xfId="5468"/>
    <cellStyle name="Notiz 10 5 15" xfId="5875"/>
    <cellStyle name="Notiz 10 5 16" xfId="6282"/>
    <cellStyle name="Notiz 10 5 17" xfId="6689"/>
    <cellStyle name="Notiz 10 5 18" xfId="7096"/>
    <cellStyle name="Notiz 10 5 19" xfId="7503"/>
    <cellStyle name="Notiz 10 5 2" xfId="660"/>
    <cellStyle name="Notiz 10 5 20" xfId="7910"/>
    <cellStyle name="Notiz 10 5 21" xfId="8317"/>
    <cellStyle name="Notiz 10 5 22" xfId="8724"/>
    <cellStyle name="Notiz 10 5 23" xfId="9131"/>
    <cellStyle name="Notiz 10 5 24" xfId="9537"/>
    <cellStyle name="Notiz 10 5 25" xfId="9938"/>
    <cellStyle name="Notiz 10 5 26" xfId="10326"/>
    <cellStyle name="Notiz 10 5 3" xfId="991"/>
    <cellStyle name="Notiz 10 5 4" xfId="1398"/>
    <cellStyle name="Notiz 10 5 5" xfId="1805"/>
    <cellStyle name="Notiz 10 5 6" xfId="2212"/>
    <cellStyle name="Notiz 10 5 7" xfId="2619"/>
    <cellStyle name="Notiz 10 5 8" xfId="3026"/>
    <cellStyle name="Notiz 10 5 9" xfId="3433"/>
    <cellStyle name="Notiz 10 6" xfId="656"/>
    <cellStyle name="Notiz 10 7" xfId="995"/>
    <cellStyle name="Notiz 10 8" xfId="1402"/>
    <cellStyle name="Notiz 10 9" xfId="1809"/>
    <cellStyle name="Notiz 11" xfId="70"/>
    <cellStyle name="Notiz 11 10" xfId="2081"/>
    <cellStyle name="Notiz 11 11" xfId="2488"/>
    <cellStyle name="Notiz 11 12" xfId="2895"/>
    <cellStyle name="Notiz 11 13" xfId="3302"/>
    <cellStyle name="Notiz 11 14" xfId="3709"/>
    <cellStyle name="Notiz 11 15" xfId="4116"/>
    <cellStyle name="Notiz 11 16" xfId="4523"/>
    <cellStyle name="Notiz 11 17" xfId="4930"/>
    <cellStyle name="Notiz 11 18" xfId="5337"/>
    <cellStyle name="Notiz 11 19" xfId="5744"/>
    <cellStyle name="Notiz 11 2" xfId="71"/>
    <cellStyle name="Notiz 11 2 10" xfId="3347"/>
    <cellStyle name="Notiz 11 2 11" xfId="3754"/>
    <cellStyle name="Notiz 11 2 12" xfId="4161"/>
    <cellStyle name="Notiz 11 2 13" xfId="4568"/>
    <cellStyle name="Notiz 11 2 14" xfId="4975"/>
    <cellStyle name="Notiz 11 2 15" xfId="5382"/>
    <cellStyle name="Notiz 11 2 16" xfId="5789"/>
    <cellStyle name="Notiz 11 2 17" xfId="6196"/>
    <cellStyle name="Notiz 11 2 18" xfId="6603"/>
    <cellStyle name="Notiz 11 2 19" xfId="7010"/>
    <cellStyle name="Notiz 11 2 2" xfId="662"/>
    <cellStyle name="Notiz 11 2 20" xfId="7417"/>
    <cellStyle name="Notiz 11 2 21" xfId="7824"/>
    <cellStyle name="Notiz 11 2 22" xfId="8231"/>
    <cellStyle name="Notiz 11 2 23" xfId="8638"/>
    <cellStyle name="Notiz 11 2 24" xfId="9045"/>
    <cellStyle name="Notiz 11 2 25" xfId="9452"/>
    <cellStyle name="Notiz 11 2 26" xfId="9856"/>
    <cellStyle name="Notiz 11 2 3" xfId="780"/>
    <cellStyle name="Notiz 11 2 4" xfId="905"/>
    <cellStyle name="Notiz 11 2 5" xfId="1312"/>
    <cellStyle name="Notiz 11 2 6" xfId="1719"/>
    <cellStyle name="Notiz 11 2 7" xfId="2126"/>
    <cellStyle name="Notiz 11 2 8" xfId="2533"/>
    <cellStyle name="Notiz 11 2 9" xfId="2940"/>
    <cellStyle name="Notiz 11 20" xfId="6151"/>
    <cellStyle name="Notiz 11 21" xfId="6558"/>
    <cellStyle name="Notiz 11 22" xfId="6965"/>
    <cellStyle name="Notiz 11 23" xfId="7372"/>
    <cellStyle name="Notiz 11 24" xfId="7779"/>
    <cellStyle name="Notiz 11 25" xfId="8186"/>
    <cellStyle name="Notiz 11 26" xfId="8593"/>
    <cellStyle name="Notiz 11 27" xfId="9000"/>
    <cellStyle name="Notiz 11 28" xfId="9407"/>
    <cellStyle name="Notiz 11 29" xfId="9812"/>
    <cellStyle name="Notiz 11 3" xfId="72"/>
    <cellStyle name="Notiz 11 3 10" xfId="3294"/>
    <cellStyle name="Notiz 11 3 11" xfId="3701"/>
    <cellStyle name="Notiz 11 3 12" xfId="4108"/>
    <cellStyle name="Notiz 11 3 13" xfId="4515"/>
    <cellStyle name="Notiz 11 3 14" xfId="4922"/>
    <cellStyle name="Notiz 11 3 15" xfId="5329"/>
    <cellStyle name="Notiz 11 3 16" xfId="5736"/>
    <cellStyle name="Notiz 11 3 17" xfId="6143"/>
    <cellStyle name="Notiz 11 3 18" xfId="6550"/>
    <cellStyle name="Notiz 11 3 19" xfId="6957"/>
    <cellStyle name="Notiz 11 3 2" xfId="663"/>
    <cellStyle name="Notiz 11 3 20" xfId="7364"/>
    <cellStyle name="Notiz 11 3 21" xfId="7771"/>
    <cellStyle name="Notiz 11 3 22" xfId="8178"/>
    <cellStyle name="Notiz 11 3 23" xfId="8585"/>
    <cellStyle name="Notiz 11 3 24" xfId="8992"/>
    <cellStyle name="Notiz 11 3 25" xfId="9399"/>
    <cellStyle name="Notiz 11 3 26" xfId="9804"/>
    <cellStyle name="Notiz 11 3 3" xfId="779"/>
    <cellStyle name="Notiz 11 3 4" xfId="852"/>
    <cellStyle name="Notiz 11 3 5" xfId="1259"/>
    <cellStyle name="Notiz 11 3 6" xfId="1666"/>
    <cellStyle name="Notiz 11 3 7" xfId="2073"/>
    <cellStyle name="Notiz 11 3 8" xfId="2480"/>
    <cellStyle name="Notiz 11 3 9" xfId="2887"/>
    <cellStyle name="Notiz 11 30" xfId="10209"/>
    <cellStyle name="Notiz 11 4" xfId="73"/>
    <cellStyle name="Notiz 11 4 10" xfId="3311"/>
    <cellStyle name="Notiz 11 4 11" xfId="3718"/>
    <cellStyle name="Notiz 11 4 12" xfId="4125"/>
    <cellStyle name="Notiz 11 4 13" xfId="4532"/>
    <cellStyle name="Notiz 11 4 14" xfId="4939"/>
    <cellStyle name="Notiz 11 4 15" xfId="5346"/>
    <cellStyle name="Notiz 11 4 16" xfId="5753"/>
    <cellStyle name="Notiz 11 4 17" xfId="6160"/>
    <cellStyle name="Notiz 11 4 18" xfId="6567"/>
    <cellStyle name="Notiz 11 4 19" xfId="6974"/>
    <cellStyle name="Notiz 11 4 2" xfId="664"/>
    <cellStyle name="Notiz 11 4 20" xfId="7381"/>
    <cellStyle name="Notiz 11 4 21" xfId="7788"/>
    <cellStyle name="Notiz 11 4 22" xfId="8195"/>
    <cellStyle name="Notiz 11 4 23" xfId="8602"/>
    <cellStyle name="Notiz 11 4 24" xfId="9009"/>
    <cellStyle name="Notiz 11 4 25" xfId="9416"/>
    <cellStyle name="Notiz 11 4 26" xfId="9821"/>
    <cellStyle name="Notiz 11 4 3" xfId="777"/>
    <cellStyle name="Notiz 11 4 4" xfId="869"/>
    <cellStyle name="Notiz 11 4 5" xfId="1276"/>
    <cellStyle name="Notiz 11 4 6" xfId="1683"/>
    <cellStyle name="Notiz 11 4 7" xfId="2090"/>
    <cellStyle name="Notiz 11 4 8" xfId="2497"/>
    <cellStyle name="Notiz 11 4 9" xfId="2904"/>
    <cellStyle name="Notiz 11 5" xfId="74"/>
    <cellStyle name="Notiz 11 5 10" xfId="3842"/>
    <cellStyle name="Notiz 11 5 11" xfId="4249"/>
    <cellStyle name="Notiz 11 5 12" xfId="4656"/>
    <cellStyle name="Notiz 11 5 13" xfId="5063"/>
    <cellStyle name="Notiz 11 5 14" xfId="5470"/>
    <cellStyle name="Notiz 11 5 15" xfId="5877"/>
    <cellStyle name="Notiz 11 5 16" xfId="6284"/>
    <cellStyle name="Notiz 11 5 17" xfId="6691"/>
    <cellStyle name="Notiz 11 5 18" xfId="7098"/>
    <cellStyle name="Notiz 11 5 19" xfId="7505"/>
    <cellStyle name="Notiz 11 5 2" xfId="665"/>
    <cellStyle name="Notiz 11 5 20" xfId="7912"/>
    <cellStyle name="Notiz 11 5 21" xfId="8319"/>
    <cellStyle name="Notiz 11 5 22" xfId="8726"/>
    <cellStyle name="Notiz 11 5 23" xfId="9133"/>
    <cellStyle name="Notiz 11 5 24" xfId="9539"/>
    <cellStyle name="Notiz 11 5 25" xfId="9940"/>
    <cellStyle name="Notiz 11 5 26" xfId="10328"/>
    <cellStyle name="Notiz 11 5 3" xfId="993"/>
    <cellStyle name="Notiz 11 5 4" xfId="1400"/>
    <cellStyle name="Notiz 11 5 5" xfId="1807"/>
    <cellStyle name="Notiz 11 5 6" xfId="2214"/>
    <cellStyle name="Notiz 11 5 7" xfId="2621"/>
    <cellStyle name="Notiz 11 5 8" xfId="3028"/>
    <cellStyle name="Notiz 11 5 9" xfId="3435"/>
    <cellStyle name="Notiz 11 6" xfId="661"/>
    <cellStyle name="Notiz 11 7" xfId="860"/>
    <cellStyle name="Notiz 11 8" xfId="1267"/>
    <cellStyle name="Notiz 11 9" xfId="1674"/>
    <cellStyle name="Notiz 12" xfId="75"/>
    <cellStyle name="Notiz 12 10" xfId="2076"/>
    <cellStyle name="Notiz 12 11" xfId="2483"/>
    <cellStyle name="Notiz 12 12" xfId="2890"/>
    <cellStyle name="Notiz 12 13" xfId="3297"/>
    <cellStyle name="Notiz 12 14" xfId="3704"/>
    <cellStyle name="Notiz 12 15" xfId="4111"/>
    <cellStyle name="Notiz 12 16" xfId="4518"/>
    <cellStyle name="Notiz 12 17" xfId="4925"/>
    <cellStyle name="Notiz 12 18" xfId="5332"/>
    <cellStyle name="Notiz 12 19" xfId="5739"/>
    <cellStyle name="Notiz 12 2" xfId="76"/>
    <cellStyle name="Notiz 12 2 10" xfId="3843"/>
    <cellStyle name="Notiz 12 2 11" xfId="4250"/>
    <cellStyle name="Notiz 12 2 12" xfId="4657"/>
    <cellStyle name="Notiz 12 2 13" xfId="5064"/>
    <cellStyle name="Notiz 12 2 14" xfId="5471"/>
    <cellStyle name="Notiz 12 2 15" xfId="5878"/>
    <cellStyle name="Notiz 12 2 16" xfId="6285"/>
    <cellStyle name="Notiz 12 2 17" xfId="6692"/>
    <cellStyle name="Notiz 12 2 18" xfId="7099"/>
    <cellStyle name="Notiz 12 2 19" xfId="7506"/>
    <cellStyle name="Notiz 12 2 2" xfId="667"/>
    <cellStyle name="Notiz 12 2 20" xfId="7913"/>
    <cellStyle name="Notiz 12 2 21" xfId="8320"/>
    <cellStyle name="Notiz 12 2 22" xfId="8727"/>
    <cellStyle name="Notiz 12 2 23" xfId="9134"/>
    <cellStyle name="Notiz 12 2 24" xfId="9540"/>
    <cellStyle name="Notiz 12 2 25" xfId="9941"/>
    <cellStyle name="Notiz 12 2 26" xfId="10329"/>
    <cellStyle name="Notiz 12 2 3" xfId="994"/>
    <cellStyle name="Notiz 12 2 4" xfId="1401"/>
    <cellStyle name="Notiz 12 2 5" xfId="1808"/>
    <cellStyle name="Notiz 12 2 6" xfId="2215"/>
    <cellStyle name="Notiz 12 2 7" xfId="2622"/>
    <cellStyle name="Notiz 12 2 8" xfId="3029"/>
    <cellStyle name="Notiz 12 2 9" xfId="3436"/>
    <cellStyle name="Notiz 12 20" xfId="6146"/>
    <cellStyle name="Notiz 12 21" xfId="6553"/>
    <cellStyle name="Notiz 12 22" xfId="6960"/>
    <cellStyle name="Notiz 12 23" xfId="7367"/>
    <cellStyle name="Notiz 12 24" xfId="7774"/>
    <cellStyle name="Notiz 12 25" xfId="8181"/>
    <cellStyle name="Notiz 12 26" xfId="8588"/>
    <cellStyle name="Notiz 12 27" xfId="8995"/>
    <cellStyle name="Notiz 12 28" xfId="9402"/>
    <cellStyle name="Notiz 12 29" xfId="9807"/>
    <cellStyle name="Notiz 12 3" xfId="77"/>
    <cellStyle name="Notiz 12 3 10" xfId="3706"/>
    <cellStyle name="Notiz 12 3 11" xfId="4113"/>
    <cellStyle name="Notiz 12 3 12" xfId="4520"/>
    <cellStyle name="Notiz 12 3 13" xfId="4927"/>
    <cellStyle name="Notiz 12 3 14" xfId="5334"/>
    <cellStyle name="Notiz 12 3 15" xfId="5741"/>
    <cellStyle name="Notiz 12 3 16" xfId="6148"/>
    <cellStyle name="Notiz 12 3 17" xfId="6555"/>
    <cellStyle name="Notiz 12 3 18" xfId="6962"/>
    <cellStyle name="Notiz 12 3 19" xfId="7369"/>
    <cellStyle name="Notiz 12 3 2" xfId="668"/>
    <cellStyle name="Notiz 12 3 20" xfId="7776"/>
    <cellStyle name="Notiz 12 3 21" xfId="8183"/>
    <cellStyle name="Notiz 12 3 22" xfId="8590"/>
    <cellStyle name="Notiz 12 3 23" xfId="8997"/>
    <cellStyle name="Notiz 12 3 24" xfId="9404"/>
    <cellStyle name="Notiz 12 3 25" xfId="9809"/>
    <cellStyle name="Notiz 12 3 26" xfId="10206"/>
    <cellStyle name="Notiz 12 3 3" xfId="857"/>
    <cellStyle name="Notiz 12 3 4" xfId="1264"/>
    <cellStyle name="Notiz 12 3 5" xfId="1671"/>
    <cellStyle name="Notiz 12 3 6" xfId="2078"/>
    <cellStyle name="Notiz 12 3 7" xfId="2485"/>
    <cellStyle name="Notiz 12 3 8" xfId="2892"/>
    <cellStyle name="Notiz 12 3 9" xfId="3299"/>
    <cellStyle name="Notiz 12 30" xfId="10204"/>
    <cellStyle name="Notiz 12 4" xfId="78"/>
    <cellStyle name="Notiz 12 4 10" xfId="3847"/>
    <cellStyle name="Notiz 12 4 11" xfId="4254"/>
    <cellStyle name="Notiz 12 4 12" xfId="4661"/>
    <cellStyle name="Notiz 12 4 13" xfId="5068"/>
    <cellStyle name="Notiz 12 4 14" xfId="5475"/>
    <cellStyle name="Notiz 12 4 15" xfId="5882"/>
    <cellStyle name="Notiz 12 4 16" xfId="6289"/>
    <cellStyle name="Notiz 12 4 17" xfId="6696"/>
    <cellStyle name="Notiz 12 4 18" xfId="7103"/>
    <cellStyle name="Notiz 12 4 19" xfId="7510"/>
    <cellStyle name="Notiz 12 4 2" xfId="669"/>
    <cellStyle name="Notiz 12 4 20" xfId="7917"/>
    <cellStyle name="Notiz 12 4 21" xfId="8324"/>
    <cellStyle name="Notiz 12 4 22" xfId="8731"/>
    <cellStyle name="Notiz 12 4 23" xfId="9138"/>
    <cellStyle name="Notiz 12 4 24" xfId="9544"/>
    <cellStyle name="Notiz 12 4 25" xfId="9945"/>
    <cellStyle name="Notiz 12 4 26" xfId="10333"/>
    <cellStyle name="Notiz 12 4 3" xfId="998"/>
    <cellStyle name="Notiz 12 4 4" xfId="1405"/>
    <cellStyle name="Notiz 12 4 5" xfId="1812"/>
    <cellStyle name="Notiz 12 4 6" xfId="2219"/>
    <cellStyle name="Notiz 12 4 7" xfId="2626"/>
    <cellStyle name="Notiz 12 4 8" xfId="3033"/>
    <cellStyle name="Notiz 12 4 9" xfId="3440"/>
    <cellStyle name="Notiz 12 5" xfId="79"/>
    <cellStyle name="Notiz 12 5 10" xfId="3707"/>
    <cellStyle name="Notiz 12 5 11" xfId="4114"/>
    <cellStyle name="Notiz 12 5 12" xfId="4521"/>
    <cellStyle name="Notiz 12 5 13" xfId="4928"/>
    <cellStyle name="Notiz 12 5 14" xfId="5335"/>
    <cellStyle name="Notiz 12 5 15" xfId="5742"/>
    <cellStyle name="Notiz 12 5 16" xfId="6149"/>
    <cellStyle name="Notiz 12 5 17" xfId="6556"/>
    <cellStyle name="Notiz 12 5 18" xfId="6963"/>
    <cellStyle name="Notiz 12 5 19" xfId="7370"/>
    <cellStyle name="Notiz 12 5 2" xfId="670"/>
    <cellStyle name="Notiz 12 5 20" xfId="7777"/>
    <cellStyle name="Notiz 12 5 21" xfId="8184"/>
    <cellStyle name="Notiz 12 5 22" xfId="8591"/>
    <cellStyle name="Notiz 12 5 23" xfId="8998"/>
    <cellStyle name="Notiz 12 5 24" xfId="9405"/>
    <cellStyle name="Notiz 12 5 25" xfId="9810"/>
    <cellStyle name="Notiz 12 5 26" xfId="10207"/>
    <cellStyle name="Notiz 12 5 3" xfId="858"/>
    <cellStyle name="Notiz 12 5 4" xfId="1265"/>
    <cellStyle name="Notiz 12 5 5" xfId="1672"/>
    <cellStyle name="Notiz 12 5 6" xfId="2079"/>
    <cellStyle name="Notiz 12 5 7" xfId="2486"/>
    <cellStyle name="Notiz 12 5 8" xfId="2893"/>
    <cellStyle name="Notiz 12 5 9" xfId="3300"/>
    <cellStyle name="Notiz 12 6" xfId="666"/>
    <cellStyle name="Notiz 12 7" xfId="855"/>
    <cellStyle name="Notiz 12 8" xfId="1262"/>
    <cellStyle name="Notiz 12 9" xfId="1669"/>
    <cellStyle name="Notiz 13" xfId="80"/>
    <cellStyle name="Notiz 13 10" xfId="2217"/>
    <cellStyle name="Notiz 13 11" xfId="2624"/>
    <cellStyle name="Notiz 13 12" xfId="3031"/>
    <cellStyle name="Notiz 13 13" xfId="3438"/>
    <cellStyle name="Notiz 13 14" xfId="3845"/>
    <cellStyle name="Notiz 13 15" xfId="4252"/>
    <cellStyle name="Notiz 13 16" xfId="4659"/>
    <cellStyle name="Notiz 13 17" xfId="5066"/>
    <cellStyle name="Notiz 13 18" xfId="5473"/>
    <cellStyle name="Notiz 13 19" xfId="5880"/>
    <cellStyle name="Notiz 13 2" xfId="81"/>
    <cellStyle name="Notiz 13 2 10" xfId="3697"/>
    <cellStyle name="Notiz 13 2 11" xfId="4104"/>
    <cellStyle name="Notiz 13 2 12" xfId="4511"/>
    <cellStyle name="Notiz 13 2 13" xfId="4918"/>
    <cellStyle name="Notiz 13 2 14" xfId="5325"/>
    <cellStyle name="Notiz 13 2 15" xfId="5732"/>
    <cellStyle name="Notiz 13 2 16" xfId="6139"/>
    <cellStyle name="Notiz 13 2 17" xfId="6546"/>
    <cellStyle name="Notiz 13 2 18" xfId="6953"/>
    <cellStyle name="Notiz 13 2 19" xfId="7360"/>
    <cellStyle name="Notiz 13 2 2" xfId="672"/>
    <cellStyle name="Notiz 13 2 20" xfId="7767"/>
    <cellStyle name="Notiz 13 2 21" xfId="8174"/>
    <cellStyle name="Notiz 13 2 22" xfId="8581"/>
    <cellStyle name="Notiz 13 2 23" xfId="8988"/>
    <cellStyle name="Notiz 13 2 24" xfId="9395"/>
    <cellStyle name="Notiz 13 2 25" xfId="9800"/>
    <cellStyle name="Notiz 13 2 26" xfId="10200"/>
    <cellStyle name="Notiz 13 2 3" xfId="848"/>
    <cellStyle name="Notiz 13 2 4" xfId="1255"/>
    <cellStyle name="Notiz 13 2 5" xfId="1662"/>
    <cellStyle name="Notiz 13 2 6" xfId="2069"/>
    <cellStyle name="Notiz 13 2 7" xfId="2476"/>
    <cellStyle name="Notiz 13 2 8" xfId="2883"/>
    <cellStyle name="Notiz 13 2 9" xfId="3290"/>
    <cellStyle name="Notiz 13 20" xfId="6287"/>
    <cellStyle name="Notiz 13 21" xfId="6694"/>
    <cellStyle name="Notiz 13 22" xfId="7101"/>
    <cellStyle name="Notiz 13 23" xfId="7508"/>
    <cellStyle name="Notiz 13 24" xfId="7915"/>
    <cellStyle name="Notiz 13 25" xfId="8322"/>
    <cellStyle name="Notiz 13 26" xfId="8729"/>
    <cellStyle name="Notiz 13 27" xfId="9136"/>
    <cellStyle name="Notiz 13 28" xfId="9542"/>
    <cellStyle name="Notiz 13 29" xfId="9943"/>
    <cellStyle name="Notiz 13 3" xfId="82"/>
    <cellStyle name="Notiz 13 3 10" xfId="3855"/>
    <cellStyle name="Notiz 13 3 11" xfId="4262"/>
    <cellStyle name="Notiz 13 3 12" xfId="4669"/>
    <cellStyle name="Notiz 13 3 13" xfId="5076"/>
    <cellStyle name="Notiz 13 3 14" xfId="5483"/>
    <cellStyle name="Notiz 13 3 15" xfId="5890"/>
    <cellStyle name="Notiz 13 3 16" xfId="6297"/>
    <cellStyle name="Notiz 13 3 17" xfId="6704"/>
    <cellStyle name="Notiz 13 3 18" xfId="7111"/>
    <cellStyle name="Notiz 13 3 19" xfId="7518"/>
    <cellStyle name="Notiz 13 3 2" xfId="673"/>
    <cellStyle name="Notiz 13 3 20" xfId="7925"/>
    <cellStyle name="Notiz 13 3 21" xfId="8332"/>
    <cellStyle name="Notiz 13 3 22" xfId="8739"/>
    <cellStyle name="Notiz 13 3 23" xfId="9146"/>
    <cellStyle name="Notiz 13 3 24" xfId="9552"/>
    <cellStyle name="Notiz 13 3 25" xfId="9953"/>
    <cellStyle name="Notiz 13 3 26" xfId="10341"/>
    <cellStyle name="Notiz 13 3 3" xfId="1006"/>
    <cellStyle name="Notiz 13 3 4" xfId="1413"/>
    <cellStyle name="Notiz 13 3 5" xfId="1820"/>
    <cellStyle name="Notiz 13 3 6" xfId="2227"/>
    <cellStyle name="Notiz 13 3 7" xfId="2634"/>
    <cellStyle name="Notiz 13 3 8" xfId="3041"/>
    <cellStyle name="Notiz 13 3 9" xfId="3448"/>
    <cellStyle name="Notiz 13 30" xfId="10331"/>
    <cellStyle name="Notiz 13 4" xfId="83"/>
    <cellStyle name="Notiz 13 4 10" xfId="3734"/>
    <cellStyle name="Notiz 13 4 11" xfId="4141"/>
    <cellStyle name="Notiz 13 4 12" xfId="4548"/>
    <cellStyle name="Notiz 13 4 13" xfId="4955"/>
    <cellStyle name="Notiz 13 4 14" xfId="5362"/>
    <cellStyle name="Notiz 13 4 15" xfId="5769"/>
    <cellStyle name="Notiz 13 4 16" xfId="6176"/>
    <cellStyle name="Notiz 13 4 17" xfId="6583"/>
    <cellStyle name="Notiz 13 4 18" xfId="6990"/>
    <cellStyle name="Notiz 13 4 19" xfId="7397"/>
    <cellStyle name="Notiz 13 4 2" xfId="674"/>
    <cellStyle name="Notiz 13 4 20" xfId="7804"/>
    <cellStyle name="Notiz 13 4 21" xfId="8211"/>
    <cellStyle name="Notiz 13 4 22" xfId="8618"/>
    <cellStyle name="Notiz 13 4 23" xfId="9025"/>
    <cellStyle name="Notiz 13 4 24" xfId="9432"/>
    <cellStyle name="Notiz 13 4 25" xfId="9836"/>
    <cellStyle name="Notiz 13 4 26" xfId="10229"/>
    <cellStyle name="Notiz 13 4 3" xfId="885"/>
    <cellStyle name="Notiz 13 4 4" xfId="1292"/>
    <cellStyle name="Notiz 13 4 5" xfId="1699"/>
    <cellStyle name="Notiz 13 4 6" xfId="2106"/>
    <cellStyle name="Notiz 13 4 7" xfId="2513"/>
    <cellStyle name="Notiz 13 4 8" xfId="2920"/>
    <cellStyle name="Notiz 13 4 9" xfId="3327"/>
    <cellStyle name="Notiz 13 5" xfId="84"/>
    <cellStyle name="Notiz 13 5 10" xfId="3681"/>
    <cellStyle name="Notiz 13 5 11" xfId="4088"/>
    <cellStyle name="Notiz 13 5 12" xfId="4495"/>
    <cellStyle name="Notiz 13 5 13" xfId="4902"/>
    <cellStyle name="Notiz 13 5 14" xfId="5309"/>
    <cellStyle name="Notiz 13 5 15" xfId="5716"/>
    <cellStyle name="Notiz 13 5 16" xfId="6123"/>
    <cellStyle name="Notiz 13 5 17" xfId="6530"/>
    <cellStyle name="Notiz 13 5 18" xfId="6937"/>
    <cellStyle name="Notiz 13 5 19" xfId="7344"/>
    <cellStyle name="Notiz 13 5 2" xfId="675"/>
    <cellStyle name="Notiz 13 5 20" xfId="7751"/>
    <cellStyle name="Notiz 13 5 21" xfId="8158"/>
    <cellStyle name="Notiz 13 5 22" xfId="8565"/>
    <cellStyle name="Notiz 13 5 23" xfId="8972"/>
    <cellStyle name="Notiz 13 5 24" xfId="9379"/>
    <cellStyle name="Notiz 13 5 25" xfId="9784"/>
    <cellStyle name="Notiz 13 5 26" xfId="10184"/>
    <cellStyle name="Notiz 13 5 3" xfId="832"/>
    <cellStyle name="Notiz 13 5 4" xfId="1239"/>
    <cellStyle name="Notiz 13 5 5" xfId="1646"/>
    <cellStyle name="Notiz 13 5 6" xfId="2053"/>
    <cellStyle name="Notiz 13 5 7" xfId="2460"/>
    <cellStyle name="Notiz 13 5 8" xfId="2867"/>
    <cellStyle name="Notiz 13 5 9" xfId="3274"/>
    <cellStyle name="Notiz 13 6" xfId="671"/>
    <cellStyle name="Notiz 13 7" xfId="996"/>
    <cellStyle name="Notiz 13 8" xfId="1403"/>
    <cellStyle name="Notiz 13 9" xfId="1810"/>
    <cellStyle name="Notiz 14" xfId="85"/>
    <cellStyle name="Notiz 14 10" xfId="2056"/>
    <cellStyle name="Notiz 14 11" xfId="2463"/>
    <cellStyle name="Notiz 14 12" xfId="2870"/>
    <cellStyle name="Notiz 14 13" xfId="3277"/>
    <cellStyle name="Notiz 14 14" xfId="3684"/>
    <cellStyle name="Notiz 14 15" xfId="4091"/>
    <cellStyle name="Notiz 14 16" xfId="4498"/>
    <cellStyle name="Notiz 14 17" xfId="4905"/>
    <cellStyle name="Notiz 14 18" xfId="5312"/>
    <cellStyle name="Notiz 14 19" xfId="5719"/>
    <cellStyle name="Notiz 14 2" xfId="86"/>
    <cellStyle name="Notiz 14 2 10" xfId="3425"/>
    <cellStyle name="Notiz 14 2 11" xfId="3832"/>
    <cellStyle name="Notiz 14 2 12" xfId="4239"/>
    <cellStyle name="Notiz 14 2 13" xfId="4646"/>
    <cellStyle name="Notiz 14 2 14" xfId="5053"/>
    <cellStyle name="Notiz 14 2 15" xfId="5460"/>
    <cellStyle name="Notiz 14 2 16" xfId="5867"/>
    <cellStyle name="Notiz 14 2 17" xfId="6274"/>
    <cellStyle name="Notiz 14 2 18" xfId="6681"/>
    <cellStyle name="Notiz 14 2 19" xfId="7088"/>
    <cellStyle name="Notiz 14 2 2" xfId="677"/>
    <cellStyle name="Notiz 14 2 20" xfId="7495"/>
    <cellStyle name="Notiz 14 2 21" xfId="7902"/>
    <cellStyle name="Notiz 14 2 22" xfId="8309"/>
    <cellStyle name="Notiz 14 2 23" xfId="8716"/>
    <cellStyle name="Notiz 14 2 24" xfId="9123"/>
    <cellStyle name="Notiz 14 2 25" xfId="9530"/>
    <cellStyle name="Notiz 14 2 26" xfId="9931"/>
    <cellStyle name="Notiz 14 2 3" xfId="776"/>
    <cellStyle name="Notiz 14 2 4" xfId="983"/>
    <cellStyle name="Notiz 14 2 5" xfId="1390"/>
    <cellStyle name="Notiz 14 2 6" xfId="1797"/>
    <cellStyle name="Notiz 14 2 7" xfId="2204"/>
    <cellStyle name="Notiz 14 2 8" xfId="2611"/>
    <cellStyle name="Notiz 14 2 9" xfId="3018"/>
    <cellStyle name="Notiz 14 20" xfId="6126"/>
    <cellStyle name="Notiz 14 21" xfId="6533"/>
    <cellStyle name="Notiz 14 22" xfId="6940"/>
    <cellStyle name="Notiz 14 23" xfId="7347"/>
    <cellStyle name="Notiz 14 24" xfId="7754"/>
    <cellStyle name="Notiz 14 25" xfId="8161"/>
    <cellStyle name="Notiz 14 26" xfId="8568"/>
    <cellStyle name="Notiz 14 27" xfId="8975"/>
    <cellStyle name="Notiz 14 28" xfId="9382"/>
    <cellStyle name="Notiz 14 29" xfId="9787"/>
    <cellStyle name="Notiz 14 3" xfId="87"/>
    <cellStyle name="Notiz 14 3 10" xfId="3740"/>
    <cellStyle name="Notiz 14 3 11" xfId="4147"/>
    <cellStyle name="Notiz 14 3 12" xfId="4554"/>
    <cellStyle name="Notiz 14 3 13" xfId="4961"/>
    <cellStyle name="Notiz 14 3 14" xfId="5368"/>
    <cellStyle name="Notiz 14 3 15" xfId="5775"/>
    <cellStyle name="Notiz 14 3 16" xfId="6182"/>
    <cellStyle name="Notiz 14 3 17" xfId="6589"/>
    <cellStyle name="Notiz 14 3 18" xfId="6996"/>
    <cellStyle name="Notiz 14 3 19" xfId="7403"/>
    <cellStyle name="Notiz 14 3 2" xfId="678"/>
    <cellStyle name="Notiz 14 3 20" xfId="7810"/>
    <cellStyle name="Notiz 14 3 21" xfId="8217"/>
    <cellStyle name="Notiz 14 3 22" xfId="8624"/>
    <cellStyle name="Notiz 14 3 23" xfId="9031"/>
    <cellStyle name="Notiz 14 3 24" xfId="9438"/>
    <cellStyle name="Notiz 14 3 25" xfId="9842"/>
    <cellStyle name="Notiz 14 3 26" xfId="10235"/>
    <cellStyle name="Notiz 14 3 3" xfId="891"/>
    <cellStyle name="Notiz 14 3 4" xfId="1298"/>
    <cellStyle name="Notiz 14 3 5" xfId="1705"/>
    <cellStyle name="Notiz 14 3 6" xfId="2112"/>
    <cellStyle name="Notiz 14 3 7" xfId="2519"/>
    <cellStyle name="Notiz 14 3 8" xfId="2926"/>
    <cellStyle name="Notiz 14 3 9" xfId="3333"/>
    <cellStyle name="Notiz 14 30" xfId="10187"/>
    <cellStyle name="Notiz 14 4" xfId="88"/>
    <cellStyle name="Notiz 14 4 10" xfId="3814"/>
    <cellStyle name="Notiz 14 4 11" xfId="4221"/>
    <cellStyle name="Notiz 14 4 12" xfId="4628"/>
    <cellStyle name="Notiz 14 4 13" xfId="5035"/>
    <cellStyle name="Notiz 14 4 14" xfId="5442"/>
    <cellStyle name="Notiz 14 4 15" xfId="5849"/>
    <cellStyle name="Notiz 14 4 16" xfId="6256"/>
    <cellStyle name="Notiz 14 4 17" xfId="6663"/>
    <cellStyle name="Notiz 14 4 18" xfId="7070"/>
    <cellStyle name="Notiz 14 4 19" xfId="7477"/>
    <cellStyle name="Notiz 14 4 2" xfId="679"/>
    <cellStyle name="Notiz 14 4 20" xfId="7884"/>
    <cellStyle name="Notiz 14 4 21" xfId="8291"/>
    <cellStyle name="Notiz 14 4 22" xfId="8698"/>
    <cellStyle name="Notiz 14 4 23" xfId="9105"/>
    <cellStyle name="Notiz 14 4 24" xfId="9512"/>
    <cellStyle name="Notiz 14 4 25" xfId="9915"/>
    <cellStyle name="Notiz 14 4 26" xfId="10306"/>
    <cellStyle name="Notiz 14 4 3" xfId="965"/>
    <cellStyle name="Notiz 14 4 4" xfId="1372"/>
    <cellStyle name="Notiz 14 4 5" xfId="1779"/>
    <cellStyle name="Notiz 14 4 6" xfId="2186"/>
    <cellStyle name="Notiz 14 4 7" xfId="2593"/>
    <cellStyle name="Notiz 14 4 8" xfId="3000"/>
    <cellStyle name="Notiz 14 4 9" xfId="3407"/>
    <cellStyle name="Notiz 14 5" xfId="89"/>
    <cellStyle name="Notiz 14 5 10" xfId="3738"/>
    <cellStyle name="Notiz 14 5 11" xfId="4145"/>
    <cellStyle name="Notiz 14 5 12" xfId="4552"/>
    <cellStyle name="Notiz 14 5 13" xfId="4959"/>
    <cellStyle name="Notiz 14 5 14" xfId="5366"/>
    <cellStyle name="Notiz 14 5 15" xfId="5773"/>
    <cellStyle name="Notiz 14 5 16" xfId="6180"/>
    <cellStyle name="Notiz 14 5 17" xfId="6587"/>
    <cellStyle name="Notiz 14 5 18" xfId="6994"/>
    <cellStyle name="Notiz 14 5 19" xfId="7401"/>
    <cellStyle name="Notiz 14 5 2" xfId="680"/>
    <cellStyle name="Notiz 14 5 20" xfId="7808"/>
    <cellStyle name="Notiz 14 5 21" xfId="8215"/>
    <cellStyle name="Notiz 14 5 22" xfId="8622"/>
    <cellStyle name="Notiz 14 5 23" xfId="9029"/>
    <cellStyle name="Notiz 14 5 24" xfId="9436"/>
    <cellStyle name="Notiz 14 5 25" xfId="9840"/>
    <cellStyle name="Notiz 14 5 26" xfId="10233"/>
    <cellStyle name="Notiz 14 5 3" xfId="889"/>
    <cellStyle name="Notiz 14 5 4" xfId="1296"/>
    <cellStyle name="Notiz 14 5 5" xfId="1703"/>
    <cellStyle name="Notiz 14 5 6" xfId="2110"/>
    <cellStyle name="Notiz 14 5 7" xfId="2517"/>
    <cellStyle name="Notiz 14 5 8" xfId="2924"/>
    <cellStyle name="Notiz 14 5 9" xfId="3331"/>
    <cellStyle name="Notiz 14 6" xfId="676"/>
    <cellStyle name="Notiz 14 7" xfId="835"/>
    <cellStyle name="Notiz 14 8" xfId="1242"/>
    <cellStyle name="Notiz 14 9" xfId="1649"/>
    <cellStyle name="Notiz 15" xfId="90"/>
    <cellStyle name="Notiz 15 10" xfId="2359"/>
    <cellStyle name="Notiz 15 11" xfId="2766"/>
    <cellStyle name="Notiz 15 12" xfId="3173"/>
    <cellStyle name="Notiz 15 13" xfId="3580"/>
    <cellStyle name="Notiz 15 14" xfId="3987"/>
    <cellStyle name="Notiz 15 15" xfId="4394"/>
    <cellStyle name="Notiz 15 16" xfId="4801"/>
    <cellStyle name="Notiz 15 17" xfId="5208"/>
    <cellStyle name="Notiz 15 18" xfId="5615"/>
    <cellStyle name="Notiz 15 19" xfId="6022"/>
    <cellStyle name="Notiz 15 2" xfId="91"/>
    <cellStyle name="Notiz 15 2 10" xfId="3982"/>
    <cellStyle name="Notiz 15 2 11" xfId="4389"/>
    <cellStyle name="Notiz 15 2 12" xfId="4796"/>
    <cellStyle name="Notiz 15 2 13" xfId="5203"/>
    <cellStyle name="Notiz 15 2 14" xfId="5610"/>
    <cellStyle name="Notiz 15 2 15" xfId="6017"/>
    <cellStyle name="Notiz 15 2 16" xfId="6424"/>
    <cellStyle name="Notiz 15 2 17" xfId="6831"/>
    <cellStyle name="Notiz 15 2 18" xfId="7238"/>
    <cellStyle name="Notiz 15 2 19" xfId="7645"/>
    <cellStyle name="Notiz 15 2 2" xfId="682"/>
    <cellStyle name="Notiz 15 2 20" xfId="8052"/>
    <cellStyle name="Notiz 15 2 21" xfId="8459"/>
    <cellStyle name="Notiz 15 2 22" xfId="8866"/>
    <cellStyle name="Notiz 15 2 23" xfId="9273"/>
    <cellStyle name="Notiz 15 2 24" xfId="9678"/>
    <cellStyle name="Notiz 15 2 25" xfId="10078"/>
    <cellStyle name="Notiz 15 2 26" xfId="10459"/>
    <cellStyle name="Notiz 15 2 3" xfId="1133"/>
    <cellStyle name="Notiz 15 2 4" xfId="1540"/>
    <cellStyle name="Notiz 15 2 5" xfId="1947"/>
    <cellStyle name="Notiz 15 2 6" xfId="2354"/>
    <cellStyle name="Notiz 15 2 7" xfId="2761"/>
    <cellStyle name="Notiz 15 2 8" xfId="3168"/>
    <cellStyle name="Notiz 15 2 9" xfId="3575"/>
    <cellStyle name="Notiz 15 20" xfId="6429"/>
    <cellStyle name="Notiz 15 21" xfId="6836"/>
    <cellStyle name="Notiz 15 22" xfId="7243"/>
    <cellStyle name="Notiz 15 23" xfId="7650"/>
    <cellStyle name="Notiz 15 24" xfId="8057"/>
    <cellStyle name="Notiz 15 25" xfId="8464"/>
    <cellStyle name="Notiz 15 26" xfId="8871"/>
    <cellStyle name="Notiz 15 27" xfId="9278"/>
    <cellStyle name="Notiz 15 28" xfId="9683"/>
    <cellStyle name="Notiz 15 29" xfId="10083"/>
    <cellStyle name="Notiz 15 3" xfId="92"/>
    <cellStyle name="Notiz 15 3 10" xfId="3977"/>
    <cellStyle name="Notiz 15 3 11" xfId="4384"/>
    <cellStyle name="Notiz 15 3 12" xfId="4791"/>
    <cellStyle name="Notiz 15 3 13" xfId="5198"/>
    <cellStyle name="Notiz 15 3 14" xfId="5605"/>
    <cellStyle name="Notiz 15 3 15" xfId="6012"/>
    <cellStyle name="Notiz 15 3 16" xfId="6419"/>
    <cellStyle name="Notiz 15 3 17" xfId="6826"/>
    <cellStyle name="Notiz 15 3 18" xfId="7233"/>
    <cellStyle name="Notiz 15 3 19" xfId="7640"/>
    <cellStyle name="Notiz 15 3 2" xfId="683"/>
    <cellStyle name="Notiz 15 3 20" xfId="8047"/>
    <cellStyle name="Notiz 15 3 21" xfId="8454"/>
    <cellStyle name="Notiz 15 3 22" xfId="8861"/>
    <cellStyle name="Notiz 15 3 23" xfId="9268"/>
    <cellStyle name="Notiz 15 3 24" xfId="9673"/>
    <cellStyle name="Notiz 15 3 25" xfId="10073"/>
    <cellStyle name="Notiz 15 3 26" xfId="10454"/>
    <cellStyle name="Notiz 15 3 3" xfId="1128"/>
    <cellStyle name="Notiz 15 3 4" xfId="1535"/>
    <cellStyle name="Notiz 15 3 5" xfId="1942"/>
    <cellStyle name="Notiz 15 3 6" xfId="2349"/>
    <cellStyle name="Notiz 15 3 7" xfId="2756"/>
    <cellStyle name="Notiz 15 3 8" xfId="3163"/>
    <cellStyle name="Notiz 15 3 9" xfId="3570"/>
    <cellStyle name="Notiz 15 30" xfId="10463"/>
    <cellStyle name="Notiz 15 4" xfId="93"/>
    <cellStyle name="Notiz 15 4 10" xfId="3972"/>
    <cellStyle name="Notiz 15 4 11" xfId="4379"/>
    <cellStyle name="Notiz 15 4 12" xfId="4786"/>
    <cellStyle name="Notiz 15 4 13" xfId="5193"/>
    <cellStyle name="Notiz 15 4 14" xfId="5600"/>
    <cellStyle name="Notiz 15 4 15" xfId="6007"/>
    <cellStyle name="Notiz 15 4 16" xfId="6414"/>
    <cellStyle name="Notiz 15 4 17" xfId="6821"/>
    <cellStyle name="Notiz 15 4 18" xfId="7228"/>
    <cellStyle name="Notiz 15 4 19" xfId="7635"/>
    <cellStyle name="Notiz 15 4 2" xfId="684"/>
    <cellStyle name="Notiz 15 4 20" xfId="8042"/>
    <cellStyle name="Notiz 15 4 21" xfId="8449"/>
    <cellStyle name="Notiz 15 4 22" xfId="8856"/>
    <cellStyle name="Notiz 15 4 23" xfId="9263"/>
    <cellStyle name="Notiz 15 4 24" xfId="9668"/>
    <cellStyle name="Notiz 15 4 25" xfId="10068"/>
    <cellStyle name="Notiz 15 4 26" xfId="10449"/>
    <cellStyle name="Notiz 15 4 3" xfId="1123"/>
    <cellStyle name="Notiz 15 4 4" xfId="1530"/>
    <cellStyle name="Notiz 15 4 5" xfId="1937"/>
    <cellStyle name="Notiz 15 4 6" xfId="2344"/>
    <cellStyle name="Notiz 15 4 7" xfId="2751"/>
    <cellStyle name="Notiz 15 4 8" xfId="3158"/>
    <cellStyle name="Notiz 15 4 9" xfId="3565"/>
    <cellStyle name="Notiz 15 5" xfId="94"/>
    <cellStyle name="Notiz 15 5 10" xfId="3967"/>
    <cellStyle name="Notiz 15 5 11" xfId="4374"/>
    <cellStyle name="Notiz 15 5 12" xfId="4781"/>
    <cellStyle name="Notiz 15 5 13" xfId="5188"/>
    <cellStyle name="Notiz 15 5 14" xfId="5595"/>
    <cellStyle name="Notiz 15 5 15" xfId="6002"/>
    <cellStyle name="Notiz 15 5 16" xfId="6409"/>
    <cellStyle name="Notiz 15 5 17" xfId="6816"/>
    <cellStyle name="Notiz 15 5 18" xfId="7223"/>
    <cellStyle name="Notiz 15 5 19" xfId="7630"/>
    <cellStyle name="Notiz 15 5 2" xfId="685"/>
    <cellStyle name="Notiz 15 5 20" xfId="8037"/>
    <cellStyle name="Notiz 15 5 21" xfId="8444"/>
    <cellStyle name="Notiz 15 5 22" xfId="8851"/>
    <cellStyle name="Notiz 15 5 23" xfId="9258"/>
    <cellStyle name="Notiz 15 5 24" xfId="9663"/>
    <cellStyle name="Notiz 15 5 25" xfId="10063"/>
    <cellStyle name="Notiz 15 5 26" xfId="10444"/>
    <cellStyle name="Notiz 15 5 3" xfId="1118"/>
    <cellStyle name="Notiz 15 5 4" xfId="1525"/>
    <cellStyle name="Notiz 15 5 5" xfId="1932"/>
    <cellStyle name="Notiz 15 5 6" xfId="2339"/>
    <cellStyle name="Notiz 15 5 7" xfId="2746"/>
    <cellStyle name="Notiz 15 5 8" xfId="3153"/>
    <cellStyle name="Notiz 15 5 9" xfId="3560"/>
    <cellStyle name="Notiz 15 6" xfId="681"/>
    <cellStyle name="Notiz 15 7" xfId="1138"/>
    <cellStyle name="Notiz 15 8" xfId="1545"/>
    <cellStyle name="Notiz 15 9" xfId="1952"/>
    <cellStyle name="Notiz 16" xfId="95"/>
    <cellStyle name="Notiz 16 10" xfId="2334"/>
    <cellStyle name="Notiz 16 11" xfId="2741"/>
    <cellStyle name="Notiz 16 12" xfId="3148"/>
    <cellStyle name="Notiz 16 13" xfId="3555"/>
    <cellStyle name="Notiz 16 14" xfId="3962"/>
    <cellStyle name="Notiz 16 15" xfId="4369"/>
    <cellStyle name="Notiz 16 16" xfId="4776"/>
    <cellStyle name="Notiz 16 17" xfId="5183"/>
    <cellStyle name="Notiz 16 18" xfId="5590"/>
    <cellStyle name="Notiz 16 19" xfId="5997"/>
    <cellStyle name="Notiz 16 2" xfId="96"/>
    <cellStyle name="Notiz 16 2 10" xfId="3957"/>
    <cellStyle name="Notiz 16 2 11" xfId="4364"/>
    <cellStyle name="Notiz 16 2 12" xfId="4771"/>
    <cellStyle name="Notiz 16 2 13" xfId="5178"/>
    <cellStyle name="Notiz 16 2 14" xfId="5585"/>
    <cellStyle name="Notiz 16 2 15" xfId="5992"/>
    <cellStyle name="Notiz 16 2 16" xfId="6399"/>
    <cellStyle name="Notiz 16 2 17" xfId="6806"/>
    <cellStyle name="Notiz 16 2 18" xfId="7213"/>
    <cellStyle name="Notiz 16 2 19" xfId="7620"/>
    <cellStyle name="Notiz 16 2 2" xfId="687"/>
    <cellStyle name="Notiz 16 2 20" xfId="8027"/>
    <cellStyle name="Notiz 16 2 21" xfId="8434"/>
    <cellStyle name="Notiz 16 2 22" xfId="8841"/>
    <cellStyle name="Notiz 16 2 23" xfId="9248"/>
    <cellStyle name="Notiz 16 2 24" xfId="9653"/>
    <cellStyle name="Notiz 16 2 25" xfId="10053"/>
    <cellStyle name="Notiz 16 2 26" xfId="10434"/>
    <cellStyle name="Notiz 16 2 3" xfId="1108"/>
    <cellStyle name="Notiz 16 2 4" xfId="1515"/>
    <cellStyle name="Notiz 16 2 5" xfId="1922"/>
    <cellStyle name="Notiz 16 2 6" xfId="2329"/>
    <cellStyle name="Notiz 16 2 7" xfId="2736"/>
    <cellStyle name="Notiz 16 2 8" xfId="3143"/>
    <cellStyle name="Notiz 16 2 9" xfId="3550"/>
    <cellStyle name="Notiz 16 20" xfId="6404"/>
    <cellStyle name="Notiz 16 21" xfId="6811"/>
    <cellStyle name="Notiz 16 22" xfId="7218"/>
    <cellStyle name="Notiz 16 23" xfId="7625"/>
    <cellStyle name="Notiz 16 24" xfId="8032"/>
    <cellStyle name="Notiz 16 25" xfId="8439"/>
    <cellStyle name="Notiz 16 26" xfId="8846"/>
    <cellStyle name="Notiz 16 27" xfId="9253"/>
    <cellStyle name="Notiz 16 28" xfId="9658"/>
    <cellStyle name="Notiz 16 29" xfId="10058"/>
    <cellStyle name="Notiz 16 3" xfId="97"/>
    <cellStyle name="Notiz 16 3 10" xfId="3952"/>
    <cellStyle name="Notiz 16 3 11" xfId="4359"/>
    <cellStyle name="Notiz 16 3 12" xfId="4766"/>
    <cellStyle name="Notiz 16 3 13" xfId="5173"/>
    <cellStyle name="Notiz 16 3 14" xfId="5580"/>
    <cellStyle name="Notiz 16 3 15" xfId="5987"/>
    <cellStyle name="Notiz 16 3 16" xfId="6394"/>
    <cellStyle name="Notiz 16 3 17" xfId="6801"/>
    <cellStyle name="Notiz 16 3 18" xfId="7208"/>
    <cellStyle name="Notiz 16 3 19" xfId="7615"/>
    <cellStyle name="Notiz 16 3 2" xfId="688"/>
    <cellStyle name="Notiz 16 3 20" xfId="8022"/>
    <cellStyle name="Notiz 16 3 21" xfId="8429"/>
    <cellStyle name="Notiz 16 3 22" xfId="8836"/>
    <cellStyle name="Notiz 16 3 23" xfId="9243"/>
    <cellStyle name="Notiz 16 3 24" xfId="9648"/>
    <cellStyle name="Notiz 16 3 25" xfId="10048"/>
    <cellStyle name="Notiz 16 3 26" xfId="10429"/>
    <cellStyle name="Notiz 16 3 3" xfId="1103"/>
    <cellStyle name="Notiz 16 3 4" xfId="1510"/>
    <cellStyle name="Notiz 16 3 5" xfId="1917"/>
    <cellStyle name="Notiz 16 3 6" xfId="2324"/>
    <cellStyle name="Notiz 16 3 7" xfId="2731"/>
    <cellStyle name="Notiz 16 3 8" xfId="3138"/>
    <cellStyle name="Notiz 16 3 9" xfId="3545"/>
    <cellStyle name="Notiz 16 30" xfId="10439"/>
    <cellStyle name="Notiz 16 4" xfId="98"/>
    <cellStyle name="Notiz 16 4 10" xfId="3947"/>
    <cellStyle name="Notiz 16 4 11" xfId="4354"/>
    <cellStyle name="Notiz 16 4 12" xfId="4761"/>
    <cellStyle name="Notiz 16 4 13" xfId="5168"/>
    <cellStyle name="Notiz 16 4 14" xfId="5575"/>
    <cellStyle name="Notiz 16 4 15" xfId="5982"/>
    <cellStyle name="Notiz 16 4 16" xfId="6389"/>
    <cellStyle name="Notiz 16 4 17" xfId="6796"/>
    <cellStyle name="Notiz 16 4 18" xfId="7203"/>
    <cellStyle name="Notiz 16 4 19" xfId="7610"/>
    <cellStyle name="Notiz 16 4 2" xfId="689"/>
    <cellStyle name="Notiz 16 4 20" xfId="8017"/>
    <cellStyle name="Notiz 16 4 21" xfId="8424"/>
    <cellStyle name="Notiz 16 4 22" xfId="8831"/>
    <cellStyle name="Notiz 16 4 23" xfId="9238"/>
    <cellStyle name="Notiz 16 4 24" xfId="9643"/>
    <cellStyle name="Notiz 16 4 25" xfId="10043"/>
    <cellStyle name="Notiz 16 4 26" xfId="10424"/>
    <cellStyle name="Notiz 16 4 3" xfId="1098"/>
    <cellStyle name="Notiz 16 4 4" xfId="1505"/>
    <cellStyle name="Notiz 16 4 5" xfId="1912"/>
    <cellStyle name="Notiz 16 4 6" xfId="2319"/>
    <cellStyle name="Notiz 16 4 7" xfId="2726"/>
    <cellStyle name="Notiz 16 4 8" xfId="3133"/>
    <cellStyle name="Notiz 16 4 9" xfId="3540"/>
    <cellStyle name="Notiz 16 5" xfId="99"/>
    <cellStyle name="Notiz 16 5 10" xfId="3941"/>
    <cellStyle name="Notiz 16 5 11" xfId="4348"/>
    <cellStyle name="Notiz 16 5 12" xfId="4755"/>
    <cellStyle name="Notiz 16 5 13" xfId="5162"/>
    <cellStyle name="Notiz 16 5 14" xfId="5569"/>
    <cellStyle name="Notiz 16 5 15" xfId="5976"/>
    <cellStyle name="Notiz 16 5 16" xfId="6383"/>
    <cellStyle name="Notiz 16 5 17" xfId="6790"/>
    <cellStyle name="Notiz 16 5 18" xfId="7197"/>
    <cellStyle name="Notiz 16 5 19" xfId="7604"/>
    <cellStyle name="Notiz 16 5 2" xfId="690"/>
    <cellStyle name="Notiz 16 5 20" xfId="8011"/>
    <cellStyle name="Notiz 16 5 21" xfId="8418"/>
    <cellStyle name="Notiz 16 5 22" xfId="8825"/>
    <cellStyle name="Notiz 16 5 23" xfId="9232"/>
    <cellStyle name="Notiz 16 5 24" xfId="9638"/>
    <cellStyle name="Notiz 16 5 25" xfId="10038"/>
    <cellStyle name="Notiz 16 5 26" xfId="10419"/>
    <cellStyle name="Notiz 16 5 3" xfId="1092"/>
    <cellStyle name="Notiz 16 5 4" xfId="1499"/>
    <cellStyle name="Notiz 16 5 5" xfId="1906"/>
    <cellStyle name="Notiz 16 5 6" xfId="2313"/>
    <cellStyle name="Notiz 16 5 7" xfId="2720"/>
    <cellStyle name="Notiz 16 5 8" xfId="3127"/>
    <cellStyle name="Notiz 16 5 9" xfId="3534"/>
    <cellStyle name="Notiz 16 6" xfId="686"/>
    <cellStyle name="Notiz 16 7" xfId="1113"/>
    <cellStyle name="Notiz 16 8" xfId="1520"/>
    <cellStyle name="Notiz 16 9" xfId="1927"/>
    <cellStyle name="Notiz 17" xfId="10797"/>
    <cellStyle name="Notiz 18" xfId="10794"/>
    <cellStyle name="Notiz 19" xfId="10793"/>
    <cellStyle name="Notiz 2" xfId="10799"/>
    <cellStyle name="Notiz 2 10" xfId="281"/>
    <cellStyle name="Notiz 2 10 10" xfId="4156"/>
    <cellStyle name="Notiz 2 10 11" xfId="4563"/>
    <cellStyle name="Notiz 2 10 12" xfId="4970"/>
    <cellStyle name="Notiz 2 10 13" xfId="5377"/>
    <cellStyle name="Notiz 2 10 14" xfId="5784"/>
    <cellStyle name="Notiz 2 10 15" xfId="6191"/>
    <cellStyle name="Notiz 2 10 16" xfId="6598"/>
    <cellStyle name="Notiz 2 10 17" xfId="7005"/>
    <cellStyle name="Notiz 2 10 18" xfId="7412"/>
    <cellStyle name="Notiz 2 10 19" xfId="7819"/>
    <cellStyle name="Notiz 2 10 2" xfId="900"/>
    <cellStyle name="Notiz 2 10 20" xfId="8226"/>
    <cellStyle name="Notiz 2 10 21" xfId="8633"/>
    <cellStyle name="Notiz 2 10 22" xfId="9040"/>
    <cellStyle name="Notiz 2 10 23" xfId="9447"/>
    <cellStyle name="Notiz 2 10 24" xfId="9851"/>
    <cellStyle name="Notiz 2 10 25" xfId="10244"/>
    <cellStyle name="Notiz 2 10 26" xfId="10584"/>
    <cellStyle name="Notiz 2 10 3" xfId="1307"/>
    <cellStyle name="Notiz 2 10 4" xfId="1714"/>
    <cellStyle name="Notiz 2 10 5" xfId="2121"/>
    <cellStyle name="Notiz 2 10 6" xfId="2528"/>
    <cellStyle name="Notiz 2 10 7" xfId="2935"/>
    <cellStyle name="Notiz 2 10 8" xfId="3342"/>
    <cellStyle name="Notiz 2 10 9" xfId="3749"/>
    <cellStyle name="Notiz 2 11" xfId="335"/>
    <cellStyle name="Notiz 2 11 10" xfId="4210"/>
    <cellStyle name="Notiz 2 11 11" xfId="4617"/>
    <cellStyle name="Notiz 2 11 12" xfId="5024"/>
    <cellStyle name="Notiz 2 11 13" xfId="5431"/>
    <cellStyle name="Notiz 2 11 14" xfId="5838"/>
    <cellStyle name="Notiz 2 11 15" xfId="6245"/>
    <cellStyle name="Notiz 2 11 16" xfId="6652"/>
    <cellStyle name="Notiz 2 11 17" xfId="7059"/>
    <cellStyle name="Notiz 2 11 18" xfId="7466"/>
    <cellStyle name="Notiz 2 11 19" xfId="7873"/>
    <cellStyle name="Notiz 2 11 2" xfId="954"/>
    <cellStyle name="Notiz 2 11 20" xfId="8280"/>
    <cellStyle name="Notiz 2 11 21" xfId="8687"/>
    <cellStyle name="Notiz 2 11 22" xfId="9094"/>
    <cellStyle name="Notiz 2 11 23" xfId="9501"/>
    <cellStyle name="Notiz 2 11 24" xfId="9905"/>
    <cellStyle name="Notiz 2 11 25" xfId="10296"/>
    <cellStyle name="Notiz 2 11 26" xfId="10627"/>
    <cellStyle name="Notiz 2 11 3" xfId="1361"/>
    <cellStyle name="Notiz 2 11 4" xfId="1768"/>
    <cellStyle name="Notiz 2 11 5" xfId="2175"/>
    <cellStyle name="Notiz 2 11 6" xfId="2582"/>
    <cellStyle name="Notiz 2 11 7" xfId="2989"/>
    <cellStyle name="Notiz 2 11 8" xfId="3396"/>
    <cellStyle name="Notiz 2 11 9" xfId="3803"/>
    <cellStyle name="Notiz 2 12" xfId="284"/>
    <cellStyle name="Notiz 2 12 10" xfId="4159"/>
    <cellStyle name="Notiz 2 12 11" xfId="4566"/>
    <cellStyle name="Notiz 2 12 12" xfId="4973"/>
    <cellStyle name="Notiz 2 12 13" xfId="5380"/>
    <cellStyle name="Notiz 2 12 14" xfId="5787"/>
    <cellStyle name="Notiz 2 12 15" xfId="6194"/>
    <cellStyle name="Notiz 2 12 16" xfId="6601"/>
    <cellStyle name="Notiz 2 12 17" xfId="7008"/>
    <cellStyle name="Notiz 2 12 18" xfId="7415"/>
    <cellStyle name="Notiz 2 12 19" xfId="7822"/>
    <cellStyle name="Notiz 2 12 2" xfId="903"/>
    <cellStyle name="Notiz 2 12 20" xfId="8229"/>
    <cellStyle name="Notiz 2 12 21" xfId="8636"/>
    <cellStyle name="Notiz 2 12 22" xfId="9043"/>
    <cellStyle name="Notiz 2 12 23" xfId="9450"/>
    <cellStyle name="Notiz 2 12 24" xfId="9854"/>
    <cellStyle name="Notiz 2 12 25" xfId="10247"/>
    <cellStyle name="Notiz 2 12 26" xfId="10586"/>
    <cellStyle name="Notiz 2 12 3" xfId="1310"/>
    <cellStyle name="Notiz 2 12 4" xfId="1717"/>
    <cellStyle name="Notiz 2 12 5" xfId="2124"/>
    <cellStyle name="Notiz 2 12 6" xfId="2531"/>
    <cellStyle name="Notiz 2 12 7" xfId="2938"/>
    <cellStyle name="Notiz 2 12 8" xfId="3345"/>
    <cellStyle name="Notiz 2 12 9" xfId="3752"/>
    <cellStyle name="Notiz 2 13" xfId="332"/>
    <cellStyle name="Notiz 2 13 10" xfId="4207"/>
    <cellStyle name="Notiz 2 13 11" xfId="4614"/>
    <cellStyle name="Notiz 2 13 12" xfId="5021"/>
    <cellStyle name="Notiz 2 13 13" xfId="5428"/>
    <cellStyle name="Notiz 2 13 14" xfId="5835"/>
    <cellStyle name="Notiz 2 13 15" xfId="6242"/>
    <cellStyle name="Notiz 2 13 16" xfId="6649"/>
    <cellStyle name="Notiz 2 13 17" xfId="7056"/>
    <cellStyle name="Notiz 2 13 18" xfId="7463"/>
    <cellStyle name="Notiz 2 13 19" xfId="7870"/>
    <cellStyle name="Notiz 2 13 2" xfId="951"/>
    <cellStyle name="Notiz 2 13 20" xfId="8277"/>
    <cellStyle name="Notiz 2 13 21" xfId="8684"/>
    <cellStyle name="Notiz 2 13 22" xfId="9091"/>
    <cellStyle name="Notiz 2 13 23" xfId="9498"/>
    <cellStyle name="Notiz 2 13 24" xfId="9902"/>
    <cellStyle name="Notiz 2 13 25" xfId="10294"/>
    <cellStyle name="Notiz 2 13 26" xfId="10625"/>
    <cellStyle name="Notiz 2 13 3" xfId="1358"/>
    <cellStyle name="Notiz 2 13 4" xfId="1765"/>
    <cellStyle name="Notiz 2 13 5" xfId="2172"/>
    <cellStyle name="Notiz 2 13 6" xfId="2579"/>
    <cellStyle name="Notiz 2 13 7" xfId="2986"/>
    <cellStyle name="Notiz 2 13 8" xfId="3393"/>
    <cellStyle name="Notiz 2 13 9" xfId="3800"/>
    <cellStyle name="Notiz 2 14" xfId="287"/>
    <cellStyle name="Notiz 2 14 10" xfId="4162"/>
    <cellStyle name="Notiz 2 14 11" xfId="4569"/>
    <cellStyle name="Notiz 2 14 12" xfId="4976"/>
    <cellStyle name="Notiz 2 14 13" xfId="5383"/>
    <cellStyle name="Notiz 2 14 14" xfId="5790"/>
    <cellStyle name="Notiz 2 14 15" xfId="6197"/>
    <cellStyle name="Notiz 2 14 16" xfId="6604"/>
    <cellStyle name="Notiz 2 14 17" xfId="7011"/>
    <cellStyle name="Notiz 2 14 18" xfId="7418"/>
    <cellStyle name="Notiz 2 14 19" xfId="7825"/>
    <cellStyle name="Notiz 2 14 2" xfId="906"/>
    <cellStyle name="Notiz 2 14 20" xfId="8232"/>
    <cellStyle name="Notiz 2 14 21" xfId="8639"/>
    <cellStyle name="Notiz 2 14 22" xfId="9046"/>
    <cellStyle name="Notiz 2 14 23" xfId="9453"/>
    <cellStyle name="Notiz 2 14 24" xfId="9857"/>
    <cellStyle name="Notiz 2 14 25" xfId="10249"/>
    <cellStyle name="Notiz 2 14 26" xfId="10588"/>
    <cellStyle name="Notiz 2 14 3" xfId="1313"/>
    <cellStyle name="Notiz 2 14 4" xfId="1720"/>
    <cellStyle name="Notiz 2 14 5" xfId="2127"/>
    <cellStyle name="Notiz 2 14 6" xfId="2534"/>
    <cellStyle name="Notiz 2 14 7" xfId="2941"/>
    <cellStyle name="Notiz 2 14 8" xfId="3348"/>
    <cellStyle name="Notiz 2 14 9" xfId="3755"/>
    <cellStyle name="Notiz 2 15" xfId="329"/>
    <cellStyle name="Notiz 2 15 10" xfId="4204"/>
    <cellStyle name="Notiz 2 15 11" xfId="4611"/>
    <cellStyle name="Notiz 2 15 12" xfId="5018"/>
    <cellStyle name="Notiz 2 15 13" xfId="5425"/>
    <cellStyle name="Notiz 2 15 14" xfId="5832"/>
    <cellStyle name="Notiz 2 15 15" xfId="6239"/>
    <cellStyle name="Notiz 2 15 16" xfId="6646"/>
    <cellStyle name="Notiz 2 15 17" xfId="7053"/>
    <cellStyle name="Notiz 2 15 18" xfId="7460"/>
    <cellStyle name="Notiz 2 15 19" xfId="7867"/>
    <cellStyle name="Notiz 2 15 2" xfId="948"/>
    <cellStyle name="Notiz 2 15 20" xfId="8274"/>
    <cellStyle name="Notiz 2 15 21" xfId="8681"/>
    <cellStyle name="Notiz 2 15 22" xfId="9088"/>
    <cellStyle name="Notiz 2 15 23" xfId="9495"/>
    <cellStyle name="Notiz 2 15 24" xfId="9899"/>
    <cellStyle name="Notiz 2 15 25" xfId="10291"/>
    <cellStyle name="Notiz 2 15 26" xfId="10623"/>
    <cellStyle name="Notiz 2 15 3" xfId="1355"/>
    <cellStyle name="Notiz 2 15 4" xfId="1762"/>
    <cellStyle name="Notiz 2 15 5" xfId="2169"/>
    <cellStyle name="Notiz 2 15 6" xfId="2576"/>
    <cellStyle name="Notiz 2 15 7" xfId="2983"/>
    <cellStyle name="Notiz 2 15 8" xfId="3390"/>
    <cellStyle name="Notiz 2 15 9" xfId="3797"/>
    <cellStyle name="Notiz 2 16" xfId="290"/>
    <cellStyle name="Notiz 2 16 10" xfId="4165"/>
    <cellStyle name="Notiz 2 16 11" xfId="4572"/>
    <cellStyle name="Notiz 2 16 12" xfId="4979"/>
    <cellStyle name="Notiz 2 16 13" xfId="5386"/>
    <cellStyle name="Notiz 2 16 14" xfId="5793"/>
    <cellStyle name="Notiz 2 16 15" xfId="6200"/>
    <cellStyle name="Notiz 2 16 16" xfId="6607"/>
    <cellStyle name="Notiz 2 16 17" xfId="7014"/>
    <cellStyle name="Notiz 2 16 18" xfId="7421"/>
    <cellStyle name="Notiz 2 16 19" xfId="7828"/>
    <cellStyle name="Notiz 2 16 2" xfId="909"/>
    <cellStyle name="Notiz 2 16 20" xfId="8235"/>
    <cellStyle name="Notiz 2 16 21" xfId="8642"/>
    <cellStyle name="Notiz 2 16 22" xfId="9049"/>
    <cellStyle name="Notiz 2 16 23" xfId="9456"/>
    <cellStyle name="Notiz 2 16 24" xfId="9860"/>
    <cellStyle name="Notiz 2 16 25" xfId="10252"/>
    <cellStyle name="Notiz 2 16 26" xfId="10590"/>
    <cellStyle name="Notiz 2 16 3" xfId="1316"/>
    <cellStyle name="Notiz 2 16 4" xfId="1723"/>
    <cellStyle name="Notiz 2 16 5" xfId="2130"/>
    <cellStyle name="Notiz 2 16 6" xfId="2537"/>
    <cellStyle name="Notiz 2 16 7" xfId="2944"/>
    <cellStyle name="Notiz 2 16 8" xfId="3351"/>
    <cellStyle name="Notiz 2 16 9" xfId="3758"/>
    <cellStyle name="Notiz 2 17" xfId="326"/>
    <cellStyle name="Notiz 2 17 10" xfId="4201"/>
    <cellStyle name="Notiz 2 17 11" xfId="4608"/>
    <cellStyle name="Notiz 2 17 12" xfId="5015"/>
    <cellStyle name="Notiz 2 17 13" xfId="5422"/>
    <cellStyle name="Notiz 2 17 14" xfId="5829"/>
    <cellStyle name="Notiz 2 17 15" xfId="6236"/>
    <cellStyle name="Notiz 2 17 16" xfId="6643"/>
    <cellStyle name="Notiz 2 17 17" xfId="7050"/>
    <cellStyle name="Notiz 2 17 18" xfId="7457"/>
    <cellStyle name="Notiz 2 17 19" xfId="7864"/>
    <cellStyle name="Notiz 2 17 2" xfId="945"/>
    <cellStyle name="Notiz 2 17 20" xfId="8271"/>
    <cellStyle name="Notiz 2 17 21" xfId="8678"/>
    <cellStyle name="Notiz 2 17 22" xfId="9085"/>
    <cellStyle name="Notiz 2 17 23" xfId="9492"/>
    <cellStyle name="Notiz 2 17 24" xfId="9896"/>
    <cellStyle name="Notiz 2 17 25" xfId="10288"/>
    <cellStyle name="Notiz 2 17 26" xfId="10621"/>
    <cellStyle name="Notiz 2 17 3" xfId="1352"/>
    <cellStyle name="Notiz 2 17 4" xfId="1759"/>
    <cellStyle name="Notiz 2 17 5" xfId="2166"/>
    <cellStyle name="Notiz 2 17 6" xfId="2573"/>
    <cellStyle name="Notiz 2 17 7" xfId="2980"/>
    <cellStyle name="Notiz 2 17 8" xfId="3387"/>
    <cellStyle name="Notiz 2 17 9" xfId="3794"/>
    <cellStyle name="Notiz 2 18" xfId="293"/>
    <cellStyle name="Notiz 2 18 10" xfId="4168"/>
    <cellStyle name="Notiz 2 18 11" xfId="4575"/>
    <cellStyle name="Notiz 2 18 12" xfId="4982"/>
    <cellStyle name="Notiz 2 18 13" xfId="5389"/>
    <cellStyle name="Notiz 2 18 14" xfId="5796"/>
    <cellStyle name="Notiz 2 18 15" xfId="6203"/>
    <cellStyle name="Notiz 2 18 16" xfId="6610"/>
    <cellStyle name="Notiz 2 18 17" xfId="7017"/>
    <cellStyle name="Notiz 2 18 18" xfId="7424"/>
    <cellStyle name="Notiz 2 18 19" xfId="7831"/>
    <cellStyle name="Notiz 2 18 2" xfId="912"/>
    <cellStyle name="Notiz 2 18 20" xfId="8238"/>
    <cellStyle name="Notiz 2 18 21" xfId="8645"/>
    <cellStyle name="Notiz 2 18 22" xfId="9052"/>
    <cellStyle name="Notiz 2 18 23" xfId="9459"/>
    <cellStyle name="Notiz 2 18 24" xfId="9863"/>
    <cellStyle name="Notiz 2 18 25" xfId="10255"/>
    <cellStyle name="Notiz 2 18 26" xfId="10592"/>
    <cellStyle name="Notiz 2 18 3" xfId="1319"/>
    <cellStyle name="Notiz 2 18 4" xfId="1726"/>
    <cellStyle name="Notiz 2 18 5" xfId="2133"/>
    <cellStyle name="Notiz 2 18 6" xfId="2540"/>
    <cellStyle name="Notiz 2 18 7" xfId="2947"/>
    <cellStyle name="Notiz 2 18 8" xfId="3354"/>
    <cellStyle name="Notiz 2 18 9" xfId="3761"/>
    <cellStyle name="Notiz 2 19" xfId="323"/>
    <cellStyle name="Notiz 2 19 10" xfId="4198"/>
    <cellStyle name="Notiz 2 19 11" xfId="4605"/>
    <cellStyle name="Notiz 2 19 12" xfId="5012"/>
    <cellStyle name="Notiz 2 19 13" xfId="5419"/>
    <cellStyle name="Notiz 2 19 14" xfId="5826"/>
    <cellStyle name="Notiz 2 19 15" xfId="6233"/>
    <cellStyle name="Notiz 2 19 16" xfId="6640"/>
    <cellStyle name="Notiz 2 19 17" xfId="7047"/>
    <cellStyle name="Notiz 2 19 18" xfId="7454"/>
    <cellStyle name="Notiz 2 19 19" xfId="7861"/>
    <cellStyle name="Notiz 2 19 2" xfId="942"/>
    <cellStyle name="Notiz 2 19 20" xfId="8268"/>
    <cellStyle name="Notiz 2 19 21" xfId="8675"/>
    <cellStyle name="Notiz 2 19 22" xfId="9082"/>
    <cellStyle name="Notiz 2 19 23" xfId="9489"/>
    <cellStyle name="Notiz 2 19 24" xfId="9893"/>
    <cellStyle name="Notiz 2 19 25" xfId="10285"/>
    <cellStyle name="Notiz 2 19 26" xfId="10619"/>
    <cellStyle name="Notiz 2 19 3" xfId="1349"/>
    <cellStyle name="Notiz 2 19 4" xfId="1756"/>
    <cellStyle name="Notiz 2 19 5" xfId="2163"/>
    <cellStyle name="Notiz 2 19 6" xfId="2570"/>
    <cellStyle name="Notiz 2 19 7" xfId="2977"/>
    <cellStyle name="Notiz 2 19 8" xfId="3384"/>
    <cellStyle name="Notiz 2 19 9" xfId="3791"/>
    <cellStyle name="Notiz 2 2" xfId="100"/>
    <cellStyle name="Notiz 2 2 10" xfId="3929"/>
    <cellStyle name="Notiz 2 2 11" xfId="4336"/>
    <cellStyle name="Notiz 2 2 12" xfId="4743"/>
    <cellStyle name="Notiz 2 2 13" xfId="5150"/>
    <cellStyle name="Notiz 2 2 14" xfId="5557"/>
    <cellStyle name="Notiz 2 2 15" xfId="5964"/>
    <cellStyle name="Notiz 2 2 16" xfId="6371"/>
    <cellStyle name="Notiz 2 2 17" xfId="6778"/>
    <cellStyle name="Notiz 2 2 18" xfId="7185"/>
    <cellStyle name="Notiz 2 2 19" xfId="7592"/>
    <cellStyle name="Notiz 2 2 2" xfId="692"/>
    <cellStyle name="Notiz 2 2 20" xfId="7999"/>
    <cellStyle name="Notiz 2 2 21" xfId="8406"/>
    <cellStyle name="Notiz 2 2 22" xfId="8813"/>
    <cellStyle name="Notiz 2 2 23" xfId="9220"/>
    <cellStyle name="Notiz 2 2 24" xfId="9626"/>
    <cellStyle name="Notiz 2 2 25" xfId="10026"/>
    <cellStyle name="Notiz 2 2 26" xfId="10409"/>
    <cellStyle name="Notiz 2 2 3" xfId="1080"/>
    <cellStyle name="Notiz 2 2 4" xfId="1487"/>
    <cellStyle name="Notiz 2 2 5" xfId="1894"/>
    <cellStyle name="Notiz 2 2 6" xfId="2301"/>
    <cellStyle name="Notiz 2 2 7" xfId="2708"/>
    <cellStyle name="Notiz 2 2 8" xfId="3115"/>
    <cellStyle name="Notiz 2 2 9" xfId="3522"/>
    <cellStyle name="Notiz 2 20" xfId="296"/>
    <cellStyle name="Notiz 2 20 10" xfId="4171"/>
    <cellStyle name="Notiz 2 20 11" xfId="4578"/>
    <cellStyle name="Notiz 2 20 12" xfId="4985"/>
    <cellStyle name="Notiz 2 20 13" xfId="5392"/>
    <cellStyle name="Notiz 2 20 14" xfId="5799"/>
    <cellStyle name="Notiz 2 20 15" xfId="6206"/>
    <cellStyle name="Notiz 2 20 16" xfId="6613"/>
    <cellStyle name="Notiz 2 20 17" xfId="7020"/>
    <cellStyle name="Notiz 2 20 18" xfId="7427"/>
    <cellStyle name="Notiz 2 20 19" xfId="7834"/>
    <cellStyle name="Notiz 2 20 2" xfId="915"/>
    <cellStyle name="Notiz 2 20 20" xfId="8241"/>
    <cellStyle name="Notiz 2 20 21" xfId="8648"/>
    <cellStyle name="Notiz 2 20 22" xfId="9055"/>
    <cellStyle name="Notiz 2 20 23" xfId="9462"/>
    <cellStyle name="Notiz 2 20 24" xfId="9866"/>
    <cellStyle name="Notiz 2 20 25" xfId="10258"/>
    <cellStyle name="Notiz 2 20 26" xfId="10594"/>
    <cellStyle name="Notiz 2 20 3" xfId="1322"/>
    <cellStyle name="Notiz 2 20 4" xfId="1729"/>
    <cellStyle name="Notiz 2 20 5" xfId="2136"/>
    <cellStyle name="Notiz 2 20 6" xfId="2543"/>
    <cellStyle name="Notiz 2 20 7" xfId="2950"/>
    <cellStyle name="Notiz 2 20 8" xfId="3357"/>
    <cellStyle name="Notiz 2 20 9" xfId="3764"/>
    <cellStyle name="Notiz 2 21" xfId="393"/>
    <cellStyle name="Notiz 2 21 10" xfId="4268"/>
    <cellStyle name="Notiz 2 21 11" xfId="4675"/>
    <cellStyle name="Notiz 2 21 12" xfId="5082"/>
    <cellStyle name="Notiz 2 21 13" xfId="5489"/>
    <cellStyle name="Notiz 2 21 14" xfId="5896"/>
    <cellStyle name="Notiz 2 21 15" xfId="6303"/>
    <cellStyle name="Notiz 2 21 16" xfId="6710"/>
    <cellStyle name="Notiz 2 21 17" xfId="7117"/>
    <cellStyle name="Notiz 2 21 18" xfId="7524"/>
    <cellStyle name="Notiz 2 21 19" xfId="7931"/>
    <cellStyle name="Notiz 2 21 2" xfId="1012"/>
    <cellStyle name="Notiz 2 21 20" xfId="8338"/>
    <cellStyle name="Notiz 2 21 21" xfId="8745"/>
    <cellStyle name="Notiz 2 21 22" xfId="9152"/>
    <cellStyle name="Notiz 2 21 23" xfId="9558"/>
    <cellStyle name="Notiz 2 21 24" xfId="9959"/>
    <cellStyle name="Notiz 2 21 25" xfId="10346"/>
    <cellStyle name="Notiz 2 21 26" xfId="10646"/>
    <cellStyle name="Notiz 2 21 3" xfId="1419"/>
    <cellStyle name="Notiz 2 21 4" xfId="1826"/>
    <cellStyle name="Notiz 2 21 5" xfId="2233"/>
    <cellStyle name="Notiz 2 21 6" xfId="2640"/>
    <cellStyle name="Notiz 2 21 7" xfId="3047"/>
    <cellStyle name="Notiz 2 21 8" xfId="3454"/>
    <cellStyle name="Notiz 2 21 9" xfId="3861"/>
    <cellStyle name="Notiz 2 22" xfId="399"/>
    <cellStyle name="Notiz 2 22 10" xfId="4274"/>
    <cellStyle name="Notiz 2 22 11" xfId="4681"/>
    <cellStyle name="Notiz 2 22 12" xfId="5088"/>
    <cellStyle name="Notiz 2 22 13" xfId="5495"/>
    <cellStyle name="Notiz 2 22 14" xfId="5902"/>
    <cellStyle name="Notiz 2 22 15" xfId="6309"/>
    <cellStyle name="Notiz 2 22 16" xfId="6716"/>
    <cellStyle name="Notiz 2 22 17" xfId="7123"/>
    <cellStyle name="Notiz 2 22 18" xfId="7530"/>
    <cellStyle name="Notiz 2 22 19" xfId="7937"/>
    <cellStyle name="Notiz 2 22 2" xfId="1018"/>
    <cellStyle name="Notiz 2 22 20" xfId="8344"/>
    <cellStyle name="Notiz 2 22 21" xfId="8751"/>
    <cellStyle name="Notiz 2 22 22" xfId="9158"/>
    <cellStyle name="Notiz 2 22 23" xfId="9564"/>
    <cellStyle name="Notiz 2 22 24" xfId="9965"/>
    <cellStyle name="Notiz 2 22 25" xfId="10352"/>
    <cellStyle name="Notiz 2 22 26" xfId="10649"/>
    <cellStyle name="Notiz 2 22 3" xfId="1425"/>
    <cellStyle name="Notiz 2 22 4" xfId="1832"/>
    <cellStyle name="Notiz 2 22 5" xfId="2239"/>
    <cellStyle name="Notiz 2 22 6" xfId="2646"/>
    <cellStyle name="Notiz 2 22 7" xfId="3053"/>
    <cellStyle name="Notiz 2 22 8" xfId="3460"/>
    <cellStyle name="Notiz 2 22 9" xfId="3867"/>
    <cellStyle name="Notiz 2 23" xfId="405"/>
    <cellStyle name="Notiz 2 23 10" xfId="4280"/>
    <cellStyle name="Notiz 2 23 11" xfId="4687"/>
    <cellStyle name="Notiz 2 23 12" xfId="5094"/>
    <cellStyle name="Notiz 2 23 13" xfId="5501"/>
    <cellStyle name="Notiz 2 23 14" xfId="5908"/>
    <cellStyle name="Notiz 2 23 15" xfId="6315"/>
    <cellStyle name="Notiz 2 23 16" xfId="6722"/>
    <cellStyle name="Notiz 2 23 17" xfId="7129"/>
    <cellStyle name="Notiz 2 23 18" xfId="7536"/>
    <cellStyle name="Notiz 2 23 19" xfId="7943"/>
    <cellStyle name="Notiz 2 23 2" xfId="1024"/>
    <cellStyle name="Notiz 2 23 20" xfId="8350"/>
    <cellStyle name="Notiz 2 23 21" xfId="8757"/>
    <cellStyle name="Notiz 2 23 22" xfId="9164"/>
    <cellStyle name="Notiz 2 23 23" xfId="9570"/>
    <cellStyle name="Notiz 2 23 24" xfId="9971"/>
    <cellStyle name="Notiz 2 23 25" xfId="10358"/>
    <cellStyle name="Notiz 2 23 26" xfId="10652"/>
    <cellStyle name="Notiz 2 23 3" xfId="1431"/>
    <cellStyle name="Notiz 2 23 4" xfId="1838"/>
    <cellStyle name="Notiz 2 23 5" xfId="2245"/>
    <cellStyle name="Notiz 2 23 6" xfId="2652"/>
    <cellStyle name="Notiz 2 23 7" xfId="3059"/>
    <cellStyle name="Notiz 2 23 8" xfId="3466"/>
    <cellStyle name="Notiz 2 23 9" xfId="3873"/>
    <cellStyle name="Notiz 2 24" xfId="411"/>
    <cellStyle name="Notiz 2 24 10" xfId="4286"/>
    <cellStyle name="Notiz 2 24 11" xfId="4693"/>
    <cellStyle name="Notiz 2 24 12" xfId="5100"/>
    <cellStyle name="Notiz 2 24 13" xfId="5507"/>
    <cellStyle name="Notiz 2 24 14" xfId="5914"/>
    <cellStyle name="Notiz 2 24 15" xfId="6321"/>
    <cellStyle name="Notiz 2 24 16" xfId="6728"/>
    <cellStyle name="Notiz 2 24 17" xfId="7135"/>
    <cellStyle name="Notiz 2 24 18" xfId="7542"/>
    <cellStyle name="Notiz 2 24 19" xfId="7949"/>
    <cellStyle name="Notiz 2 24 2" xfId="1030"/>
    <cellStyle name="Notiz 2 24 20" xfId="8356"/>
    <cellStyle name="Notiz 2 24 21" xfId="8763"/>
    <cellStyle name="Notiz 2 24 22" xfId="9170"/>
    <cellStyle name="Notiz 2 24 23" xfId="9576"/>
    <cellStyle name="Notiz 2 24 24" xfId="9977"/>
    <cellStyle name="Notiz 2 24 25" xfId="10363"/>
    <cellStyle name="Notiz 2 24 26" xfId="10655"/>
    <cellStyle name="Notiz 2 24 3" xfId="1437"/>
    <cellStyle name="Notiz 2 24 4" xfId="1844"/>
    <cellStyle name="Notiz 2 24 5" xfId="2251"/>
    <cellStyle name="Notiz 2 24 6" xfId="2658"/>
    <cellStyle name="Notiz 2 24 7" xfId="3065"/>
    <cellStyle name="Notiz 2 24 8" xfId="3472"/>
    <cellStyle name="Notiz 2 24 9" xfId="3879"/>
    <cellStyle name="Notiz 2 25" xfId="417"/>
    <cellStyle name="Notiz 2 25 10" xfId="4292"/>
    <cellStyle name="Notiz 2 25 11" xfId="4699"/>
    <cellStyle name="Notiz 2 25 12" xfId="5106"/>
    <cellStyle name="Notiz 2 25 13" xfId="5513"/>
    <cellStyle name="Notiz 2 25 14" xfId="5920"/>
    <cellStyle name="Notiz 2 25 15" xfId="6327"/>
    <cellStyle name="Notiz 2 25 16" xfId="6734"/>
    <cellStyle name="Notiz 2 25 17" xfId="7141"/>
    <cellStyle name="Notiz 2 25 18" xfId="7548"/>
    <cellStyle name="Notiz 2 25 19" xfId="7955"/>
    <cellStyle name="Notiz 2 25 2" xfId="1036"/>
    <cellStyle name="Notiz 2 25 20" xfId="8362"/>
    <cellStyle name="Notiz 2 25 21" xfId="8769"/>
    <cellStyle name="Notiz 2 25 22" xfId="9176"/>
    <cellStyle name="Notiz 2 25 23" xfId="9582"/>
    <cellStyle name="Notiz 2 25 24" xfId="9982"/>
    <cellStyle name="Notiz 2 25 25" xfId="10368"/>
    <cellStyle name="Notiz 2 25 26" xfId="10658"/>
    <cellStyle name="Notiz 2 25 3" xfId="1443"/>
    <cellStyle name="Notiz 2 25 4" xfId="1850"/>
    <cellStyle name="Notiz 2 25 5" xfId="2257"/>
    <cellStyle name="Notiz 2 25 6" xfId="2664"/>
    <cellStyle name="Notiz 2 25 7" xfId="3071"/>
    <cellStyle name="Notiz 2 25 8" xfId="3478"/>
    <cellStyle name="Notiz 2 25 9" xfId="3885"/>
    <cellStyle name="Notiz 2 26" xfId="423"/>
    <cellStyle name="Notiz 2 26 10" xfId="4298"/>
    <cellStyle name="Notiz 2 26 11" xfId="4705"/>
    <cellStyle name="Notiz 2 26 12" xfId="5112"/>
    <cellStyle name="Notiz 2 26 13" xfId="5519"/>
    <cellStyle name="Notiz 2 26 14" xfId="5926"/>
    <cellStyle name="Notiz 2 26 15" xfId="6333"/>
    <cellStyle name="Notiz 2 26 16" xfId="6740"/>
    <cellStyle name="Notiz 2 26 17" xfId="7147"/>
    <cellStyle name="Notiz 2 26 18" xfId="7554"/>
    <cellStyle name="Notiz 2 26 19" xfId="7961"/>
    <cellStyle name="Notiz 2 26 2" xfId="1042"/>
    <cellStyle name="Notiz 2 26 20" xfId="8368"/>
    <cellStyle name="Notiz 2 26 21" xfId="8775"/>
    <cellStyle name="Notiz 2 26 22" xfId="9182"/>
    <cellStyle name="Notiz 2 26 23" xfId="9588"/>
    <cellStyle name="Notiz 2 26 24" xfId="9988"/>
    <cellStyle name="Notiz 2 26 25" xfId="10374"/>
    <cellStyle name="Notiz 2 26 26" xfId="10661"/>
    <cellStyle name="Notiz 2 26 3" xfId="1449"/>
    <cellStyle name="Notiz 2 26 4" xfId="1856"/>
    <cellStyle name="Notiz 2 26 5" xfId="2263"/>
    <cellStyle name="Notiz 2 26 6" xfId="2670"/>
    <cellStyle name="Notiz 2 26 7" xfId="3077"/>
    <cellStyle name="Notiz 2 26 8" xfId="3484"/>
    <cellStyle name="Notiz 2 26 9" xfId="3891"/>
    <cellStyle name="Notiz 2 27" xfId="429"/>
    <cellStyle name="Notiz 2 27 10" xfId="4304"/>
    <cellStyle name="Notiz 2 27 11" xfId="4711"/>
    <cellStyle name="Notiz 2 27 12" xfId="5118"/>
    <cellStyle name="Notiz 2 27 13" xfId="5525"/>
    <cellStyle name="Notiz 2 27 14" xfId="5932"/>
    <cellStyle name="Notiz 2 27 15" xfId="6339"/>
    <cellStyle name="Notiz 2 27 16" xfId="6746"/>
    <cellStyle name="Notiz 2 27 17" xfId="7153"/>
    <cellStyle name="Notiz 2 27 18" xfId="7560"/>
    <cellStyle name="Notiz 2 27 19" xfId="7967"/>
    <cellStyle name="Notiz 2 27 2" xfId="1048"/>
    <cellStyle name="Notiz 2 27 20" xfId="8374"/>
    <cellStyle name="Notiz 2 27 21" xfId="8781"/>
    <cellStyle name="Notiz 2 27 22" xfId="9188"/>
    <cellStyle name="Notiz 2 27 23" xfId="9594"/>
    <cellStyle name="Notiz 2 27 24" xfId="9994"/>
    <cellStyle name="Notiz 2 27 25" xfId="10380"/>
    <cellStyle name="Notiz 2 27 26" xfId="10664"/>
    <cellStyle name="Notiz 2 27 3" xfId="1455"/>
    <cellStyle name="Notiz 2 27 4" xfId="1862"/>
    <cellStyle name="Notiz 2 27 5" xfId="2269"/>
    <cellStyle name="Notiz 2 27 6" xfId="2676"/>
    <cellStyle name="Notiz 2 27 7" xfId="3083"/>
    <cellStyle name="Notiz 2 27 8" xfId="3490"/>
    <cellStyle name="Notiz 2 27 9" xfId="3897"/>
    <cellStyle name="Notiz 2 28" xfId="435"/>
    <cellStyle name="Notiz 2 28 10" xfId="4310"/>
    <cellStyle name="Notiz 2 28 11" xfId="4717"/>
    <cellStyle name="Notiz 2 28 12" xfId="5124"/>
    <cellStyle name="Notiz 2 28 13" xfId="5531"/>
    <cellStyle name="Notiz 2 28 14" xfId="5938"/>
    <cellStyle name="Notiz 2 28 15" xfId="6345"/>
    <cellStyle name="Notiz 2 28 16" xfId="6752"/>
    <cellStyle name="Notiz 2 28 17" xfId="7159"/>
    <cellStyle name="Notiz 2 28 18" xfId="7566"/>
    <cellStyle name="Notiz 2 28 19" xfId="7973"/>
    <cellStyle name="Notiz 2 28 2" xfId="1054"/>
    <cellStyle name="Notiz 2 28 20" xfId="8380"/>
    <cellStyle name="Notiz 2 28 21" xfId="8787"/>
    <cellStyle name="Notiz 2 28 22" xfId="9194"/>
    <cellStyle name="Notiz 2 28 23" xfId="9600"/>
    <cellStyle name="Notiz 2 28 24" xfId="10000"/>
    <cellStyle name="Notiz 2 28 25" xfId="10385"/>
    <cellStyle name="Notiz 2 28 26" xfId="10667"/>
    <cellStyle name="Notiz 2 28 3" xfId="1461"/>
    <cellStyle name="Notiz 2 28 4" xfId="1868"/>
    <cellStyle name="Notiz 2 28 5" xfId="2275"/>
    <cellStyle name="Notiz 2 28 6" xfId="2682"/>
    <cellStyle name="Notiz 2 28 7" xfId="3089"/>
    <cellStyle name="Notiz 2 28 8" xfId="3496"/>
    <cellStyle name="Notiz 2 28 9" xfId="3903"/>
    <cellStyle name="Notiz 2 29" xfId="441"/>
    <cellStyle name="Notiz 2 29 10" xfId="4316"/>
    <cellStyle name="Notiz 2 29 11" xfId="4723"/>
    <cellStyle name="Notiz 2 29 12" xfId="5130"/>
    <cellStyle name="Notiz 2 29 13" xfId="5537"/>
    <cellStyle name="Notiz 2 29 14" xfId="5944"/>
    <cellStyle name="Notiz 2 29 15" xfId="6351"/>
    <cellStyle name="Notiz 2 29 16" xfId="6758"/>
    <cellStyle name="Notiz 2 29 17" xfId="7165"/>
    <cellStyle name="Notiz 2 29 18" xfId="7572"/>
    <cellStyle name="Notiz 2 29 19" xfId="7979"/>
    <cellStyle name="Notiz 2 29 2" xfId="1060"/>
    <cellStyle name="Notiz 2 29 20" xfId="8386"/>
    <cellStyle name="Notiz 2 29 21" xfId="8793"/>
    <cellStyle name="Notiz 2 29 22" xfId="9200"/>
    <cellStyle name="Notiz 2 29 23" xfId="9606"/>
    <cellStyle name="Notiz 2 29 24" xfId="10006"/>
    <cellStyle name="Notiz 2 29 25" xfId="10390"/>
    <cellStyle name="Notiz 2 29 26" xfId="10670"/>
    <cellStyle name="Notiz 2 29 3" xfId="1467"/>
    <cellStyle name="Notiz 2 29 4" xfId="1874"/>
    <cellStyle name="Notiz 2 29 5" xfId="2281"/>
    <cellStyle name="Notiz 2 29 6" xfId="2688"/>
    <cellStyle name="Notiz 2 29 7" xfId="3095"/>
    <cellStyle name="Notiz 2 29 8" xfId="3502"/>
    <cellStyle name="Notiz 2 29 9" xfId="3909"/>
    <cellStyle name="Notiz 2 3" xfId="102"/>
    <cellStyle name="Notiz 2 3 10" xfId="3923"/>
    <cellStyle name="Notiz 2 3 11" xfId="4330"/>
    <cellStyle name="Notiz 2 3 12" xfId="4737"/>
    <cellStyle name="Notiz 2 3 13" xfId="5144"/>
    <cellStyle name="Notiz 2 3 14" xfId="5551"/>
    <cellStyle name="Notiz 2 3 15" xfId="5958"/>
    <cellStyle name="Notiz 2 3 16" xfId="6365"/>
    <cellStyle name="Notiz 2 3 17" xfId="6772"/>
    <cellStyle name="Notiz 2 3 18" xfId="7179"/>
    <cellStyle name="Notiz 2 3 19" xfId="7586"/>
    <cellStyle name="Notiz 2 3 2" xfId="693"/>
    <cellStyle name="Notiz 2 3 20" xfId="7993"/>
    <cellStyle name="Notiz 2 3 21" xfId="8400"/>
    <cellStyle name="Notiz 2 3 22" xfId="8807"/>
    <cellStyle name="Notiz 2 3 23" xfId="9214"/>
    <cellStyle name="Notiz 2 3 24" xfId="9620"/>
    <cellStyle name="Notiz 2 3 25" xfId="10020"/>
    <cellStyle name="Notiz 2 3 26" xfId="10404"/>
    <cellStyle name="Notiz 2 3 3" xfId="1074"/>
    <cellStyle name="Notiz 2 3 4" xfId="1481"/>
    <cellStyle name="Notiz 2 3 5" xfId="1888"/>
    <cellStyle name="Notiz 2 3 6" xfId="2295"/>
    <cellStyle name="Notiz 2 3 7" xfId="2702"/>
    <cellStyle name="Notiz 2 3 8" xfId="3109"/>
    <cellStyle name="Notiz 2 3 9" xfId="3516"/>
    <cellStyle name="Notiz 2 30" xfId="447"/>
    <cellStyle name="Notiz 2 30 10" xfId="4322"/>
    <cellStyle name="Notiz 2 30 11" xfId="4729"/>
    <cellStyle name="Notiz 2 30 12" xfId="5136"/>
    <cellStyle name="Notiz 2 30 13" xfId="5543"/>
    <cellStyle name="Notiz 2 30 14" xfId="5950"/>
    <cellStyle name="Notiz 2 30 15" xfId="6357"/>
    <cellStyle name="Notiz 2 30 16" xfId="6764"/>
    <cellStyle name="Notiz 2 30 17" xfId="7171"/>
    <cellStyle name="Notiz 2 30 18" xfId="7578"/>
    <cellStyle name="Notiz 2 30 19" xfId="7985"/>
    <cellStyle name="Notiz 2 30 2" xfId="1066"/>
    <cellStyle name="Notiz 2 30 20" xfId="8392"/>
    <cellStyle name="Notiz 2 30 21" xfId="8799"/>
    <cellStyle name="Notiz 2 30 22" xfId="9206"/>
    <cellStyle name="Notiz 2 30 23" xfId="9612"/>
    <cellStyle name="Notiz 2 30 24" xfId="10012"/>
    <cellStyle name="Notiz 2 30 25" xfId="10396"/>
    <cellStyle name="Notiz 2 30 26" xfId="10673"/>
    <cellStyle name="Notiz 2 30 3" xfId="1473"/>
    <cellStyle name="Notiz 2 30 4" xfId="1880"/>
    <cellStyle name="Notiz 2 30 5" xfId="2287"/>
    <cellStyle name="Notiz 2 30 6" xfId="2694"/>
    <cellStyle name="Notiz 2 30 7" xfId="3101"/>
    <cellStyle name="Notiz 2 30 8" xfId="3508"/>
    <cellStyle name="Notiz 2 30 9" xfId="3915"/>
    <cellStyle name="Notiz 2 31" xfId="453"/>
    <cellStyle name="Notiz 2 31 10" xfId="4328"/>
    <cellStyle name="Notiz 2 31 11" xfId="4735"/>
    <cellStyle name="Notiz 2 31 12" xfId="5142"/>
    <cellStyle name="Notiz 2 31 13" xfId="5549"/>
    <cellStyle name="Notiz 2 31 14" xfId="5956"/>
    <cellStyle name="Notiz 2 31 15" xfId="6363"/>
    <cellStyle name="Notiz 2 31 16" xfId="6770"/>
    <cellStyle name="Notiz 2 31 17" xfId="7177"/>
    <cellStyle name="Notiz 2 31 18" xfId="7584"/>
    <cellStyle name="Notiz 2 31 19" xfId="7991"/>
    <cellStyle name="Notiz 2 31 2" xfId="1072"/>
    <cellStyle name="Notiz 2 31 20" xfId="8398"/>
    <cellStyle name="Notiz 2 31 21" xfId="8805"/>
    <cellStyle name="Notiz 2 31 22" xfId="9212"/>
    <cellStyle name="Notiz 2 31 23" xfId="9618"/>
    <cellStyle name="Notiz 2 31 24" xfId="10018"/>
    <cellStyle name="Notiz 2 31 25" xfId="10402"/>
    <cellStyle name="Notiz 2 31 26" xfId="10676"/>
    <cellStyle name="Notiz 2 31 3" xfId="1479"/>
    <cellStyle name="Notiz 2 31 4" xfId="1886"/>
    <cellStyle name="Notiz 2 31 5" xfId="2293"/>
    <cellStyle name="Notiz 2 31 6" xfId="2700"/>
    <cellStyle name="Notiz 2 31 7" xfId="3107"/>
    <cellStyle name="Notiz 2 31 8" xfId="3514"/>
    <cellStyle name="Notiz 2 31 9" xfId="3921"/>
    <cellStyle name="Notiz 2 32" xfId="459"/>
    <cellStyle name="Notiz 2 32 10" xfId="4334"/>
    <cellStyle name="Notiz 2 32 11" xfId="4741"/>
    <cellStyle name="Notiz 2 32 12" xfId="5148"/>
    <cellStyle name="Notiz 2 32 13" xfId="5555"/>
    <cellStyle name="Notiz 2 32 14" xfId="5962"/>
    <cellStyle name="Notiz 2 32 15" xfId="6369"/>
    <cellStyle name="Notiz 2 32 16" xfId="6776"/>
    <cellStyle name="Notiz 2 32 17" xfId="7183"/>
    <cellStyle name="Notiz 2 32 18" xfId="7590"/>
    <cellStyle name="Notiz 2 32 19" xfId="7997"/>
    <cellStyle name="Notiz 2 32 2" xfId="1078"/>
    <cellStyle name="Notiz 2 32 20" xfId="8404"/>
    <cellStyle name="Notiz 2 32 21" xfId="8811"/>
    <cellStyle name="Notiz 2 32 22" xfId="9218"/>
    <cellStyle name="Notiz 2 32 23" xfId="9624"/>
    <cellStyle name="Notiz 2 32 24" xfId="10024"/>
    <cellStyle name="Notiz 2 32 25" xfId="10407"/>
    <cellStyle name="Notiz 2 32 26" xfId="10679"/>
    <cellStyle name="Notiz 2 32 3" xfId="1485"/>
    <cellStyle name="Notiz 2 32 4" xfId="1892"/>
    <cellStyle name="Notiz 2 32 5" xfId="2299"/>
    <cellStyle name="Notiz 2 32 6" xfId="2706"/>
    <cellStyle name="Notiz 2 32 7" xfId="3113"/>
    <cellStyle name="Notiz 2 32 8" xfId="3520"/>
    <cellStyle name="Notiz 2 32 9" xfId="3927"/>
    <cellStyle name="Notiz 2 33" xfId="465"/>
    <cellStyle name="Notiz 2 33 10" xfId="4340"/>
    <cellStyle name="Notiz 2 33 11" xfId="4747"/>
    <cellStyle name="Notiz 2 33 12" xfId="5154"/>
    <cellStyle name="Notiz 2 33 13" xfId="5561"/>
    <cellStyle name="Notiz 2 33 14" xfId="5968"/>
    <cellStyle name="Notiz 2 33 15" xfId="6375"/>
    <cellStyle name="Notiz 2 33 16" xfId="6782"/>
    <cellStyle name="Notiz 2 33 17" xfId="7189"/>
    <cellStyle name="Notiz 2 33 18" xfId="7596"/>
    <cellStyle name="Notiz 2 33 19" xfId="8003"/>
    <cellStyle name="Notiz 2 33 2" xfId="1084"/>
    <cellStyle name="Notiz 2 33 20" xfId="8410"/>
    <cellStyle name="Notiz 2 33 21" xfId="8817"/>
    <cellStyle name="Notiz 2 33 22" xfId="9224"/>
    <cellStyle name="Notiz 2 33 23" xfId="9630"/>
    <cellStyle name="Notiz 2 33 24" xfId="10030"/>
    <cellStyle name="Notiz 2 33 25" xfId="10412"/>
    <cellStyle name="Notiz 2 33 26" xfId="10682"/>
    <cellStyle name="Notiz 2 33 3" xfId="1491"/>
    <cellStyle name="Notiz 2 33 4" xfId="1898"/>
    <cellStyle name="Notiz 2 33 5" xfId="2305"/>
    <cellStyle name="Notiz 2 33 6" xfId="2712"/>
    <cellStyle name="Notiz 2 33 7" xfId="3119"/>
    <cellStyle name="Notiz 2 33 8" xfId="3526"/>
    <cellStyle name="Notiz 2 33 9" xfId="3933"/>
    <cellStyle name="Notiz 2 34" xfId="471"/>
    <cellStyle name="Notiz 2 34 10" xfId="4346"/>
    <cellStyle name="Notiz 2 34 11" xfId="4753"/>
    <cellStyle name="Notiz 2 34 12" xfId="5160"/>
    <cellStyle name="Notiz 2 34 13" xfId="5567"/>
    <cellStyle name="Notiz 2 34 14" xfId="5974"/>
    <cellStyle name="Notiz 2 34 15" xfId="6381"/>
    <cellStyle name="Notiz 2 34 16" xfId="6788"/>
    <cellStyle name="Notiz 2 34 17" xfId="7195"/>
    <cellStyle name="Notiz 2 34 18" xfId="7602"/>
    <cellStyle name="Notiz 2 34 19" xfId="8009"/>
    <cellStyle name="Notiz 2 34 2" xfId="1090"/>
    <cellStyle name="Notiz 2 34 20" xfId="8416"/>
    <cellStyle name="Notiz 2 34 21" xfId="8823"/>
    <cellStyle name="Notiz 2 34 22" xfId="9230"/>
    <cellStyle name="Notiz 2 34 23" xfId="9636"/>
    <cellStyle name="Notiz 2 34 24" xfId="10036"/>
    <cellStyle name="Notiz 2 34 25" xfId="10417"/>
    <cellStyle name="Notiz 2 34 26" xfId="10685"/>
    <cellStyle name="Notiz 2 34 3" xfId="1497"/>
    <cellStyle name="Notiz 2 34 4" xfId="1904"/>
    <cellStyle name="Notiz 2 34 5" xfId="2311"/>
    <cellStyle name="Notiz 2 34 6" xfId="2718"/>
    <cellStyle name="Notiz 2 34 7" xfId="3125"/>
    <cellStyle name="Notiz 2 34 8" xfId="3532"/>
    <cellStyle name="Notiz 2 34 9" xfId="3939"/>
    <cellStyle name="Notiz 2 35" xfId="477"/>
    <cellStyle name="Notiz 2 35 10" xfId="4352"/>
    <cellStyle name="Notiz 2 35 11" xfId="4759"/>
    <cellStyle name="Notiz 2 35 12" xfId="5166"/>
    <cellStyle name="Notiz 2 35 13" xfId="5573"/>
    <cellStyle name="Notiz 2 35 14" xfId="5980"/>
    <cellStyle name="Notiz 2 35 15" xfId="6387"/>
    <cellStyle name="Notiz 2 35 16" xfId="6794"/>
    <cellStyle name="Notiz 2 35 17" xfId="7201"/>
    <cellStyle name="Notiz 2 35 18" xfId="7608"/>
    <cellStyle name="Notiz 2 35 19" xfId="8015"/>
    <cellStyle name="Notiz 2 35 2" xfId="1096"/>
    <cellStyle name="Notiz 2 35 20" xfId="8422"/>
    <cellStyle name="Notiz 2 35 21" xfId="8829"/>
    <cellStyle name="Notiz 2 35 22" xfId="9236"/>
    <cellStyle name="Notiz 2 35 23" xfId="9641"/>
    <cellStyle name="Notiz 2 35 24" xfId="10041"/>
    <cellStyle name="Notiz 2 35 25" xfId="10422"/>
    <cellStyle name="Notiz 2 35 26" xfId="10688"/>
    <cellStyle name="Notiz 2 35 3" xfId="1503"/>
    <cellStyle name="Notiz 2 35 4" xfId="1910"/>
    <cellStyle name="Notiz 2 35 5" xfId="2317"/>
    <cellStyle name="Notiz 2 35 6" xfId="2724"/>
    <cellStyle name="Notiz 2 35 7" xfId="3131"/>
    <cellStyle name="Notiz 2 35 8" xfId="3538"/>
    <cellStyle name="Notiz 2 35 9" xfId="3945"/>
    <cellStyle name="Notiz 2 36" xfId="482"/>
    <cellStyle name="Notiz 2 36 10" xfId="4357"/>
    <cellStyle name="Notiz 2 36 11" xfId="4764"/>
    <cellStyle name="Notiz 2 36 12" xfId="5171"/>
    <cellStyle name="Notiz 2 36 13" xfId="5578"/>
    <cellStyle name="Notiz 2 36 14" xfId="5985"/>
    <cellStyle name="Notiz 2 36 15" xfId="6392"/>
    <cellStyle name="Notiz 2 36 16" xfId="6799"/>
    <cellStyle name="Notiz 2 36 17" xfId="7206"/>
    <cellStyle name="Notiz 2 36 18" xfId="7613"/>
    <cellStyle name="Notiz 2 36 19" xfId="8020"/>
    <cellStyle name="Notiz 2 36 2" xfId="1101"/>
    <cellStyle name="Notiz 2 36 20" xfId="8427"/>
    <cellStyle name="Notiz 2 36 21" xfId="8834"/>
    <cellStyle name="Notiz 2 36 22" xfId="9241"/>
    <cellStyle name="Notiz 2 36 23" xfId="9646"/>
    <cellStyle name="Notiz 2 36 24" xfId="10046"/>
    <cellStyle name="Notiz 2 36 25" xfId="10427"/>
    <cellStyle name="Notiz 2 36 26" xfId="10691"/>
    <cellStyle name="Notiz 2 36 3" xfId="1508"/>
    <cellStyle name="Notiz 2 36 4" xfId="1915"/>
    <cellStyle name="Notiz 2 36 5" xfId="2322"/>
    <cellStyle name="Notiz 2 36 6" xfId="2729"/>
    <cellStyle name="Notiz 2 36 7" xfId="3136"/>
    <cellStyle name="Notiz 2 36 8" xfId="3543"/>
    <cellStyle name="Notiz 2 36 9" xfId="3950"/>
    <cellStyle name="Notiz 2 37" xfId="487"/>
    <cellStyle name="Notiz 2 37 10" xfId="4362"/>
    <cellStyle name="Notiz 2 37 11" xfId="4769"/>
    <cellStyle name="Notiz 2 37 12" xfId="5176"/>
    <cellStyle name="Notiz 2 37 13" xfId="5583"/>
    <cellStyle name="Notiz 2 37 14" xfId="5990"/>
    <cellStyle name="Notiz 2 37 15" xfId="6397"/>
    <cellStyle name="Notiz 2 37 16" xfId="6804"/>
    <cellStyle name="Notiz 2 37 17" xfId="7211"/>
    <cellStyle name="Notiz 2 37 18" xfId="7618"/>
    <cellStyle name="Notiz 2 37 19" xfId="8025"/>
    <cellStyle name="Notiz 2 37 2" xfId="1106"/>
    <cellStyle name="Notiz 2 37 20" xfId="8432"/>
    <cellStyle name="Notiz 2 37 21" xfId="8839"/>
    <cellStyle name="Notiz 2 37 22" xfId="9246"/>
    <cellStyle name="Notiz 2 37 23" xfId="9651"/>
    <cellStyle name="Notiz 2 37 24" xfId="10051"/>
    <cellStyle name="Notiz 2 37 25" xfId="10432"/>
    <cellStyle name="Notiz 2 37 26" xfId="10694"/>
    <cellStyle name="Notiz 2 37 3" xfId="1513"/>
    <cellStyle name="Notiz 2 37 4" xfId="1920"/>
    <cellStyle name="Notiz 2 37 5" xfId="2327"/>
    <cellStyle name="Notiz 2 37 6" xfId="2734"/>
    <cellStyle name="Notiz 2 37 7" xfId="3141"/>
    <cellStyle name="Notiz 2 37 8" xfId="3548"/>
    <cellStyle name="Notiz 2 37 9" xfId="3955"/>
    <cellStyle name="Notiz 2 38" xfId="492"/>
    <cellStyle name="Notiz 2 38 10" xfId="4367"/>
    <cellStyle name="Notiz 2 38 11" xfId="4774"/>
    <cellStyle name="Notiz 2 38 12" xfId="5181"/>
    <cellStyle name="Notiz 2 38 13" xfId="5588"/>
    <cellStyle name="Notiz 2 38 14" xfId="5995"/>
    <cellStyle name="Notiz 2 38 15" xfId="6402"/>
    <cellStyle name="Notiz 2 38 16" xfId="6809"/>
    <cellStyle name="Notiz 2 38 17" xfId="7216"/>
    <cellStyle name="Notiz 2 38 18" xfId="7623"/>
    <cellStyle name="Notiz 2 38 19" xfId="8030"/>
    <cellStyle name="Notiz 2 38 2" xfId="1111"/>
    <cellStyle name="Notiz 2 38 20" xfId="8437"/>
    <cellStyle name="Notiz 2 38 21" xfId="8844"/>
    <cellStyle name="Notiz 2 38 22" xfId="9251"/>
    <cellStyle name="Notiz 2 38 23" xfId="9656"/>
    <cellStyle name="Notiz 2 38 24" xfId="10056"/>
    <cellStyle name="Notiz 2 38 25" xfId="10437"/>
    <cellStyle name="Notiz 2 38 26" xfId="10697"/>
    <cellStyle name="Notiz 2 38 3" xfId="1518"/>
    <cellStyle name="Notiz 2 38 4" xfId="1925"/>
    <cellStyle name="Notiz 2 38 5" xfId="2332"/>
    <cellStyle name="Notiz 2 38 6" xfId="2739"/>
    <cellStyle name="Notiz 2 38 7" xfId="3146"/>
    <cellStyle name="Notiz 2 38 8" xfId="3553"/>
    <cellStyle name="Notiz 2 38 9" xfId="3960"/>
    <cellStyle name="Notiz 2 39" xfId="497"/>
    <cellStyle name="Notiz 2 39 10" xfId="4372"/>
    <cellStyle name="Notiz 2 39 11" xfId="4779"/>
    <cellStyle name="Notiz 2 39 12" xfId="5186"/>
    <cellStyle name="Notiz 2 39 13" xfId="5593"/>
    <cellStyle name="Notiz 2 39 14" xfId="6000"/>
    <cellStyle name="Notiz 2 39 15" xfId="6407"/>
    <cellStyle name="Notiz 2 39 16" xfId="6814"/>
    <cellStyle name="Notiz 2 39 17" xfId="7221"/>
    <cellStyle name="Notiz 2 39 18" xfId="7628"/>
    <cellStyle name="Notiz 2 39 19" xfId="8035"/>
    <cellStyle name="Notiz 2 39 2" xfId="1116"/>
    <cellStyle name="Notiz 2 39 20" xfId="8442"/>
    <cellStyle name="Notiz 2 39 21" xfId="8849"/>
    <cellStyle name="Notiz 2 39 22" xfId="9256"/>
    <cellStyle name="Notiz 2 39 23" xfId="9661"/>
    <cellStyle name="Notiz 2 39 24" xfId="10061"/>
    <cellStyle name="Notiz 2 39 25" xfId="10442"/>
    <cellStyle name="Notiz 2 39 26" xfId="10700"/>
    <cellStyle name="Notiz 2 39 3" xfId="1523"/>
    <cellStyle name="Notiz 2 39 4" xfId="1930"/>
    <cellStyle name="Notiz 2 39 5" xfId="2337"/>
    <cellStyle name="Notiz 2 39 6" xfId="2744"/>
    <cellStyle name="Notiz 2 39 7" xfId="3151"/>
    <cellStyle name="Notiz 2 39 8" xfId="3558"/>
    <cellStyle name="Notiz 2 39 9" xfId="3965"/>
    <cellStyle name="Notiz 2 4" xfId="103"/>
    <cellStyle name="Notiz 2 4 10" xfId="3917"/>
    <cellStyle name="Notiz 2 4 11" xfId="4324"/>
    <cellStyle name="Notiz 2 4 12" xfId="4731"/>
    <cellStyle name="Notiz 2 4 13" xfId="5138"/>
    <cellStyle name="Notiz 2 4 14" xfId="5545"/>
    <cellStyle name="Notiz 2 4 15" xfId="5952"/>
    <cellStyle name="Notiz 2 4 16" xfId="6359"/>
    <cellStyle name="Notiz 2 4 17" xfId="6766"/>
    <cellStyle name="Notiz 2 4 18" xfId="7173"/>
    <cellStyle name="Notiz 2 4 19" xfId="7580"/>
    <cellStyle name="Notiz 2 4 2" xfId="694"/>
    <cellStyle name="Notiz 2 4 20" xfId="7987"/>
    <cellStyle name="Notiz 2 4 21" xfId="8394"/>
    <cellStyle name="Notiz 2 4 22" xfId="8801"/>
    <cellStyle name="Notiz 2 4 23" xfId="9208"/>
    <cellStyle name="Notiz 2 4 24" xfId="9614"/>
    <cellStyle name="Notiz 2 4 25" xfId="10014"/>
    <cellStyle name="Notiz 2 4 26" xfId="10398"/>
    <cellStyle name="Notiz 2 4 3" xfId="1068"/>
    <cellStyle name="Notiz 2 4 4" xfId="1475"/>
    <cellStyle name="Notiz 2 4 5" xfId="1882"/>
    <cellStyle name="Notiz 2 4 6" xfId="2289"/>
    <cellStyle name="Notiz 2 4 7" xfId="2696"/>
    <cellStyle name="Notiz 2 4 8" xfId="3103"/>
    <cellStyle name="Notiz 2 4 9" xfId="3510"/>
    <cellStyle name="Notiz 2 40" xfId="502"/>
    <cellStyle name="Notiz 2 40 10" xfId="4377"/>
    <cellStyle name="Notiz 2 40 11" xfId="4784"/>
    <cellStyle name="Notiz 2 40 12" xfId="5191"/>
    <cellStyle name="Notiz 2 40 13" xfId="5598"/>
    <cellStyle name="Notiz 2 40 14" xfId="6005"/>
    <cellStyle name="Notiz 2 40 15" xfId="6412"/>
    <cellStyle name="Notiz 2 40 16" xfId="6819"/>
    <cellStyle name="Notiz 2 40 17" xfId="7226"/>
    <cellStyle name="Notiz 2 40 18" xfId="7633"/>
    <cellStyle name="Notiz 2 40 19" xfId="8040"/>
    <cellStyle name="Notiz 2 40 2" xfId="1121"/>
    <cellStyle name="Notiz 2 40 20" xfId="8447"/>
    <cellStyle name="Notiz 2 40 21" xfId="8854"/>
    <cellStyle name="Notiz 2 40 22" xfId="9261"/>
    <cellStyle name="Notiz 2 40 23" xfId="9666"/>
    <cellStyle name="Notiz 2 40 24" xfId="10066"/>
    <cellStyle name="Notiz 2 40 25" xfId="10447"/>
    <cellStyle name="Notiz 2 40 26" xfId="10703"/>
    <cellStyle name="Notiz 2 40 3" xfId="1528"/>
    <cellStyle name="Notiz 2 40 4" xfId="1935"/>
    <cellStyle name="Notiz 2 40 5" xfId="2342"/>
    <cellStyle name="Notiz 2 40 6" xfId="2749"/>
    <cellStyle name="Notiz 2 40 7" xfId="3156"/>
    <cellStyle name="Notiz 2 40 8" xfId="3563"/>
    <cellStyle name="Notiz 2 40 9" xfId="3970"/>
    <cellStyle name="Notiz 2 41" xfId="507"/>
    <cellStyle name="Notiz 2 41 10" xfId="4382"/>
    <cellStyle name="Notiz 2 41 11" xfId="4789"/>
    <cellStyle name="Notiz 2 41 12" xfId="5196"/>
    <cellStyle name="Notiz 2 41 13" xfId="5603"/>
    <cellStyle name="Notiz 2 41 14" xfId="6010"/>
    <cellStyle name="Notiz 2 41 15" xfId="6417"/>
    <cellStyle name="Notiz 2 41 16" xfId="6824"/>
    <cellStyle name="Notiz 2 41 17" xfId="7231"/>
    <cellStyle name="Notiz 2 41 18" xfId="7638"/>
    <cellStyle name="Notiz 2 41 19" xfId="8045"/>
    <cellStyle name="Notiz 2 41 2" xfId="1126"/>
    <cellStyle name="Notiz 2 41 20" xfId="8452"/>
    <cellStyle name="Notiz 2 41 21" xfId="8859"/>
    <cellStyle name="Notiz 2 41 22" xfId="9266"/>
    <cellStyle name="Notiz 2 41 23" xfId="9671"/>
    <cellStyle name="Notiz 2 41 24" xfId="10071"/>
    <cellStyle name="Notiz 2 41 25" xfId="10452"/>
    <cellStyle name="Notiz 2 41 26" xfId="10706"/>
    <cellStyle name="Notiz 2 41 3" xfId="1533"/>
    <cellStyle name="Notiz 2 41 4" xfId="1940"/>
    <cellStyle name="Notiz 2 41 5" xfId="2347"/>
    <cellStyle name="Notiz 2 41 6" xfId="2754"/>
    <cellStyle name="Notiz 2 41 7" xfId="3161"/>
    <cellStyle name="Notiz 2 41 8" xfId="3568"/>
    <cellStyle name="Notiz 2 41 9" xfId="3975"/>
    <cellStyle name="Notiz 2 42" xfId="512"/>
    <cellStyle name="Notiz 2 42 10" xfId="4387"/>
    <cellStyle name="Notiz 2 42 11" xfId="4794"/>
    <cellStyle name="Notiz 2 42 12" xfId="5201"/>
    <cellStyle name="Notiz 2 42 13" xfId="5608"/>
    <cellStyle name="Notiz 2 42 14" xfId="6015"/>
    <cellStyle name="Notiz 2 42 15" xfId="6422"/>
    <cellStyle name="Notiz 2 42 16" xfId="6829"/>
    <cellStyle name="Notiz 2 42 17" xfId="7236"/>
    <cellStyle name="Notiz 2 42 18" xfId="7643"/>
    <cellStyle name="Notiz 2 42 19" xfId="8050"/>
    <cellStyle name="Notiz 2 42 2" xfId="1131"/>
    <cellStyle name="Notiz 2 42 20" xfId="8457"/>
    <cellStyle name="Notiz 2 42 21" xfId="8864"/>
    <cellStyle name="Notiz 2 42 22" xfId="9271"/>
    <cellStyle name="Notiz 2 42 23" xfId="9676"/>
    <cellStyle name="Notiz 2 42 24" xfId="10076"/>
    <cellStyle name="Notiz 2 42 25" xfId="10457"/>
    <cellStyle name="Notiz 2 42 26" xfId="10709"/>
    <cellStyle name="Notiz 2 42 3" xfId="1538"/>
    <cellStyle name="Notiz 2 42 4" xfId="1945"/>
    <cellStyle name="Notiz 2 42 5" xfId="2352"/>
    <cellStyle name="Notiz 2 42 6" xfId="2759"/>
    <cellStyle name="Notiz 2 42 7" xfId="3166"/>
    <cellStyle name="Notiz 2 42 8" xfId="3573"/>
    <cellStyle name="Notiz 2 42 9" xfId="3980"/>
    <cellStyle name="Notiz 2 43" xfId="517"/>
    <cellStyle name="Notiz 2 43 10" xfId="4392"/>
    <cellStyle name="Notiz 2 43 11" xfId="4799"/>
    <cellStyle name="Notiz 2 43 12" xfId="5206"/>
    <cellStyle name="Notiz 2 43 13" xfId="5613"/>
    <cellStyle name="Notiz 2 43 14" xfId="6020"/>
    <cellStyle name="Notiz 2 43 15" xfId="6427"/>
    <cellStyle name="Notiz 2 43 16" xfId="6834"/>
    <cellStyle name="Notiz 2 43 17" xfId="7241"/>
    <cellStyle name="Notiz 2 43 18" xfId="7648"/>
    <cellStyle name="Notiz 2 43 19" xfId="8055"/>
    <cellStyle name="Notiz 2 43 2" xfId="1136"/>
    <cellStyle name="Notiz 2 43 20" xfId="8462"/>
    <cellStyle name="Notiz 2 43 21" xfId="8869"/>
    <cellStyle name="Notiz 2 43 22" xfId="9276"/>
    <cellStyle name="Notiz 2 43 23" xfId="9681"/>
    <cellStyle name="Notiz 2 43 24" xfId="10081"/>
    <cellStyle name="Notiz 2 43 25" xfId="10462"/>
    <cellStyle name="Notiz 2 43 26" xfId="10712"/>
    <cellStyle name="Notiz 2 43 3" xfId="1543"/>
    <cellStyle name="Notiz 2 43 4" xfId="1950"/>
    <cellStyle name="Notiz 2 43 5" xfId="2357"/>
    <cellStyle name="Notiz 2 43 6" xfId="2764"/>
    <cellStyle name="Notiz 2 43 7" xfId="3171"/>
    <cellStyle name="Notiz 2 43 8" xfId="3578"/>
    <cellStyle name="Notiz 2 43 9" xfId="3985"/>
    <cellStyle name="Notiz 2 44" xfId="522"/>
    <cellStyle name="Notiz 2 44 10" xfId="4397"/>
    <cellStyle name="Notiz 2 44 11" xfId="4804"/>
    <cellStyle name="Notiz 2 44 12" xfId="5211"/>
    <cellStyle name="Notiz 2 44 13" xfId="5618"/>
    <cellStyle name="Notiz 2 44 14" xfId="6025"/>
    <cellStyle name="Notiz 2 44 15" xfId="6432"/>
    <cellStyle name="Notiz 2 44 16" xfId="6839"/>
    <cellStyle name="Notiz 2 44 17" xfId="7246"/>
    <cellStyle name="Notiz 2 44 18" xfId="7653"/>
    <cellStyle name="Notiz 2 44 19" xfId="8060"/>
    <cellStyle name="Notiz 2 44 2" xfId="1141"/>
    <cellStyle name="Notiz 2 44 20" xfId="8467"/>
    <cellStyle name="Notiz 2 44 21" xfId="8874"/>
    <cellStyle name="Notiz 2 44 22" xfId="9281"/>
    <cellStyle name="Notiz 2 44 23" xfId="9686"/>
    <cellStyle name="Notiz 2 44 24" xfId="10086"/>
    <cellStyle name="Notiz 2 44 25" xfId="10466"/>
    <cellStyle name="Notiz 2 44 26" xfId="10715"/>
    <cellStyle name="Notiz 2 44 3" xfId="1548"/>
    <cellStyle name="Notiz 2 44 4" xfId="1955"/>
    <cellStyle name="Notiz 2 44 5" xfId="2362"/>
    <cellStyle name="Notiz 2 44 6" xfId="2769"/>
    <cellStyle name="Notiz 2 44 7" xfId="3176"/>
    <cellStyle name="Notiz 2 44 8" xfId="3583"/>
    <cellStyle name="Notiz 2 44 9" xfId="3990"/>
    <cellStyle name="Notiz 2 45" xfId="526"/>
    <cellStyle name="Notiz 2 45 10" xfId="4401"/>
    <cellStyle name="Notiz 2 45 11" xfId="4808"/>
    <cellStyle name="Notiz 2 45 12" xfId="5215"/>
    <cellStyle name="Notiz 2 45 13" xfId="5622"/>
    <cellStyle name="Notiz 2 45 14" xfId="6029"/>
    <cellStyle name="Notiz 2 45 15" xfId="6436"/>
    <cellStyle name="Notiz 2 45 16" xfId="6843"/>
    <cellStyle name="Notiz 2 45 17" xfId="7250"/>
    <cellStyle name="Notiz 2 45 18" xfId="7657"/>
    <cellStyle name="Notiz 2 45 19" xfId="8064"/>
    <cellStyle name="Notiz 2 45 2" xfId="1145"/>
    <cellStyle name="Notiz 2 45 20" xfId="8471"/>
    <cellStyle name="Notiz 2 45 21" xfId="8878"/>
    <cellStyle name="Notiz 2 45 22" xfId="9285"/>
    <cellStyle name="Notiz 2 45 23" xfId="9690"/>
    <cellStyle name="Notiz 2 45 24" xfId="10090"/>
    <cellStyle name="Notiz 2 45 25" xfId="10469"/>
    <cellStyle name="Notiz 2 45 26" xfId="10718"/>
    <cellStyle name="Notiz 2 45 3" xfId="1552"/>
    <cellStyle name="Notiz 2 45 4" xfId="1959"/>
    <cellStyle name="Notiz 2 45 5" xfId="2366"/>
    <cellStyle name="Notiz 2 45 6" xfId="2773"/>
    <cellStyle name="Notiz 2 45 7" xfId="3180"/>
    <cellStyle name="Notiz 2 45 8" xfId="3587"/>
    <cellStyle name="Notiz 2 45 9" xfId="3994"/>
    <cellStyle name="Notiz 2 46" xfId="530"/>
    <cellStyle name="Notiz 2 46 10" xfId="4405"/>
    <cellStyle name="Notiz 2 46 11" xfId="4812"/>
    <cellStyle name="Notiz 2 46 12" xfId="5219"/>
    <cellStyle name="Notiz 2 46 13" xfId="5626"/>
    <cellStyle name="Notiz 2 46 14" xfId="6033"/>
    <cellStyle name="Notiz 2 46 15" xfId="6440"/>
    <cellStyle name="Notiz 2 46 16" xfId="6847"/>
    <cellStyle name="Notiz 2 46 17" xfId="7254"/>
    <cellStyle name="Notiz 2 46 18" xfId="7661"/>
    <cellStyle name="Notiz 2 46 19" xfId="8068"/>
    <cellStyle name="Notiz 2 46 2" xfId="1149"/>
    <cellStyle name="Notiz 2 46 20" xfId="8475"/>
    <cellStyle name="Notiz 2 46 21" xfId="8882"/>
    <cellStyle name="Notiz 2 46 22" xfId="9289"/>
    <cellStyle name="Notiz 2 46 23" xfId="9694"/>
    <cellStyle name="Notiz 2 46 24" xfId="10094"/>
    <cellStyle name="Notiz 2 46 25" xfId="10472"/>
    <cellStyle name="Notiz 2 46 26" xfId="10721"/>
    <cellStyle name="Notiz 2 46 3" xfId="1556"/>
    <cellStyle name="Notiz 2 46 4" xfId="1963"/>
    <cellStyle name="Notiz 2 46 5" xfId="2370"/>
    <cellStyle name="Notiz 2 46 6" xfId="2777"/>
    <cellStyle name="Notiz 2 46 7" xfId="3184"/>
    <cellStyle name="Notiz 2 46 8" xfId="3591"/>
    <cellStyle name="Notiz 2 46 9" xfId="3998"/>
    <cellStyle name="Notiz 2 47" xfId="534"/>
    <cellStyle name="Notiz 2 47 10" xfId="4409"/>
    <cellStyle name="Notiz 2 47 11" xfId="4816"/>
    <cellStyle name="Notiz 2 47 12" xfId="5223"/>
    <cellStyle name="Notiz 2 47 13" xfId="5630"/>
    <cellStyle name="Notiz 2 47 14" xfId="6037"/>
    <cellStyle name="Notiz 2 47 15" xfId="6444"/>
    <cellStyle name="Notiz 2 47 16" xfId="6851"/>
    <cellStyle name="Notiz 2 47 17" xfId="7258"/>
    <cellStyle name="Notiz 2 47 18" xfId="7665"/>
    <cellStyle name="Notiz 2 47 19" xfId="8072"/>
    <cellStyle name="Notiz 2 47 2" xfId="1153"/>
    <cellStyle name="Notiz 2 47 20" xfId="8479"/>
    <cellStyle name="Notiz 2 47 21" xfId="8886"/>
    <cellStyle name="Notiz 2 47 22" xfId="9293"/>
    <cellStyle name="Notiz 2 47 23" xfId="9698"/>
    <cellStyle name="Notiz 2 47 24" xfId="10098"/>
    <cellStyle name="Notiz 2 47 25" xfId="10475"/>
    <cellStyle name="Notiz 2 47 26" xfId="10724"/>
    <cellStyle name="Notiz 2 47 3" xfId="1560"/>
    <cellStyle name="Notiz 2 47 4" xfId="1967"/>
    <cellStyle name="Notiz 2 47 5" xfId="2374"/>
    <cellStyle name="Notiz 2 47 6" xfId="2781"/>
    <cellStyle name="Notiz 2 47 7" xfId="3188"/>
    <cellStyle name="Notiz 2 47 8" xfId="3595"/>
    <cellStyle name="Notiz 2 47 9" xfId="4002"/>
    <cellStyle name="Notiz 2 48" xfId="538"/>
    <cellStyle name="Notiz 2 48 10" xfId="4413"/>
    <cellStyle name="Notiz 2 48 11" xfId="4820"/>
    <cellStyle name="Notiz 2 48 12" xfId="5227"/>
    <cellStyle name="Notiz 2 48 13" xfId="5634"/>
    <cellStyle name="Notiz 2 48 14" xfId="6041"/>
    <cellStyle name="Notiz 2 48 15" xfId="6448"/>
    <cellStyle name="Notiz 2 48 16" xfId="6855"/>
    <cellStyle name="Notiz 2 48 17" xfId="7262"/>
    <cellStyle name="Notiz 2 48 18" xfId="7669"/>
    <cellStyle name="Notiz 2 48 19" xfId="8076"/>
    <cellStyle name="Notiz 2 48 2" xfId="1157"/>
    <cellStyle name="Notiz 2 48 20" xfId="8483"/>
    <cellStyle name="Notiz 2 48 21" xfId="8890"/>
    <cellStyle name="Notiz 2 48 22" xfId="9297"/>
    <cellStyle name="Notiz 2 48 23" xfId="9702"/>
    <cellStyle name="Notiz 2 48 24" xfId="10102"/>
    <cellStyle name="Notiz 2 48 25" xfId="10478"/>
    <cellStyle name="Notiz 2 48 26" xfId="10727"/>
    <cellStyle name="Notiz 2 48 3" xfId="1564"/>
    <cellStyle name="Notiz 2 48 4" xfId="1971"/>
    <cellStyle name="Notiz 2 48 5" xfId="2378"/>
    <cellStyle name="Notiz 2 48 6" xfId="2785"/>
    <cellStyle name="Notiz 2 48 7" xfId="3192"/>
    <cellStyle name="Notiz 2 48 8" xfId="3599"/>
    <cellStyle name="Notiz 2 48 9" xfId="4006"/>
    <cellStyle name="Notiz 2 49" xfId="542"/>
    <cellStyle name="Notiz 2 49 10" xfId="4417"/>
    <cellStyle name="Notiz 2 49 11" xfId="4824"/>
    <cellStyle name="Notiz 2 49 12" xfId="5231"/>
    <cellStyle name="Notiz 2 49 13" xfId="5638"/>
    <cellStyle name="Notiz 2 49 14" xfId="6045"/>
    <cellStyle name="Notiz 2 49 15" xfId="6452"/>
    <cellStyle name="Notiz 2 49 16" xfId="6859"/>
    <cellStyle name="Notiz 2 49 17" xfId="7266"/>
    <cellStyle name="Notiz 2 49 18" xfId="7673"/>
    <cellStyle name="Notiz 2 49 19" xfId="8080"/>
    <cellStyle name="Notiz 2 49 2" xfId="1161"/>
    <cellStyle name="Notiz 2 49 20" xfId="8487"/>
    <cellStyle name="Notiz 2 49 21" xfId="8894"/>
    <cellStyle name="Notiz 2 49 22" xfId="9301"/>
    <cellStyle name="Notiz 2 49 23" xfId="9706"/>
    <cellStyle name="Notiz 2 49 24" xfId="10106"/>
    <cellStyle name="Notiz 2 49 25" xfId="10481"/>
    <cellStyle name="Notiz 2 49 26" xfId="10730"/>
    <cellStyle name="Notiz 2 49 3" xfId="1568"/>
    <cellStyle name="Notiz 2 49 4" xfId="1975"/>
    <cellStyle name="Notiz 2 49 5" xfId="2382"/>
    <cellStyle name="Notiz 2 49 6" xfId="2789"/>
    <cellStyle name="Notiz 2 49 7" xfId="3196"/>
    <cellStyle name="Notiz 2 49 8" xfId="3603"/>
    <cellStyle name="Notiz 2 49 9" xfId="4010"/>
    <cellStyle name="Notiz 2 5" xfId="104"/>
    <cellStyle name="Notiz 2 5 10" xfId="3911"/>
    <cellStyle name="Notiz 2 5 11" xfId="4318"/>
    <cellStyle name="Notiz 2 5 12" xfId="4725"/>
    <cellStyle name="Notiz 2 5 13" xfId="5132"/>
    <cellStyle name="Notiz 2 5 14" xfId="5539"/>
    <cellStyle name="Notiz 2 5 15" xfId="5946"/>
    <cellStyle name="Notiz 2 5 16" xfId="6353"/>
    <cellStyle name="Notiz 2 5 17" xfId="6760"/>
    <cellStyle name="Notiz 2 5 18" xfId="7167"/>
    <cellStyle name="Notiz 2 5 19" xfId="7574"/>
    <cellStyle name="Notiz 2 5 2" xfId="695"/>
    <cellStyle name="Notiz 2 5 20" xfId="7981"/>
    <cellStyle name="Notiz 2 5 21" xfId="8388"/>
    <cellStyle name="Notiz 2 5 22" xfId="8795"/>
    <cellStyle name="Notiz 2 5 23" xfId="9202"/>
    <cellStyle name="Notiz 2 5 24" xfId="9608"/>
    <cellStyle name="Notiz 2 5 25" xfId="10008"/>
    <cellStyle name="Notiz 2 5 26" xfId="10392"/>
    <cellStyle name="Notiz 2 5 3" xfId="1062"/>
    <cellStyle name="Notiz 2 5 4" xfId="1469"/>
    <cellStyle name="Notiz 2 5 5" xfId="1876"/>
    <cellStyle name="Notiz 2 5 6" xfId="2283"/>
    <cellStyle name="Notiz 2 5 7" xfId="2690"/>
    <cellStyle name="Notiz 2 5 8" xfId="3097"/>
    <cellStyle name="Notiz 2 5 9" xfId="3504"/>
    <cellStyle name="Notiz 2 50" xfId="546"/>
    <cellStyle name="Notiz 2 50 10" xfId="4421"/>
    <cellStyle name="Notiz 2 50 11" xfId="4828"/>
    <cellStyle name="Notiz 2 50 12" xfId="5235"/>
    <cellStyle name="Notiz 2 50 13" xfId="5642"/>
    <cellStyle name="Notiz 2 50 14" xfId="6049"/>
    <cellStyle name="Notiz 2 50 15" xfId="6456"/>
    <cellStyle name="Notiz 2 50 16" xfId="6863"/>
    <cellStyle name="Notiz 2 50 17" xfId="7270"/>
    <cellStyle name="Notiz 2 50 18" xfId="7677"/>
    <cellStyle name="Notiz 2 50 19" xfId="8084"/>
    <cellStyle name="Notiz 2 50 2" xfId="1165"/>
    <cellStyle name="Notiz 2 50 20" xfId="8491"/>
    <cellStyle name="Notiz 2 50 21" xfId="8898"/>
    <cellStyle name="Notiz 2 50 22" xfId="9305"/>
    <cellStyle name="Notiz 2 50 23" xfId="9710"/>
    <cellStyle name="Notiz 2 50 24" xfId="10110"/>
    <cellStyle name="Notiz 2 50 25" xfId="10484"/>
    <cellStyle name="Notiz 2 50 26" xfId="10733"/>
    <cellStyle name="Notiz 2 50 3" xfId="1572"/>
    <cellStyle name="Notiz 2 50 4" xfId="1979"/>
    <cellStyle name="Notiz 2 50 5" xfId="2386"/>
    <cellStyle name="Notiz 2 50 6" xfId="2793"/>
    <cellStyle name="Notiz 2 50 7" xfId="3200"/>
    <cellStyle name="Notiz 2 50 8" xfId="3607"/>
    <cellStyle name="Notiz 2 50 9" xfId="4014"/>
    <cellStyle name="Notiz 2 51" xfId="550"/>
    <cellStyle name="Notiz 2 51 10" xfId="4425"/>
    <cellStyle name="Notiz 2 51 11" xfId="4832"/>
    <cellStyle name="Notiz 2 51 12" xfId="5239"/>
    <cellStyle name="Notiz 2 51 13" xfId="5646"/>
    <cellStyle name="Notiz 2 51 14" xfId="6053"/>
    <cellStyle name="Notiz 2 51 15" xfId="6460"/>
    <cellStyle name="Notiz 2 51 16" xfId="6867"/>
    <cellStyle name="Notiz 2 51 17" xfId="7274"/>
    <cellStyle name="Notiz 2 51 18" xfId="7681"/>
    <cellStyle name="Notiz 2 51 19" xfId="8088"/>
    <cellStyle name="Notiz 2 51 2" xfId="1169"/>
    <cellStyle name="Notiz 2 51 20" xfId="8495"/>
    <cellStyle name="Notiz 2 51 21" xfId="8902"/>
    <cellStyle name="Notiz 2 51 22" xfId="9309"/>
    <cellStyle name="Notiz 2 51 23" xfId="9714"/>
    <cellStyle name="Notiz 2 51 24" xfId="10114"/>
    <cellStyle name="Notiz 2 51 25" xfId="10488"/>
    <cellStyle name="Notiz 2 51 26" xfId="10736"/>
    <cellStyle name="Notiz 2 51 3" xfId="1576"/>
    <cellStyle name="Notiz 2 51 4" xfId="1983"/>
    <cellStyle name="Notiz 2 51 5" xfId="2390"/>
    <cellStyle name="Notiz 2 51 6" xfId="2797"/>
    <cellStyle name="Notiz 2 51 7" xfId="3204"/>
    <cellStyle name="Notiz 2 51 8" xfId="3611"/>
    <cellStyle name="Notiz 2 51 9" xfId="4018"/>
    <cellStyle name="Notiz 2 52" xfId="554"/>
    <cellStyle name="Notiz 2 52 10" xfId="4429"/>
    <cellStyle name="Notiz 2 52 11" xfId="4836"/>
    <cellStyle name="Notiz 2 52 12" xfId="5243"/>
    <cellStyle name="Notiz 2 52 13" xfId="5650"/>
    <cellStyle name="Notiz 2 52 14" xfId="6057"/>
    <cellStyle name="Notiz 2 52 15" xfId="6464"/>
    <cellStyle name="Notiz 2 52 16" xfId="6871"/>
    <cellStyle name="Notiz 2 52 17" xfId="7278"/>
    <cellStyle name="Notiz 2 52 18" xfId="7685"/>
    <cellStyle name="Notiz 2 52 19" xfId="8092"/>
    <cellStyle name="Notiz 2 52 2" xfId="1173"/>
    <cellStyle name="Notiz 2 52 20" xfId="8499"/>
    <cellStyle name="Notiz 2 52 21" xfId="8906"/>
    <cellStyle name="Notiz 2 52 22" xfId="9313"/>
    <cellStyle name="Notiz 2 52 23" xfId="9718"/>
    <cellStyle name="Notiz 2 52 24" xfId="10118"/>
    <cellStyle name="Notiz 2 52 25" xfId="10492"/>
    <cellStyle name="Notiz 2 52 26" xfId="10739"/>
    <cellStyle name="Notiz 2 52 3" xfId="1580"/>
    <cellStyle name="Notiz 2 52 4" xfId="1987"/>
    <cellStyle name="Notiz 2 52 5" xfId="2394"/>
    <cellStyle name="Notiz 2 52 6" xfId="2801"/>
    <cellStyle name="Notiz 2 52 7" xfId="3208"/>
    <cellStyle name="Notiz 2 52 8" xfId="3615"/>
    <cellStyle name="Notiz 2 52 9" xfId="4022"/>
    <cellStyle name="Notiz 2 53" xfId="558"/>
    <cellStyle name="Notiz 2 53 10" xfId="4433"/>
    <cellStyle name="Notiz 2 53 11" xfId="4840"/>
    <cellStyle name="Notiz 2 53 12" xfId="5247"/>
    <cellStyle name="Notiz 2 53 13" xfId="5654"/>
    <cellStyle name="Notiz 2 53 14" xfId="6061"/>
    <cellStyle name="Notiz 2 53 15" xfId="6468"/>
    <cellStyle name="Notiz 2 53 16" xfId="6875"/>
    <cellStyle name="Notiz 2 53 17" xfId="7282"/>
    <cellStyle name="Notiz 2 53 18" xfId="7689"/>
    <cellStyle name="Notiz 2 53 19" xfId="8096"/>
    <cellStyle name="Notiz 2 53 2" xfId="1177"/>
    <cellStyle name="Notiz 2 53 20" xfId="8503"/>
    <cellStyle name="Notiz 2 53 21" xfId="8910"/>
    <cellStyle name="Notiz 2 53 22" xfId="9317"/>
    <cellStyle name="Notiz 2 53 23" xfId="9722"/>
    <cellStyle name="Notiz 2 53 24" xfId="10122"/>
    <cellStyle name="Notiz 2 53 25" xfId="10496"/>
    <cellStyle name="Notiz 2 53 26" xfId="10742"/>
    <cellStyle name="Notiz 2 53 3" xfId="1584"/>
    <cellStyle name="Notiz 2 53 4" xfId="1991"/>
    <cellStyle name="Notiz 2 53 5" xfId="2398"/>
    <cellStyle name="Notiz 2 53 6" xfId="2805"/>
    <cellStyle name="Notiz 2 53 7" xfId="3212"/>
    <cellStyle name="Notiz 2 53 8" xfId="3619"/>
    <cellStyle name="Notiz 2 53 9" xfId="4026"/>
    <cellStyle name="Notiz 2 54" xfId="562"/>
    <cellStyle name="Notiz 2 54 10" xfId="4437"/>
    <cellStyle name="Notiz 2 54 11" xfId="4844"/>
    <cellStyle name="Notiz 2 54 12" xfId="5251"/>
    <cellStyle name="Notiz 2 54 13" xfId="5658"/>
    <cellStyle name="Notiz 2 54 14" xfId="6065"/>
    <cellStyle name="Notiz 2 54 15" xfId="6472"/>
    <cellStyle name="Notiz 2 54 16" xfId="6879"/>
    <cellStyle name="Notiz 2 54 17" xfId="7286"/>
    <cellStyle name="Notiz 2 54 18" xfId="7693"/>
    <cellStyle name="Notiz 2 54 19" xfId="8100"/>
    <cellStyle name="Notiz 2 54 2" xfId="1181"/>
    <cellStyle name="Notiz 2 54 20" xfId="8507"/>
    <cellStyle name="Notiz 2 54 21" xfId="8914"/>
    <cellStyle name="Notiz 2 54 22" xfId="9321"/>
    <cellStyle name="Notiz 2 54 23" xfId="9726"/>
    <cellStyle name="Notiz 2 54 24" xfId="10126"/>
    <cellStyle name="Notiz 2 54 25" xfId="10500"/>
    <cellStyle name="Notiz 2 54 26" xfId="10745"/>
    <cellStyle name="Notiz 2 54 3" xfId="1588"/>
    <cellStyle name="Notiz 2 54 4" xfId="1995"/>
    <cellStyle name="Notiz 2 54 5" xfId="2402"/>
    <cellStyle name="Notiz 2 54 6" xfId="2809"/>
    <cellStyle name="Notiz 2 54 7" xfId="3216"/>
    <cellStyle name="Notiz 2 54 8" xfId="3623"/>
    <cellStyle name="Notiz 2 54 9" xfId="4030"/>
    <cellStyle name="Notiz 2 55" xfId="566"/>
    <cellStyle name="Notiz 2 55 10" xfId="4441"/>
    <cellStyle name="Notiz 2 55 11" xfId="4848"/>
    <cellStyle name="Notiz 2 55 12" xfId="5255"/>
    <cellStyle name="Notiz 2 55 13" xfId="5662"/>
    <cellStyle name="Notiz 2 55 14" xfId="6069"/>
    <cellStyle name="Notiz 2 55 15" xfId="6476"/>
    <cellStyle name="Notiz 2 55 16" xfId="6883"/>
    <cellStyle name="Notiz 2 55 17" xfId="7290"/>
    <cellStyle name="Notiz 2 55 18" xfId="7697"/>
    <cellStyle name="Notiz 2 55 19" xfId="8104"/>
    <cellStyle name="Notiz 2 55 2" xfId="1185"/>
    <cellStyle name="Notiz 2 55 20" xfId="8511"/>
    <cellStyle name="Notiz 2 55 21" xfId="8918"/>
    <cellStyle name="Notiz 2 55 22" xfId="9325"/>
    <cellStyle name="Notiz 2 55 23" xfId="9730"/>
    <cellStyle name="Notiz 2 55 24" xfId="10130"/>
    <cellStyle name="Notiz 2 55 25" xfId="10504"/>
    <cellStyle name="Notiz 2 55 26" xfId="10748"/>
    <cellStyle name="Notiz 2 55 3" xfId="1592"/>
    <cellStyle name="Notiz 2 55 4" xfId="1999"/>
    <cellStyle name="Notiz 2 55 5" xfId="2406"/>
    <cellStyle name="Notiz 2 55 6" xfId="2813"/>
    <cellStyle name="Notiz 2 55 7" xfId="3220"/>
    <cellStyle name="Notiz 2 55 8" xfId="3627"/>
    <cellStyle name="Notiz 2 55 9" xfId="4034"/>
    <cellStyle name="Notiz 2 56" xfId="570"/>
    <cellStyle name="Notiz 2 56 10" xfId="4445"/>
    <cellStyle name="Notiz 2 56 11" xfId="4852"/>
    <cellStyle name="Notiz 2 56 12" xfId="5259"/>
    <cellStyle name="Notiz 2 56 13" xfId="5666"/>
    <cellStyle name="Notiz 2 56 14" xfId="6073"/>
    <cellStyle name="Notiz 2 56 15" xfId="6480"/>
    <cellStyle name="Notiz 2 56 16" xfId="6887"/>
    <cellStyle name="Notiz 2 56 17" xfId="7294"/>
    <cellStyle name="Notiz 2 56 18" xfId="7701"/>
    <cellStyle name="Notiz 2 56 19" xfId="8108"/>
    <cellStyle name="Notiz 2 56 2" xfId="1189"/>
    <cellStyle name="Notiz 2 56 20" xfId="8515"/>
    <cellStyle name="Notiz 2 56 21" xfId="8922"/>
    <cellStyle name="Notiz 2 56 22" xfId="9329"/>
    <cellStyle name="Notiz 2 56 23" xfId="9734"/>
    <cellStyle name="Notiz 2 56 24" xfId="10134"/>
    <cellStyle name="Notiz 2 56 25" xfId="10508"/>
    <cellStyle name="Notiz 2 56 26" xfId="10751"/>
    <cellStyle name="Notiz 2 56 3" xfId="1596"/>
    <cellStyle name="Notiz 2 56 4" xfId="2003"/>
    <cellStyle name="Notiz 2 56 5" xfId="2410"/>
    <cellStyle name="Notiz 2 56 6" xfId="2817"/>
    <cellStyle name="Notiz 2 56 7" xfId="3224"/>
    <cellStyle name="Notiz 2 56 8" xfId="3631"/>
    <cellStyle name="Notiz 2 56 9" xfId="4038"/>
    <cellStyle name="Notiz 2 57" xfId="574"/>
    <cellStyle name="Notiz 2 57 10" xfId="4449"/>
    <cellStyle name="Notiz 2 57 11" xfId="4856"/>
    <cellStyle name="Notiz 2 57 12" xfId="5263"/>
    <cellStyle name="Notiz 2 57 13" xfId="5670"/>
    <cellStyle name="Notiz 2 57 14" xfId="6077"/>
    <cellStyle name="Notiz 2 57 15" xfId="6484"/>
    <cellStyle name="Notiz 2 57 16" xfId="6891"/>
    <cellStyle name="Notiz 2 57 17" xfId="7298"/>
    <cellStyle name="Notiz 2 57 18" xfId="7705"/>
    <cellStyle name="Notiz 2 57 19" xfId="8112"/>
    <cellStyle name="Notiz 2 57 2" xfId="1193"/>
    <cellStyle name="Notiz 2 57 20" xfId="8519"/>
    <cellStyle name="Notiz 2 57 21" xfId="8926"/>
    <cellStyle name="Notiz 2 57 22" xfId="9333"/>
    <cellStyle name="Notiz 2 57 23" xfId="9738"/>
    <cellStyle name="Notiz 2 57 24" xfId="10138"/>
    <cellStyle name="Notiz 2 57 25" xfId="10512"/>
    <cellStyle name="Notiz 2 57 26" xfId="10754"/>
    <cellStyle name="Notiz 2 57 3" xfId="1600"/>
    <cellStyle name="Notiz 2 57 4" xfId="2007"/>
    <cellStyle name="Notiz 2 57 5" xfId="2414"/>
    <cellStyle name="Notiz 2 57 6" xfId="2821"/>
    <cellStyle name="Notiz 2 57 7" xfId="3228"/>
    <cellStyle name="Notiz 2 57 8" xfId="3635"/>
    <cellStyle name="Notiz 2 57 9" xfId="4042"/>
    <cellStyle name="Notiz 2 58" xfId="578"/>
    <cellStyle name="Notiz 2 58 10" xfId="4453"/>
    <cellStyle name="Notiz 2 58 11" xfId="4860"/>
    <cellStyle name="Notiz 2 58 12" xfId="5267"/>
    <cellStyle name="Notiz 2 58 13" xfId="5674"/>
    <cellStyle name="Notiz 2 58 14" xfId="6081"/>
    <cellStyle name="Notiz 2 58 15" xfId="6488"/>
    <cellStyle name="Notiz 2 58 16" xfId="6895"/>
    <cellStyle name="Notiz 2 58 17" xfId="7302"/>
    <cellStyle name="Notiz 2 58 18" xfId="7709"/>
    <cellStyle name="Notiz 2 58 19" xfId="8116"/>
    <cellStyle name="Notiz 2 58 2" xfId="1197"/>
    <cellStyle name="Notiz 2 58 20" xfId="8523"/>
    <cellStyle name="Notiz 2 58 21" xfId="8930"/>
    <cellStyle name="Notiz 2 58 22" xfId="9337"/>
    <cellStyle name="Notiz 2 58 23" xfId="9742"/>
    <cellStyle name="Notiz 2 58 24" xfId="10142"/>
    <cellStyle name="Notiz 2 58 25" xfId="10516"/>
    <cellStyle name="Notiz 2 58 26" xfId="10757"/>
    <cellStyle name="Notiz 2 58 3" xfId="1604"/>
    <cellStyle name="Notiz 2 58 4" xfId="2011"/>
    <cellStyle name="Notiz 2 58 5" xfId="2418"/>
    <cellStyle name="Notiz 2 58 6" xfId="2825"/>
    <cellStyle name="Notiz 2 58 7" xfId="3232"/>
    <cellStyle name="Notiz 2 58 8" xfId="3639"/>
    <cellStyle name="Notiz 2 58 9" xfId="4046"/>
    <cellStyle name="Notiz 2 59" xfId="582"/>
    <cellStyle name="Notiz 2 59 10" xfId="4457"/>
    <cellStyle name="Notiz 2 59 11" xfId="4864"/>
    <cellStyle name="Notiz 2 59 12" xfId="5271"/>
    <cellStyle name="Notiz 2 59 13" xfId="5678"/>
    <cellStyle name="Notiz 2 59 14" xfId="6085"/>
    <cellStyle name="Notiz 2 59 15" xfId="6492"/>
    <cellStyle name="Notiz 2 59 16" xfId="6899"/>
    <cellStyle name="Notiz 2 59 17" xfId="7306"/>
    <cellStyle name="Notiz 2 59 18" xfId="7713"/>
    <cellStyle name="Notiz 2 59 19" xfId="8120"/>
    <cellStyle name="Notiz 2 59 2" xfId="1201"/>
    <cellStyle name="Notiz 2 59 20" xfId="8527"/>
    <cellStyle name="Notiz 2 59 21" xfId="8934"/>
    <cellStyle name="Notiz 2 59 22" xfId="9341"/>
    <cellStyle name="Notiz 2 59 23" xfId="9746"/>
    <cellStyle name="Notiz 2 59 24" xfId="10146"/>
    <cellStyle name="Notiz 2 59 25" xfId="10520"/>
    <cellStyle name="Notiz 2 59 26" xfId="10760"/>
    <cellStyle name="Notiz 2 59 3" xfId="1608"/>
    <cellStyle name="Notiz 2 59 4" xfId="2015"/>
    <cellStyle name="Notiz 2 59 5" xfId="2422"/>
    <cellStyle name="Notiz 2 59 6" xfId="2829"/>
    <cellStyle name="Notiz 2 59 7" xfId="3236"/>
    <cellStyle name="Notiz 2 59 8" xfId="3643"/>
    <cellStyle name="Notiz 2 59 9" xfId="4050"/>
    <cellStyle name="Notiz 2 6" xfId="275"/>
    <cellStyle name="Notiz 2 6 10" xfId="4150"/>
    <cellStyle name="Notiz 2 6 11" xfId="4557"/>
    <cellStyle name="Notiz 2 6 12" xfId="4964"/>
    <cellStyle name="Notiz 2 6 13" xfId="5371"/>
    <cellStyle name="Notiz 2 6 14" xfId="5778"/>
    <cellStyle name="Notiz 2 6 15" xfId="6185"/>
    <cellStyle name="Notiz 2 6 16" xfId="6592"/>
    <cellStyle name="Notiz 2 6 17" xfId="6999"/>
    <cellStyle name="Notiz 2 6 18" xfId="7406"/>
    <cellStyle name="Notiz 2 6 19" xfId="7813"/>
    <cellStyle name="Notiz 2 6 2" xfId="894"/>
    <cellStyle name="Notiz 2 6 20" xfId="8220"/>
    <cellStyle name="Notiz 2 6 21" xfId="8627"/>
    <cellStyle name="Notiz 2 6 22" xfId="9034"/>
    <cellStyle name="Notiz 2 6 23" xfId="9441"/>
    <cellStyle name="Notiz 2 6 24" xfId="9845"/>
    <cellStyle name="Notiz 2 6 25" xfId="10238"/>
    <cellStyle name="Notiz 2 6 26" xfId="10580"/>
    <cellStyle name="Notiz 2 6 3" xfId="1301"/>
    <cellStyle name="Notiz 2 6 4" xfId="1708"/>
    <cellStyle name="Notiz 2 6 5" xfId="2115"/>
    <cellStyle name="Notiz 2 6 6" xfId="2522"/>
    <cellStyle name="Notiz 2 6 7" xfId="2929"/>
    <cellStyle name="Notiz 2 6 8" xfId="3336"/>
    <cellStyle name="Notiz 2 6 9" xfId="3743"/>
    <cellStyle name="Notiz 2 60" xfId="586"/>
    <cellStyle name="Notiz 2 60 10" xfId="4461"/>
    <cellStyle name="Notiz 2 60 11" xfId="4868"/>
    <cellStyle name="Notiz 2 60 12" xfId="5275"/>
    <cellStyle name="Notiz 2 60 13" xfId="5682"/>
    <cellStyle name="Notiz 2 60 14" xfId="6089"/>
    <cellStyle name="Notiz 2 60 15" xfId="6496"/>
    <cellStyle name="Notiz 2 60 16" xfId="6903"/>
    <cellStyle name="Notiz 2 60 17" xfId="7310"/>
    <cellStyle name="Notiz 2 60 18" xfId="7717"/>
    <cellStyle name="Notiz 2 60 19" xfId="8124"/>
    <cellStyle name="Notiz 2 60 2" xfId="1205"/>
    <cellStyle name="Notiz 2 60 20" xfId="8531"/>
    <cellStyle name="Notiz 2 60 21" xfId="8938"/>
    <cellStyle name="Notiz 2 60 22" xfId="9345"/>
    <cellStyle name="Notiz 2 60 23" xfId="9750"/>
    <cellStyle name="Notiz 2 60 24" xfId="10150"/>
    <cellStyle name="Notiz 2 60 25" xfId="10524"/>
    <cellStyle name="Notiz 2 60 26" xfId="10763"/>
    <cellStyle name="Notiz 2 60 3" xfId="1612"/>
    <cellStyle name="Notiz 2 60 4" xfId="2019"/>
    <cellStyle name="Notiz 2 60 5" xfId="2426"/>
    <cellStyle name="Notiz 2 60 6" xfId="2833"/>
    <cellStyle name="Notiz 2 60 7" xfId="3240"/>
    <cellStyle name="Notiz 2 60 8" xfId="3647"/>
    <cellStyle name="Notiz 2 60 9" xfId="4054"/>
    <cellStyle name="Notiz 2 61" xfId="590"/>
    <cellStyle name="Notiz 2 61 10" xfId="4465"/>
    <cellStyle name="Notiz 2 61 11" xfId="4872"/>
    <cellStyle name="Notiz 2 61 12" xfId="5279"/>
    <cellStyle name="Notiz 2 61 13" xfId="5686"/>
    <cellStyle name="Notiz 2 61 14" xfId="6093"/>
    <cellStyle name="Notiz 2 61 15" xfId="6500"/>
    <cellStyle name="Notiz 2 61 16" xfId="6907"/>
    <cellStyle name="Notiz 2 61 17" xfId="7314"/>
    <cellStyle name="Notiz 2 61 18" xfId="7721"/>
    <cellStyle name="Notiz 2 61 19" xfId="8128"/>
    <cellStyle name="Notiz 2 61 2" xfId="1209"/>
    <cellStyle name="Notiz 2 61 20" xfId="8535"/>
    <cellStyle name="Notiz 2 61 21" xfId="8942"/>
    <cellStyle name="Notiz 2 61 22" xfId="9349"/>
    <cellStyle name="Notiz 2 61 23" xfId="9754"/>
    <cellStyle name="Notiz 2 61 24" xfId="10154"/>
    <cellStyle name="Notiz 2 61 25" xfId="10528"/>
    <cellStyle name="Notiz 2 61 26" xfId="10766"/>
    <cellStyle name="Notiz 2 61 3" xfId="1616"/>
    <cellStyle name="Notiz 2 61 4" xfId="2023"/>
    <cellStyle name="Notiz 2 61 5" xfId="2430"/>
    <cellStyle name="Notiz 2 61 6" xfId="2837"/>
    <cellStyle name="Notiz 2 61 7" xfId="3244"/>
    <cellStyle name="Notiz 2 61 8" xfId="3651"/>
    <cellStyle name="Notiz 2 61 9" xfId="4058"/>
    <cellStyle name="Notiz 2 62" xfId="691"/>
    <cellStyle name="Notiz 2 63" xfId="1086"/>
    <cellStyle name="Notiz 2 64" xfId="1493"/>
    <cellStyle name="Notiz 2 65" xfId="1900"/>
    <cellStyle name="Notiz 2 66" xfId="2307"/>
    <cellStyle name="Notiz 2 67" xfId="2714"/>
    <cellStyle name="Notiz 2 68" xfId="3121"/>
    <cellStyle name="Notiz 2 69" xfId="3528"/>
    <cellStyle name="Notiz 2 7" xfId="341"/>
    <cellStyle name="Notiz 2 7 10" xfId="4216"/>
    <cellStyle name="Notiz 2 7 11" xfId="4623"/>
    <cellStyle name="Notiz 2 7 12" xfId="5030"/>
    <cellStyle name="Notiz 2 7 13" xfId="5437"/>
    <cellStyle name="Notiz 2 7 14" xfId="5844"/>
    <cellStyle name="Notiz 2 7 15" xfId="6251"/>
    <cellStyle name="Notiz 2 7 16" xfId="6658"/>
    <cellStyle name="Notiz 2 7 17" xfId="7065"/>
    <cellStyle name="Notiz 2 7 18" xfId="7472"/>
    <cellStyle name="Notiz 2 7 19" xfId="7879"/>
    <cellStyle name="Notiz 2 7 2" xfId="960"/>
    <cellStyle name="Notiz 2 7 20" xfId="8286"/>
    <cellStyle name="Notiz 2 7 21" xfId="8693"/>
    <cellStyle name="Notiz 2 7 22" xfId="9100"/>
    <cellStyle name="Notiz 2 7 23" xfId="9507"/>
    <cellStyle name="Notiz 2 7 24" xfId="9911"/>
    <cellStyle name="Notiz 2 7 25" xfId="10302"/>
    <cellStyle name="Notiz 2 7 26" xfId="10631"/>
    <cellStyle name="Notiz 2 7 3" xfId="1367"/>
    <cellStyle name="Notiz 2 7 4" xfId="1774"/>
    <cellStyle name="Notiz 2 7 5" xfId="2181"/>
    <cellStyle name="Notiz 2 7 6" xfId="2588"/>
    <cellStyle name="Notiz 2 7 7" xfId="2995"/>
    <cellStyle name="Notiz 2 7 8" xfId="3402"/>
    <cellStyle name="Notiz 2 7 9" xfId="3809"/>
    <cellStyle name="Notiz 2 70" xfId="3935"/>
    <cellStyle name="Notiz 2 71" xfId="4342"/>
    <cellStyle name="Notiz 2 72" xfId="4749"/>
    <cellStyle name="Notiz 2 73" xfId="5156"/>
    <cellStyle name="Notiz 2 74" xfId="5563"/>
    <cellStyle name="Notiz 2 75" xfId="5970"/>
    <cellStyle name="Notiz 2 76" xfId="6377"/>
    <cellStyle name="Notiz 2 77" xfId="6784"/>
    <cellStyle name="Notiz 2 78" xfId="7191"/>
    <cellStyle name="Notiz 2 79" xfId="7598"/>
    <cellStyle name="Notiz 2 8" xfId="278"/>
    <cellStyle name="Notiz 2 8 10" xfId="4153"/>
    <cellStyle name="Notiz 2 8 11" xfId="4560"/>
    <cellStyle name="Notiz 2 8 12" xfId="4967"/>
    <cellStyle name="Notiz 2 8 13" xfId="5374"/>
    <cellStyle name="Notiz 2 8 14" xfId="5781"/>
    <cellStyle name="Notiz 2 8 15" xfId="6188"/>
    <cellStyle name="Notiz 2 8 16" xfId="6595"/>
    <cellStyle name="Notiz 2 8 17" xfId="7002"/>
    <cellStyle name="Notiz 2 8 18" xfId="7409"/>
    <cellStyle name="Notiz 2 8 19" xfId="7816"/>
    <cellStyle name="Notiz 2 8 2" xfId="897"/>
    <cellStyle name="Notiz 2 8 20" xfId="8223"/>
    <cellStyle name="Notiz 2 8 21" xfId="8630"/>
    <cellStyle name="Notiz 2 8 22" xfId="9037"/>
    <cellStyle name="Notiz 2 8 23" xfId="9444"/>
    <cellStyle name="Notiz 2 8 24" xfId="9848"/>
    <cellStyle name="Notiz 2 8 25" xfId="10241"/>
    <cellStyle name="Notiz 2 8 26" xfId="10582"/>
    <cellStyle name="Notiz 2 8 3" xfId="1304"/>
    <cellStyle name="Notiz 2 8 4" xfId="1711"/>
    <cellStyle name="Notiz 2 8 5" xfId="2118"/>
    <cellStyle name="Notiz 2 8 6" xfId="2525"/>
    <cellStyle name="Notiz 2 8 7" xfId="2932"/>
    <cellStyle name="Notiz 2 8 8" xfId="3339"/>
    <cellStyle name="Notiz 2 8 9" xfId="3746"/>
    <cellStyle name="Notiz 2 80" xfId="8005"/>
    <cellStyle name="Notiz 2 81" xfId="8412"/>
    <cellStyle name="Notiz 2 82" xfId="8819"/>
    <cellStyle name="Notiz 2 83" xfId="9226"/>
    <cellStyle name="Notiz 2 84" xfId="9632"/>
    <cellStyle name="Notiz 2 85" xfId="10032"/>
    <cellStyle name="Notiz 2 86" xfId="10414"/>
    <cellStyle name="Notiz 2 9" xfId="338"/>
    <cellStyle name="Notiz 2 9 10" xfId="4213"/>
    <cellStyle name="Notiz 2 9 11" xfId="4620"/>
    <cellStyle name="Notiz 2 9 12" xfId="5027"/>
    <cellStyle name="Notiz 2 9 13" xfId="5434"/>
    <cellStyle name="Notiz 2 9 14" xfId="5841"/>
    <cellStyle name="Notiz 2 9 15" xfId="6248"/>
    <cellStyle name="Notiz 2 9 16" xfId="6655"/>
    <cellStyle name="Notiz 2 9 17" xfId="7062"/>
    <cellStyle name="Notiz 2 9 18" xfId="7469"/>
    <cellStyle name="Notiz 2 9 19" xfId="7876"/>
    <cellStyle name="Notiz 2 9 2" xfId="957"/>
    <cellStyle name="Notiz 2 9 20" xfId="8283"/>
    <cellStyle name="Notiz 2 9 21" xfId="8690"/>
    <cellStyle name="Notiz 2 9 22" xfId="9097"/>
    <cellStyle name="Notiz 2 9 23" xfId="9504"/>
    <cellStyle name="Notiz 2 9 24" xfId="9908"/>
    <cellStyle name="Notiz 2 9 25" xfId="10299"/>
    <cellStyle name="Notiz 2 9 26" xfId="10629"/>
    <cellStyle name="Notiz 2 9 3" xfId="1364"/>
    <cellStyle name="Notiz 2 9 4" xfId="1771"/>
    <cellStyle name="Notiz 2 9 5" xfId="2178"/>
    <cellStyle name="Notiz 2 9 6" xfId="2585"/>
    <cellStyle name="Notiz 2 9 7" xfId="2992"/>
    <cellStyle name="Notiz 2 9 8" xfId="3399"/>
    <cellStyle name="Notiz 2 9 9" xfId="3806"/>
    <cellStyle name="Notiz 20" xfId="10849"/>
    <cellStyle name="Notiz 3" xfId="105"/>
    <cellStyle name="Notiz 3 10" xfId="2277"/>
    <cellStyle name="Notiz 3 11" xfId="2684"/>
    <cellStyle name="Notiz 3 12" xfId="3091"/>
    <cellStyle name="Notiz 3 13" xfId="3498"/>
    <cellStyle name="Notiz 3 14" xfId="3905"/>
    <cellStyle name="Notiz 3 15" xfId="4312"/>
    <cellStyle name="Notiz 3 16" xfId="4719"/>
    <cellStyle name="Notiz 3 17" xfId="5126"/>
    <cellStyle name="Notiz 3 18" xfId="5533"/>
    <cellStyle name="Notiz 3 19" xfId="5940"/>
    <cellStyle name="Notiz 3 2" xfId="106"/>
    <cellStyle name="Notiz 3 2 10" xfId="3899"/>
    <cellStyle name="Notiz 3 2 11" xfId="4306"/>
    <cellStyle name="Notiz 3 2 12" xfId="4713"/>
    <cellStyle name="Notiz 3 2 13" xfId="5120"/>
    <cellStyle name="Notiz 3 2 14" xfId="5527"/>
    <cellStyle name="Notiz 3 2 15" xfId="5934"/>
    <cellStyle name="Notiz 3 2 16" xfId="6341"/>
    <cellStyle name="Notiz 3 2 17" xfId="6748"/>
    <cellStyle name="Notiz 3 2 18" xfId="7155"/>
    <cellStyle name="Notiz 3 2 19" xfId="7562"/>
    <cellStyle name="Notiz 3 2 2" xfId="697"/>
    <cellStyle name="Notiz 3 2 20" xfId="7969"/>
    <cellStyle name="Notiz 3 2 21" xfId="8376"/>
    <cellStyle name="Notiz 3 2 22" xfId="8783"/>
    <cellStyle name="Notiz 3 2 23" xfId="9190"/>
    <cellStyle name="Notiz 3 2 24" xfId="9596"/>
    <cellStyle name="Notiz 3 2 25" xfId="9996"/>
    <cellStyle name="Notiz 3 2 26" xfId="10382"/>
    <cellStyle name="Notiz 3 2 3" xfId="1050"/>
    <cellStyle name="Notiz 3 2 4" xfId="1457"/>
    <cellStyle name="Notiz 3 2 5" xfId="1864"/>
    <cellStyle name="Notiz 3 2 6" xfId="2271"/>
    <cellStyle name="Notiz 3 2 7" xfId="2678"/>
    <cellStyle name="Notiz 3 2 8" xfId="3085"/>
    <cellStyle name="Notiz 3 2 9" xfId="3492"/>
    <cellStyle name="Notiz 3 20" xfId="6347"/>
    <cellStyle name="Notiz 3 21" xfId="6754"/>
    <cellStyle name="Notiz 3 22" xfId="7161"/>
    <cellStyle name="Notiz 3 23" xfId="7568"/>
    <cellStyle name="Notiz 3 24" xfId="7975"/>
    <cellStyle name="Notiz 3 25" xfId="8382"/>
    <cellStyle name="Notiz 3 26" xfId="8789"/>
    <cellStyle name="Notiz 3 27" xfId="9196"/>
    <cellStyle name="Notiz 3 28" xfId="9602"/>
    <cellStyle name="Notiz 3 29" xfId="10002"/>
    <cellStyle name="Notiz 3 3" xfId="107"/>
    <cellStyle name="Notiz 3 3 10" xfId="3893"/>
    <cellStyle name="Notiz 3 3 11" xfId="4300"/>
    <cellStyle name="Notiz 3 3 12" xfId="4707"/>
    <cellStyle name="Notiz 3 3 13" xfId="5114"/>
    <cellStyle name="Notiz 3 3 14" xfId="5521"/>
    <cellStyle name="Notiz 3 3 15" xfId="5928"/>
    <cellStyle name="Notiz 3 3 16" xfId="6335"/>
    <cellStyle name="Notiz 3 3 17" xfId="6742"/>
    <cellStyle name="Notiz 3 3 18" xfId="7149"/>
    <cellStyle name="Notiz 3 3 19" xfId="7556"/>
    <cellStyle name="Notiz 3 3 2" xfId="698"/>
    <cellStyle name="Notiz 3 3 20" xfId="7963"/>
    <cellStyle name="Notiz 3 3 21" xfId="8370"/>
    <cellStyle name="Notiz 3 3 22" xfId="8777"/>
    <cellStyle name="Notiz 3 3 23" xfId="9184"/>
    <cellStyle name="Notiz 3 3 24" xfId="9590"/>
    <cellStyle name="Notiz 3 3 25" xfId="9990"/>
    <cellStyle name="Notiz 3 3 26" xfId="10376"/>
    <cellStyle name="Notiz 3 3 3" xfId="1044"/>
    <cellStyle name="Notiz 3 3 4" xfId="1451"/>
    <cellStyle name="Notiz 3 3 5" xfId="1858"/>
    <cellStyle name="Notiz 3 3 6" xfId="2265"/>
    <cellStyle name="Notiz 3 3 7" xfId="2672"/>
    <cellStyle name="Notiz 3 3 8" xfId="3079"/>
    <cellStyle name="Notiz 3 3 9" xfId="3486"/>
    <cellStyle name="Notiz 3 30" xfId="10387"/>
    <cellStyle name="Notiz 3 4" xfId="108"/>
    <cellStyle name="Notiz 3 4 10" xfId="3887"/>
    <cellStyle name="Notiz 3 4 11" xfId="4294"/>
    <cellStyle name="Notiz 3 4 12" xfId="4701"/>
    <cellStyle name="Notiz 3 4 13" xfId="5108"/>
    <cellStyle name="Notiz 3 4 14" xfId="5515"/>
    <cellStyle name="Notiz 3 4 15" xfId="5922"/>
    <cellStyle name="Notiz 3 4 16" xfId="6329"/>
    <cellStyle name="Notiz 3 4 17" xfId="6736"/>
    <cellStyle name="Notiz 3 4 18" xfId="7143"/>
    <cellStyle name="Notiz 3 4 19" xfId="7550"/>
    <cellStyle name="Notiz 3 4 2" xfId="699"/>
    <cellStyle name="Notiz 3 4 20" xfId="7957"/>
    <cellStyle name="Notiz 3 4 21" xfId="8364"/>
    <cellStyle name="Notiz 3 4 22" xfId="8771"/>
    <cellStyle name="Notiz 3 4 23" xfId="9178"/>
    <cellStyle name="Notiz 3 4 24" xfId="9584"/>
    <cellStyle name="Notiz 3 4 25" xfId="9984"/>
    <cellStyle name="Notiz 3 4 26" xfId="10370"/>
    <cellStyle name="Notiz 3 4 3" xfId="1038"/>
    <cellStyle name="Notiz 3 4 4" xfId="1445"/>
    <cellStyle name="Notiz 3 4 5" xfId="1852"/>
    <cellStyle name="Notiz 3 4 6" xfId="2259"/>
    <cellStyle name="Notiz 3 4 7" xfId="2666"/>
    <cellStyle name="Notiz 3 4 8" xfId="3073"/>
    <cellStyle name="Notiz 3 4 9" xfId="3480"/>
    <cellStyle name="Notiz 3 5" xfId="109"/>
    <cellStyle name="Notiz 3 5 10" xfId="3881"/>
    <cellStyle name="Notiz 3 5 11" xfId="4288"/>
    <cellStyle name="Notiz 3 5 12" xfId="4695"/>
    <cellStyle name="Notiz 3 5 13" xfId="5102"/>
    <cellStyle name="Notiz 3 5 14" xfId="5509"/>
    <cellStyle name="Notiz 3 5 15" xfId="5916"/>
    <cellStyle name="Notiz 3 5 16" xfId="6323"/>
    <cellStyle name="Notiz 3 5 17" xfId="6730"/>
    <cellStyle name="Notiz 3 5 18" xfId="7137"/>
    <cellStyle name="Notiz 3 5 19" xfId="7544"/>
    <cellStyle name="Notiz 3 5 2" xfId="700"/>
    <cellStyle name="Notiz 3 5 20" xfId="7951"/>
    <cellStyle name="Notiz 3 5 21" xfId="8358"/>
    <cellStyle name="Notiz 3 5 22" xfId="8765"/>
    <cellStyle name="Notiz 3 5 23" xfId="9172"/>
    <cellStyle name="Notiz 3 5 24" xfId="9578"/>
    <cellStyle name="Notiz 3 5 25" xfId="9979"/>
    <cellStyle name="Notiz 3 5 26" xfId="10365"/>
    <cellStyle name="Notiz 3 5 3" xfId="1032"/>
    <cellStyle name="Notiz 3 5 4" xfId="1439"/>
    <cellStyle name="Notiz 3 5 5" xfId="1846"/>
    <cellStyle name="Notiz 3 5 6" xfId="2253"/>
    <cellStyle name="Notiz 3 5 7" xfId="2660"/>
    <cellStyle name="Notiz 3 5 8" xfId="3067"/>
    <cellStyle name="Notiz 3 5 9" xfId="3474"/>
    <cellStyle name="Notiz 3 6" xfId="696"/>
    <cellStyle name="Notiz 3 7" xfId="1056"/>
    <cellStyle name="Notiz 3 8" xfId="1463"/>
    <cellStyle name="Notiz 3 9" xfId="1870"/>
    <cellStyle name="Notiz 4" xfId="110"/>
    <cellStyle name="Notiz 4 10" xfId="2247"/>
    <cellStyle name="Notiz 4 11" xfId="2654"/>
    <cellStyle name="Notiz 4 12" xfId="3061"/>
    <cellStyle name="Notiz 4 13" xfId="3468"/>
    <cellStyle name="Notiz 4 14" xfId="3875"/>
    <cellStyle name="Notiz 4 15" xfId="4282"/>
    <cellStyle name="Notiz 4 16" xfId="4689"/>
    <cellStyle name="Notiz 4 17" xfId="5096"/>
    <cellStyle name="Notiz 4 18" xfId="5503"/>
    <cellStyle name="Notiz 4 19" xfId="5910"/>
    <cellStyle name="Notiz 4 2" xfId="111"/>
    <cellStyle name="Notiz 4 2 10" xfId="3869"/>
    <cellStyle name="Notiz 4 2 11" xfId="4276"/>
    <cellStyle name="Notiz 4 2 12" xfId="4683"/>
    <cellStyle name="Notiz 4 2 13" xfId="5090"/>
    <cellStyle name="Notiz 4 2 14" xfId="5497"/>
    <cellStyle name="Notiz 4 2 15" xfId="5904"/>
    <cellStyle name="Notiz 4 2 16" xfId="6311"/>
    <cellStyle name="Notiz 4 2 17" xfId="6718"/>
    <cellStyle name="Notiz 4 2 18" xfId="7125"/>
    <cellStyle name="Notiz 4 2 19" xfId="7532"/>
    <cellStyle name="Notiz 4 2 2" xfId="702"/>
    <cellStyle name="Notiz 4 2 20" xfId="7939"/>
    <cellStyle name="Notiz 4 2 21" xfId="8346"/>
    <cellStyle name="Notiz 4 2 22" xfId="8753"/>
    <cellStyle name="Notiz 4 2 23" xfId="9160"/>
    <cellStyle name="Notiz 4 2 24" xfId="9566"/>
    <cellStyle name="Notiz 4 2 25" xfId="9967"/>
    <cellStyle name="Notiz 4 2 26" xfId="10354"/>
    <cellStyle name="Notiz 4 2 3" xfId="1020"/>
    <cellStyle name="Notiz 4 2 4" xfId="1427"/>
    <cellStyle name="Notiz 4 2 5" xfId="1834"/>
    <cellStyle name="Notiz 4 2 6" xfId="2241"/>
    <cellStyle name="Notiz 4 2 7" xfId="2648"/>
    <cellStyle name="Notiz 4 2 8" xfId="3055"/>
    <cellStyle name="Notiz 4 2 9" xfId="3462"/>
    <cellStyle name="Notiz 4 20" xfId="6317"/>
    <cellStyle name="Notiz 4 21" xfId="6724"/>
    <cellStyle name="Notiz 4 22" xfId="7131"/>
    <cellStyle name="Notiz 4 23" xfId="7538"/>
    <cellStyle name="Notiz 4 24" xfId="7945"/>
    <cellStyle name="Notiz 4 25" xfId="8352"/>
    <cellStyle name="Notiz 4 26" xfId="8759"/>
    <cellStyle name="Notiz 4 27" xfId="9166"/>
    <cellStyle name="Notiz 4 28" xfId="9572"/>
    <cellStyle name="Notiz 4 29" xfId="9973"/>
    <cellStyle name="Notiz 4 3" xfId="112"/>
    <cellStyle name="Notiz 4 3 10" xfId="3863"/>
    <cellStyle name="Notiz 4 3 11" xfId="4270"/>
    <cellStyle name="Notiz 4 3 12" xfId="4677"/>
    <cellStyle name="Notiz 4 3 13" xfId="5084"/>
    <cellStyle name="Notiz 4 3 14" xfId="5491"/>
    <cellStyle name="Notiz 4 3 15" xfId="5898"/>
    <cellStyle name="Notiz 4 3 16" xfId="6305"/>
    <cellStyle name="Notiz 4 3 17" xfId="6712"/>
    <cellStyle name="Notiz 4 3 18" xfId="7119"/>
    <cellStyle name="Notiz 4 3 19" xfId="7526"/>
    <cellStyle name="Notiz 4 3 2" xfId="703"/>
    <cellStyle name="Notiz 4 3 20" xfId="7933"/>
    <cellStyle name="Notiz 4 3 21" xfId="8340"/>
    <cellStyle name="Notiz 4 3 22" xfId="8747"/>
    <cellStyle name="Notiz 4 3 23" xfId="9154"/>
    <cellStyle name="Notiz 4 3 24" xfId="9560"/>
    <cellStyle name="Notiz 4 3 25" xfId="9961"/>
    <cellStyle name="Notiz 4 3 26" xfId="10348"/>
    <cellStyle name="Notiz 4 3 3" xfId="1014"/>
    <cellStyle name="Notiz 4 3 4" xfId="1421"/>
    <cellStyle name="Notiz 4 3 5" xfId="1828"/>
    <cellStyle name="Notiz 4 3 6" xfId="2235"/>
    <cellStyle name="Notiz 4 3 7" xfId="2642"/>
    <cellStyle name="Notiz 4 3 8" xfId="3049"/>
    <cellStyle name="Notiz 4 3 9" xfId="3456"/>
    <cellStyle name="Notiz 4 30" xfId="10360"/>
    <cellStyle name="Notiz 4 4" xfId="113"/>
    <cellStyle name="Notiz 4 4 10" xfId="3857"/>
    <cellStyle name="Notiz 4 4 11" xfId="4264"/>
    <cellStyle name="Notiz 4 4 12" xfId="4671"/>
    <cellStyle name="Notiz 4 4 13" xfId="5078"/>
    <cellStyle name="Notiz 4 4 14" xfId="5485"/>
    <cellStyle name="Notiz 4 4 15" xfId="5892"/>
    <cellStyle name="Notiz 4 4 16" xfId="6299"/>
    <cellStyle name="Notiz 4 4 17" xfId="6706"/>
    <cellStyle name="Notiz 4 4 18" xfId="7113"/>
    <cellStyle name="Notiz 4 4 19" xfId="7520"/>
    <cellStyle name="Notiz 4 4 2" xfId="704"/>
    <cellStyle name="Notiz 4 4 20" xfId="7927"/>
    <cellStyle name="Notiz 4 4 21" xfId="8334"/>
    <cellStyle name="Notiz 4 4 22" xfId="8741"/>
    <cellStyle name="Notiz 4 4 23" xfId="9148"/>
    <cellStyle name="Notiz 4 4 24" xfId="9554"/>
    <cellStyle name="Notiz 4 4 25" xfId="9955"/>
    <cellStyle name="Notiz 4 4 26" xfId="10343"/>
    <cellStyle name="Notiz 4 4 3" xfId="1008"/>
    <cellStyle name="Notiz 4 4 4" xfId="1415"/>
    <cellStyle name="Notiz 4 4 5" xfId="1822"/>
    <cellStyle name="Notiz 4 4 6" xfId="2229"/>
    <cellStyle name="Notiz 4 4 7" xfId="2636"/>
    <cellStyle name="Notiz 4 4 8" xfId="3043"/>
    <cellStyle name="Notiz 4 4 9" xfId="3450"/>
    <cellStyle name="Notiz 4 5" xfId="114"/>
    <cellStyle name="Notiz 4 5 10" xfId="3723"/>
    <cellStyle name="Notiz 4 5 11" xfId="4130"/>
    <cellStyle name="Notiz 4 5 12" xfId="4537"/>
    <cellStyle name="Notiz 4 5 13" xfId="4944"/>
    <cellStyle name="Notiz 4 5 14" xfId="5351"/>
    <cellStyle name="Notiz 4 5 15" xfId="5758"/>
    <cellStyle name="Notiz 4 5 16" xfId="6165"/>
    <cellStyle name="Notiz 4 5 17" xfId="6572"/>
    <cellStyle name="Notiz 4 5 18" xfId="6979"/>
    <cellStyle name="Notiz 4 5 19" xfId="7386"/>
    <cellStyle name="Notiz 4 5 2" xfId="705"/>
    <cellStyle name="Notiz 4 5 20" xfId="7793"/>
    <cellStyle name="Notiz 4 5 21" xfId="8200"/>
    <cellStyle name="Notiz 4 5 22" xfId="8607"/>
    <cellStyle name="Notiz 4 5 23" xfId="9014"/>
    <cellStyle name="Notiz 4 5 24" xfId="9421"/>
    <cellStyle name="Notiz 4 5 25" xfId="9826"/>
    <cellStyle name="Notiz 4 5 26" xfId="10221"/>
    <cellStyle name="Notiz 4 5 3" xfId="874"/>
    <cellStyle name="Notiz 4 5 4" xfId="1281"/>
    <cellStyle name="Notiz 4 5 5" xfId="1688"/>
    <cellStyle name="Notiz 4 5 6" xfId="2095"/>
    <cellStyle name="Notiz 4 5 7" xfId="2502"/>
    <cellStyle name="Notiz 4 5 8" xfId="2909"/>
    <cellStyle name="Notiz 4 5 9" xfId="3316"/>
    <cellStyle name="Notiz 4 6" xfId="701"/>
    <cellStyle name="Notiz 4 7" xfId="1026"/>
    <cellStyle name="Notiz 4 8" xfId="1433"/>
    <cellStyle name="Notiz 4 9" xfId="1840"/>
    <cellStyle name="Notiz 5" xfId="115"/>
    <cellStyle name="Notiz 5 10" xfId="2203"/>
    <cellStyle name="Notiz 5 11" xfId="2610"/>
    <cellStyle name="Notiz 5 12" xfId="3017"/>
    <cellStyle name="Notiz 5 13" xfId="3424"/>
    <cellStyle name="Notiz 5 14" xfId="3831"/>
    <cellStyle name="Notiz 5 15" xfId="4238"/>
    <cellStyle name="Notiz 5 16" xfId="4645"/>
    <cellStyle name="Notiz 5 17" xfId="5052"/>
    <cellStyle name="Notiz 5 18" xfId="5459"/>
    <cellStyle name="Notiz 5 19" xfId="5866"/>
    <cellStyle name="Notiz 5 2" xfId="116"/>
    <cellStyle name="Notiz 5 2 10" xfId="3719"/>
    <cellStyle name="Notiz 5 2 11" xfId="4126"/>
    <cellStyle name="Notiz 5 2 12" xfId="4533"/>
    <cellStyle name="Notiz 5 2 13" xfId="4940"/>
    <cellStyle name="Notiz 5 2 14" xfId="5347"/>
    <cellStyle name="Notiz 5 2 15" xfId="5754"/>
    <cellStyle name="Notiz 5 2 16" xfId="6161"/>
    <cellStyle name="Notiz 5 2 17" xfId="6568"/>
    <cellStyle name="Notiz 5 2 18" xfId="6975"/>
    <cellStyle name="Notiz 5 2 19" xfId="7382"/>
    <cellStyle name="Notiz 5 2 2" xfId="707"/>
    <cellStyle name="Notiz 5 2 20" xfId="7789"/>
    <cellStyle name="Notiz 5 2 21" xfId="8196"/>
    <cellStyle name="Notiz 5 2 22" xfId="8603"/>
    <cellStyle name="Notiz 5 2 23" xfId="9010"/>
    <cellStyle name="Notiz 5 2 24" xfId="9417"/>
    <cellStyle name="Notiz 5 2 25" xfId="9822"/>
    <cellStyle name="Notiz 5 2 26" xfId="10218"/>
    <cellStyle name="Notiz 5 2 3" xfId="870"/>
    <cellStyle name="Notiz 5 2 4" xfId="1277"/>
    <cellStyle name="Notiz 5 2 5" xfId="1684"/>
    <cellStyle name="Notiz 5 2 6" xfId="2091"/>
    <cellStyle name="Notiz 5 2 7" xfId="2498"/>
    <cellStyle name="Notiz 5 2 8" xfId="2905"/>
    <cellStyle name="Notiz 5 2 9" xfId="3312"/>
    <cellStyle name="Notiz 5 20" xfId="6273"/>
    <cellStyle name="Notiz 5 21" xfId="6680"/>
    <cellStyle name="Notiz 5 22" xfId="7087"/>
    <cellStyle name="Notiz 5 23" xfId="7494"/>
    <cellStyle name="Notiz 5 24" xfId="7901"/>
    <cellStyle name="Notiz 5 25" xfId="8308"/>
    <cellStyle name="Notiz 5 26" xfId="8715"/>
    <cellStyle name="Notiz 5 27" xfId="9122"/>
    <cellStyle name="Notiz 5 28" xfId="9529"/>
    <cellStyle name="Notiz 5 29" xfId="9930"/>
    <cellStyle name="Notiz 5 3" xfId="117"/>
    <cellStyle name="Notiz 5 3 10" xfId="3835"/>
    <cellStyle name="Notiz 5 3 11" xfId="4242"/>
    <cellStyle name="Notiz 5 3 12" xfId="4649"/>
    <cellStyle name="Notiz 5 3 13" xfId="5056"/>
    <cellStyle name="Notiz 5 3 14" xfId="5463"/>
    <cellStyle name="Notiz 5 3 15" xfId="5870"/>
    <cellStyle name="Notiz 5 3 16" xfId="6277"/>
    <cellStyle name="Notiz 5 3 17" xfId="6684"/>
    <cellStyle name="Notiz 5 3 18" xfId="7091"/>
    <cellStyle name="Notiz 5 3 19" xfId="7498"/>
    <cellStyle name="Notiz 5 3 2" xfId="708"/>
    <cellStyle name="Notiz 5 3 20" xfId="7905"/>
    <cellStyle name="Notiz 5 3 21" xfId="8312"/>
    <cellStyle name="Notiz 5 3 22" xfId="8719"/>
    <cellStyle name="Notiz 5 3 23" xfId="9126"/>
    <cellStyle name="Notiz 5 3 24" xfId="9532"/>
    <cellStyle name="Notiz 5 3 25" xfId="9933"/>
    <cellStyle name="Notiz 5 3 26" xfId="10321"/>
    <cellStyle name="Notiz 5 3 3" xfId="986"/>
    <cellStyle name="Notiz 5 3 4" xfId="1393"/>
    <cellStyle name="Notiz 5 3 5" xfId="1800"/>
    <cellStyle name="Notiz 5 3 6" xfId="2207"/>
    <cellStyle name="Notiz 5 3 7" xfId="2614"/>
    <cellStyle name="Notiz 5 3 8" xfId="3021"/>
    <cellStyle name="Notiz 5 3 9" xfId="3428"/>
    <cellStyle name="Notiz 5 30" xfId="10319"/>
    <cellStyle name="Notiz 5 4" xfId="118"/>
    <cellStyle name="Notiz 5 4 10" xfId="3702"/>
    <cellStyle name="Notiz 5 4 11" xfId="4109"/>
    <cellStyle name="Notiz 5 4 12" xfId="4516"/>
    <cellStyle name="Notiz 5 4 13" xfId="4923"/>
    <cellStyle name="Notiz 5 4 14" xfId="5330"/>
    <cellStyle name="Notiz 5 4 15" xfId="5737"/>
    <cellStyle name="Notiz 5 4 16" xfId="6144"/>
    <cellStyle name="Notiz 5 4 17" xfId="6551"/>
    <cellStyle name="Notiz 5 4 18" xfId="6958"/>
    <cellStyle name="Notiz 5 4 19" xfId="7365"/>
    <cellStyle name="Notiz 5 4 2" xfId="709"/>
    <cellStyle name="Notiz 5 4 20" xfId="7772"/>
    <cellStyle name="Notiz 5 4 21" xfId="8179"/>
    <cellStyle name="Notiz 5 4 22" xfId="8586"/>
    <cellStyle name="Notiz 5 4 23" xfId="8993"/>
    <cellStyle name="Notiz 5 4 24" xfId="9400"/>
    <cellStyle name="Notiz 5 4 25" xfId="9805"/>
    <cellStyle name="Notiz 5 4 26" xfId="10202"/>
    <cellStyle name="Notiz 5 4 3" xfId="853"/>
    <cellStyle name="Notiz 5 4 4" xfId="1260"/>
    <cellStyle name="Notiz 5 4 5" xfId="1667"/>
    <cellStyle name="Notiz 5 4 6" xfId="2074"/>
    <cellStyle name="Notiz 5 4 7" xfId="2481"/>
    <cellStyle name="Notiz 5 4 8" xfId="2888"/>
    <cellStyle name="Notiz 5 4 9" xfId="3295"/>
    <cellStyle name="Notiz 5 5" xfId="119"/>
    <cellStyle name="Notiz 5 5 10" xfId="3851"/>
    <cellStyle name="Notiz 5 5 11" xfId="4258"/>
    <cellStyle name="Notiz 5 5 12" xfId="4665"/>
    <cellStyle name="Notiz 5 5 13" xfId="5072"/>
    <cellStyle name="Notiz 5 5 14" xfId="5479"/>
    <cellStyle name="Notiz 5 5 15" xfId="5886"/>
    <cellStyle name="Notiz 5 5 16" xfId="6293"/>
    <cellStyle name="Notiz 5 5 17" xfId="6700"/>
    <cellStyle name="Notiz 5 5 18" xfId="7107"/>
    <cellStyle name="Notiz 5 5 19" xfId="7514"/>
    <cellStyle name="Notiz 5 5 2" xfId="710"/>
    <cellStyle name="Notiz 5 5 20" xfId="7921"/>
    <cellStyle name="Notiz 5 5 21" xfId="8328"/>
    <cellStyle name="Notiz 5 5 22" xfId="8735"/>
    <cellStyle name="Notiz 5 5 23" xfId="9142"/>
    <cellStyle name="Notiz 5 5 24" xfId="9548"/>
    <cellStyle name="Notiz 5 5 25" xfId="9949"/>
    <cellStyle name="Notiz 5 5 26" xfId="10337"/>
    <cellStyle name="Notiz 5 5 3" xfId="1002"/>
    <cellStyle name="Notiz 5 5 4" xfId="1409"/>
    <cellStyle name="Notiz 5 5 5" xfId="1816"/>
    <cellStyle name="Notiz 5 5 6" xfId="2223"/>
    <cellStyle name="Notiz 5 5 7" xfId="2630"/>
    <cellStyle name="Notiz 5 5 8" xfId="3037"/>
    <cellStyle name="Notiz 5 5 9" xfId="3444"/>
    <cellStyle name="Notiz 5 6" xfId="706"/>
    <cellStyle name="Notiz 5 7" xfId="982"/>
    <cellStyle name="Notiz 5 8" xfId="1389"/>
    <cellStyle name="Notiz 5 9" xfId="1796"/>
    <cellStyle name="Notiz 6" xfId="120"/>
    <cellStyle name="Notiz 6 10" xfId="2084"/>
    <cellStyle name="Notiz 6 11" xfId="2491"/>
    <cellStyle name="Notiz 6 12" xfId="2898"/>
    <cellStyle name="Notiz 6 13" xfId="3305"/>
    <cellStyle name="Notiz 6 14" xfId="3712"/>
    <cellStyle name="Notiz 6 15" xfId="4119"/>
    <cellStyle name="Notiz 6 16" xfId="4526"/>
    <cellStyle name="Notiz 6 17" xfId="4933"/>
    <cellStyle name="Notiz 6 18" xfId="5340"/>
    <cellStyle name="Notiz 6 19" xfId="5747"/>
    <cellStyle name="Notiz 6 2" xfId="121"/>
    <cellStyle name="Notiz 6 2 10" xfId="3839"/>
    <cellStyle name="Notiz 6 2 11" xfId="4246"/>
    <cellStyle name="Notiz 6 2 12" xfId="4653"/>
    <cellStyle name="Notiz 6 2 13" xfId="5060"/>
    <cellStyle name="Notiz 6 2 14" xfId="5467"/>
    <cellStyle name="Notiz 6 2 15" xfId="5874"/>
    <cellStyle name="Notiz 6 2 16" xfId="6281"/>
    <cellStyle name="Notiz 6 2 17" xfId="6688"/>
    <cellStyle name="Notiz 6 2 18" xfId="7095"/>
    <cellStyle name="Notiz 6 2 19" xfId="7502"/>
    <cellStyle name="Notiz 6 2 2" xfId="712"/>
    <cellStyle name="Notiz 6 2 20" xfId="7909"/>
    <cellStyle name="Notiz 6 2 21" xfId="8316"/>
    <cellStyle name="Notiz 6 2 22" xfId="8723"/>
    <cellStyle name="Notiz 6 2 23" xfId="9130"/>
    <cellStyle name="Notiz 6 2 24" xfId="9536"/>
    <cellStyle name="Notiz 6 2 25" xfId="9937"/>
    <cellStyle name="Notiz 6 2 26" xfId="10325"/>
    <cellStyle name="Notiz 6 2 3" xfId="990"/>
    <cellStyle name="Notiz 6 2 4" xfId="1397"/>
    <cellStyle name="Notiz 6 2 5" xfId="1804"/>
    <cellStyle name="Notiz 6 2 6" xfId="2211"/>
    <cellStyle name="Notiz 6 2 7" xfId="2618"/>
    <cellStyle name="Notiz 6 2 8" xfId="3025"/>
    <cellStyle name="Notiz 6 2 9" xfId="3432"/>
    <cellStyle name="Notiz 6 20" xfId="6154"/>
    <cellStyle name="Notiz 6 21" xfId="6561"/>
    <cellStyle name="Notiz 6 22" xfId="6968"/>
    <cellStyle name="Notiz 6 23" xfId="7375"/>
    <cellStyle name="Notiz 6 24" xfId="7782"/>
    <cellStyle name="Notiz 6 25" xfId="8189"/>
    <cellStyle name="Notiz 6 26" xfId="8596"/>
    <cellStyle name="Notiz 6 27" xfId="9003"/>
    <cellStyle name="Notiz 6 28" xfId="9410"/>
    <cellStyle name="Notiz 6 29" xfId="9815"/>
    <cellStyle name="Notiz 6 3" xfId="122"/>
    <cellStyle name="Notiz 6 3 10" xfId="3705"/>
    <cellStyle name="Notiz 6 3 11" xfId="4112"/>
    <cellStyle name="Notiz 6 3 12" xfId="4519"/>
    <cellStyle name="Notiz 6 3 13" xfId="4926"/>
    <cellStyle name="Notiz 6 3 14" xfId="5333"/>
    <cellStyle name="Notiz 6 3 15" xfId="5740"/>
    <cellStyle name="Notiz 6 3 16" xfId="6147"/>
    <cellStyle name="Notiz 6 3 17" xfId="6554"/>
    <cellStyle name="Notiz 6 3 18" xfId="6961"/>
    <cellStyle name="Notiz 6 3 19" xfId="7368"/>
    <cellStyle name="Notiz 6 3 2" xfId="713"/>
    <cellStyle name="Notiz 6 3 20" xfId="7775"/>
    <cellStyle name="Notiz 6 3 21" xfId="8182"/>
    <cellStyle name="Notiz 6 3 22" xfId="8589"/>
    <cellStyle name="Notiz 6 3 23" xfId="8996"/>
    <cellStyle name="Notiz 6 3 24" xfId="9403"/>
    <cellStyle name="Notiz 6 3 25" xfId="9808"/>
    <cellStyle name="Notiz 6 3 26" xfId="10205"/>
    <cellStyle name="Notiz 6 3 3" xfId="856"/>
    <cellStyle name="Notiz 6 3 4" xfId="1263"/>
    <cellStyle name="Notiz 6 3 5" xfId="1670"/>
    <cellStyle name="Notiz 6 3 6" xfId="2077"/>
    <cellStyle name="Notiz 6 3 7" xfId="2484"/>
    <cellStyle name="Notiz 6 3 8" xfId="2891"/>
    <cellStyle name="Notiz 6 3 9" xfId="3298"/>
    <cellStyle name="Notiz 6 30" xfId="10212"/>
    <cellStyle name="Notiz 6 4" xfId="123"/>
    <cellStyle name="Notiz 6 4 10" xfId="3853"/>
    <cellStyle name="Notiz 6 4 11" xfId="4260"/>
    <cellStyle name="Notiz 6 4 12" xfId="4667"/>
    <cellStyle name="Notiz 6 4 13" xfId="5074"/>
    <cellStyle name="Notiz 6 4 14" xfId="5481"/>
    <cellStyle name="Notiz 6 4 15" xfId="5888"/>
    <cellStyle name="Notiz 6 4 16" xfId="6295"/>
    <cellStyle name="Notiz 6 4 17" xfId="6702"/>
    <cellStyle name="Notiz 6 4 18" xfId="7109"/>
    <cellStyle name="Notiz 6 4 19" xfId="7516"/>
    <cellStyle name="Notiz 6 4 2" xfId="714"/>
    <cellStyle name="Notiz 6 4 20" xfId="7923"/>
    <cellStyle name="Notiz 6 4 21" xfId="8330"/>
    <cellStyle name="Notiz 6 4 22" xfId="8737"/>
    <cellStyle name="Notiz 6 4 23" xfId="9144"/>
    <cellStyle name="Notiz 6 4 24" xfId="9550"/>
    <cellStyle name="Notiz 6 4 25" xfId="9951"/>
    <cellStyle name="Notiz 6 4 26" xfId="10339"/>
    <cellStyle name="Notiz 6 4 3" xfId="1004"/>
    <cellStyle name="Notiz 6 4 4" xfId="1411"/>
    <cellStyle name="Notiz 6 4 5" xfId="1818"/>
    <cellStyle name="Notiz 6 4 6" xfId="2225"/>
    <cellStyle name="Notiz 6 4 7" xfId="2632"/>
    <cellStyle name="Notiz 6 4 8" xfId="3039"/>
    <cellStyle name="Notiz 6 4 9" xfId="3446"/>
    <cellStyle name="Notiz 6 5" xfId="124"/>
    <cellStyle name="Notiz 6 5 10" xfId="3766"/>
    <cellStyle name="Notiz 6 5 11" xfId="4173"/>
    <cellStyle name="Notiz 6 5 12" xfId="4580"/>
    <cellStyle name="Notiz 6 5 13" xfId="4987"/>
    <cellStyle name="Notiz 6 5 14" xfId="5394"/>
    <cellStyle name="Notiz 6 5 15" xfId="5801"/>
    <cellStyle name="Notiz 6 5 16" xfId="6208"/>
    <cellStyle name="Notiz 6 5 17" xfId="6615"/>
    <cellStyle name="Notiz 6 5 18" xfId="7022"/>
    <cellStyle name="Notiz 6 5 19" xfId="7429"/>
    <cellStyle name="Notiz 6 5 2" xfId="715"/>
    <cellStyle name="Notiz 6 5 20" xfId="7836"/>
    <cellStyle name="Notiz 6 5 21" xfId="8243"/>
    <cellStyle name="Notiz 6 5 22" xfId="8650"/>
    <cellStyle name="Notiz 6 5 23" xfId="9057"/>
    <cellStyle name="Notiz 6 5 24" xfId="9464"/>
    <cellStyle name="Notiz 6 5 25" xfId="9868"/>
    <cellStyle name="Notiz 6 5 26" xfId="10260"/>
    <cellStyle name="Notiz 6 5 3" xfId="917"/>
    <cellStyle name="Notiz 6 5 4" xfId="1324"/>
    <cellStyle name="Notiz 6 5 5" xfId="1731"/>
    <cellStyle name="Notiz 6 5 6" xfId="2138"/>
    <cellStyle name="Notiz 6 5 7" xfId="2545"/>
    <cellStyle name="Notiz 6 5 8" xfId="2952"/>
    <cellStyle name="Notiz 6 5 9" xfId="3359"/>
    <cellStyle name="Notiz 6 6" xfId="711"/>
    <cellStyle name="Notiz 6 7" xfId="863"/>
    <cellStyle name="Notiz 6 8" xfId="1270"/>
    <cellStyle name="Notiz 6 9" xfId="1677"/>
    <cellStyle name="Notiz 7" xfId="125"/>
    <cellStyle name="Notiz 7 10" xfId="2161"/>
    <cellStyle name="Notiz 7 11" xfId="2568"/>
    <cellStyle name="Notiz 7 12" xfId="2975"/>
    <cellStyle name="Notiz 7 13" xfId="3382"/>
    <cellStyle name="Notiz 7 14" xfId="3789"/>
    <cellStyle name="Notiz 7 15" xfId="4196"/>
    <cellStyle name="Notiz 7 16" xfId="4603"/>
    <cellStyle name="Notiz 7 17" xfId="5010"/>
    <cellStyle name="Notiz 7 18" xfId="5417"/>
    <cellStyle name="Notiz 7 19" xfId="5824"/>
    <cellStyle name="Notiz 7 2" xfId="126"/>
    <cellStyle name="Notiz 7 2 10" xfId="3763"/>
    <cellStyle name="Notiz 7 2 11" xfId="4170"/>
    <cellStyle name="Notiz 7 2 12" xfId="4577"/>
    <cellStyle name="Notiz 7 2 13" xfId="4984"/>
    <cellStyle name="Notiz 7 2 14" xfId="5391"/>
    <cellStyle name="Notiz 7 2 15" xfId="5798"/>
    <cellStyle name="Notiz 7 2 16" xfId="6205"/>
    <cellStyle name="Notiz 7 2 17" xfId="6612"/>
    <cellStyle name="Notiz 7 2 18" xfId="7019"/>
    <cellStyle name="Notiz 7 2 19" xfId="7426"/>
    <cellStyle name="Notiz 7 2 2" xfId="717"/>
    <cellStyle name="Notiz 7 2 20" xfId="7833"/>
    <cellStyle name="Notiz 7 2 21" xfId="8240"/>
    <cellStyle name="Notiz 7 2 22" xfId="8647"/>
    <cellStyle name="Notiz 7 2 23" xfId="9054"/>
    <cellStyle name="Notiz 7 2 24" xfId="9461"/>
    <cellStyle name="Notiz 7 2 25" xfId="9865"/>
    <cellStyle name="Notiz 7 2 26" xfId="10257"/>
    <cellStyle name="Notiz 7 2 3" xfId="914"/>
    <cellStyle name="Notiz 7 2 4" xfId="1321"/>
    <cellStyle name="Notiz 7 2 5" xfId="1728"/>
    <cellStyle name="Notiz 7 2 6" xfId="2135"/>
    <cellStyle name="Notiz 7 2 7" xfId="2542"/>
    <cellStyle name="Notiz 7 2 8" xfId="2949"/>
    <cellStyle name="Notiz 7 2 9" xfId="3356"/>
    <cellStyle name="Notiz 7 20" xfId="6231"/>
    <cellStyle name="Notiz 7 21" xfId="6638"/>
    <cellStyle name="Notiz 7 22" xfId="7045"/>
    <cellStyle name="Notiz 7 23" xfId="7452"/>
    <cellStyle name="Notiz 7 24" xfId="7859"/>
    <cellStyle name="Notiz 7 25" xfId="8266"/>
    <cellStyle name="Notiz 7 26" xfId="8673"/>
    <cellStyle name="Notiz 7 27" xfId="9080"/>
    <cellStyle name="Notiz 7 28" xfId="9487"/>
    <cellStyle name="Notiz 7 29" xfId="9891"/>
    <cellStyle name="Notiz 7 3" xfId="127"/>
    <cellStyle name="Notiz 7 3 10" xfId="3792"/>
    <cellStyle name="Notiz 7 3 11" xfId="4199"/>
    <cellStyle name="Notiz 7 3 12" xfId="4606"/>
    <cellStyle name="Notiz 7 3 13" xfId="5013"/>
    <cellStyle name="Notiz 7 3 14" xfId="5420"/>
    <cellStyle name="Notiz 7 3 15" xfId="5827"/>
    <cellStyle name="Notiz 7 3 16" xfId="6234"/>
    <cellStyle name="Notiz 7 3 17" xfId="6641"/>
    <cellStyle name="Notiz 7 3 18" xfId="7048"/>
    <cellStyle name="Notiz 7 3 19" xfId="7455"/>
    <cellStyle name="Notiz 7 3 2" xfId="718"/>
    <cellStyle name="Notiz 7 3 20" xfId="7862"/>
    <cellStyle name="Notiz 7 3 21" xfId="8269"/>
    <cellStyle name="Notiz 7 3 22" xfId="8676"/>
    <cellStyle name="Notiz 7 3 23" xfId="9083"/>
    <cellStyle name="Notiz 7 3 24" xfId="9490"/>
    <cellStyle name="Notiz 7 3 25" xfId="9894"/>
    <cellStyle name="Notiz 7 3 26" xfId="10286"/>
    <cellStyle name="Notiz 7 3 3" xfId="943"/>
    <cellStyle name="Notiz 7 3 4" xfId="1350"/>
    <cellStyle name="Notiz 7 3 5" xfId="1757"/>
    <cellStyle name="Notiz 7 3 6" xfId="2164"/>
    <cellStyle name="Notiz 7 3 7" xfId="2571"/>
    <cellStyle name="Notiz 7 3 8" xfId="2978"/>
    <cellStyle name="Notiz 7 3 9" xfId="3385"/>
    <cellStyle name="Notiz 7 30" xfId="10283"/>
    <cellStyle name="Notiz 7 4" xfId="128"/>
    <cellStyle name="Notiz 7 4 10" xfId="3760"/>
    <cellStyle name="Notiz 7 4 11" xfId="4167"/>
    <cellStyle name="Notiz 7 4 12" xfId="4574"/>
    <cellStyle name="Notiz 7 4 13" xfId="4981"/>
    <cellStyle name="Notiz 7 4 14" xfId="5388"/>
    <cellStyle name="Notiz 7 4 15" xfId="5795"/>
    <cellStyle name="Notiz 7 4 16" xfId="6202"/>
    <cellStyle name="Notiz 7 4 17" xfId="6609"/>
    <cellStyle name="Notiz 7 4 18" xfId="7016"/>
    <cellStyle name="Notiz 7 4 19" xfId="7423"/>
    <cellStyle name="Notiz 7 4 2" xfId="719"/>
    <cellStyle name="Notiz 7 4 20" xfId="7830"/>
    <cellStyle name="Notiz 7 4 21" xfId="8237"/>
    <cellStyle name="Notiz 7 4 22" xfId="8644"/>
    <cellStyle name="Notiz 7 4 23" xfId="9051"/>
    <cellStyle name="Notiz 7 4 24" xfId="9458"/>
    <cellStyle name="Notiz 7 4 25" xfId="9862"/>
    <cellStyle name="Notiz 7 4 26" xfId="10254"/>
    <cellStyle name="Notiz 7 4 3" xfId="911"/>
    <cellStyle name="Notiz 7 4 4" xfId="1318"/>
    <cellStyle name="Notiz 7 4 5" xfId="1725"/>
    <cellStyle name="Notiz 7 4 6" xfId="2132"/>
    <cellStyle name="Notiz 7 4 7" xfId="2539"/>
    <cellStyle name="Notiz 7 4 8" xfId="2946"/>
    <cellStyle name="Notiz 7 4 9" xfId="3353"/>
    <cellStyle name="Notiz 7 5" xfId="129"/>
    <cellStyle name="Notiz 7 5 10" xfId="3795"/>
    <cellStyle name="Notiz 7 5 11" xfId="4202"/>
    <cellStyle name="Notiz 7 5 12" xfId="4609"/>
    <cellStyle name="Notiz 7 5 13" xfId="5016"/>
    <cellStyle name="Notiz 7 5 14" xfId="5423"/>
    <cellStyle name="Notiz 7 5 15" xfId="5830"/>
    <cellStyle name="Notiz 7 5 16" xfId="6237"/>
    <cellStyle name="Notiz 7 5 17" xfId="6644"/>
    <cellStyle name="Notiz 7 5 18" xfId="7051"/>
    <cellStyle name="Notiz 7 5 19" xfId="7458"/>
    <cellStyle name="Notiz 7 5 2" xfId="720"/>
    <cellStyle name="Notiz 7 5 20" xfId="7865"/>
    <cellStyle name="Notiz 7 5 21" xfId="8272"/>
    <cellStyle name="Notiz 7 5 22" xfId="8679"/>
    <cellStyle name="Notiz 7 5 23" xfId="9086"/>
    <cellStyle name="Notiz 7 5 24" xfId="9493"/>
    <cellStyle name="Notiz 7 5 25" xfId="9897"/>
    <cellStyle name="Notiz 7 5 26" xfId="10289"/>
    <cellStyle name="Notiz 7 5 3" xfId="946"/>
    <cellStyle name="Notiz 7 5 4" xfId="1353"/>
    <cellStyle name="Notiz 7 5 5" xfId="1760"/>
    <cellStyle name="Notiz 7 5 6" xfId="2167"/>
    <cellStyle name="Notiz 7 5 7" xfId="2574"/>
    <cellStyle name="Notiz 7 5 8" xfId="2981"/>
    <cellStyle name="Notiz 7 5 9" xfId="3388"/>
    <cellStyle name="Notiz 7 6" xfId="716"/>
    <cellStyle name="Notiz 7 7" xfId="940"/>
    <cellStyle name="Notiz 7 8" xfId="1347"/>
    <cellStyle name="Notiz 7 9" xfId="1754"/>
    <cellStyle name="Notiz 8" xfId="130"/>
    <cellStyle name="Notiz 8 10" xfId="2129"/>
    <cellStyle name="Notiz 8 11" xfId="2536"/>
    <cellStyle name="Notiz 8 12" xfId="2943"/>
    <cellStyle name="Notiz 8 13" xfId="3350"/>
    <cellStyle name="Notiz 8 14" xfId="3757"/>
    <cellStyle name="Notiz 8 15" xfId="4164"/>
    <cellStyle name="Notiz 8 16" xfId="4571"/>
    <cellStyle name="Notiz 8 17" xfId="4978"/>
    <cellStyle name="Notiz 8 18" xfId="5385"/>
    <cellStyle name="Notiz 8 19" xfId="5792"/>
    <cellStyle name="Notiz 8 2" xfId="131"/>
    <cellStyle name="Notiz 8 2 10" xfId="3798"/>
    <cellStyle name="Notiz 8 2 11" xfId="4205"/>
    <cellStyle name="Notiz 8 2 12" xfId="4612"/>
    <cellStyle name="Notiz 8 2 13" xfId="5019"/>
    <cellStyle name="Notiz 8 2 14" xfId="5426"/>
    <cellStyle name="Notiz 8 2 15" xfId="5833"/>
    <cellStyle name="Notiz 8 2 16" xfId="6240"/>
    <cellStyle name="Notiz 8 2 17" xfId="6647"/>
    <cellStyle name="Notiz 8 2 18" xfId="7054"/>
    <cellStyle name="Notiz 8 2 19" xfId="7461"/>
    <cellStyle name="Notiz 8 2 2" xfId="722"/>
    <cellStyle name="Notiz 8 2 20" xfId="7868"/>
    <cellStyle name="Notiz 8 2 21" xfId="8275"/>
    <cellStyle name="Notiz 8 2 22" xfId="8682"/>
    <cellStyle name="Notiz 8 2 23" xfId="9089"/>
    <cellStyle name="Notiz 8 2 24" xfId="9496"/>
    <cellStyle name="Notiz 8 2 25" xfId="9900"/>
    <cellStyle name="Notiz 8 2 26" xfId="10292"/>
    <cellStyle name="Notiz 8 2 3" xfId="949"/>
    <cellStyle name="Notiz 8 2 4" xfId="1356"/>
    <cellStyle name="Notiz 8 2 5" xfId="1763"/>
    <cellStyle name="Notiz 8 2 6" xfId="2170"/>
    <cellStyle name="Notiz 8 2 7" xfId="2577"/>
    <cellStyle name="Notiz 8 2 8" xfId="2984"/>
    <cellStyle name="Notiz 8 2 9" xfId="3391"/>
    <cellStyle name="Notiz 8 20" xfId="6199"/>
    <cellStyle name="Notiz 8 21" xfId="6606"/>
    <cellStyle name="Notiz 8 22" xfId="7013"/>
    <cellStyle name="Notiz 8 23" xfId="7420"/>
    <cellStyle name="Notiz 8 24" xfId="7827"/>
    <cellStyle name="Notiz 8 25" xfId="8234"/>
    <cellStyle name="Notiz 8 26" xfId="8641"/>
    <cellStyle name="Notiz 8 27" xfId="9048"/>
    <cellStyle name="Notiz 8 28" xfId="9455"/>
    <cellStyle name="Notiz 8 29" xfId="9859"/>
    <cellStyle name="Notiz 8 3" xfId="132"/>
    <cellStyle name="Notiz 8 3 10" xfId="3679"/>
    <cellStyle name="Notiz 8 3 11" xfId="4086"/>
    <cellStyle name="Notiz 8 3 12" xfId="4493"/>
    <cellStyle name="Notiz 8 3 13" xfId="4900"/>
    <cellStyle name="Notiz 8 3 14" xfId="5307"/>
    <cellStyle name="Notiz 8 3 15" xfId="5714"/>
    <cellStyle name="Notiz 8 3 16" xfId="6121"/>
    <cellStyle name="Notiz 8 3 17" xfId="6528"/>
    <cellStyle name="Notiz 8 3 18" xfId="6935"/>
    <cellStyle name="Notiz 8 3 19" xfId="7342"/>
    <cellStyle name="Notiz 8 3 2" xfId="723"/>
    <cellStyle name="Notiz 8 3 20" xfId="7749"/>
    <cellStyle name="Notiz 8 3 21" xfId="8156"/>
    <cellStyle name="Notiz 8 3 22" xfId="8563"/>
    <cellStyle name="Notiz 8 3 23" xfId="8970"/>
    <cellStyle name="Notiz 8 3 24" xfId="9377"/>
    <cellStyle name="Notiz 8 3 25" xfId="9782"/>
    <cellStyle name="Notiz 8 3 26" xfId="10182"/>
    <cellStyle name="Notiz 8 3 3" xfId="830"/>
    <cellStyle name="Notiz 8 3 4" xfId="1237"/>
    <cellStyle name="Notiz 8 3 5" xfId="1644"/>
    <cellStyle name="Notiz 8 3 6" xfId="2051"/>
    <cellStyle name="Notiz 8 3 7" xfId="2458"/>
    <cellStyle name="Notiz 8 3 8" xfId="2865"/>
    <cellStyle name="Notiz 8 3 9" xfId="3272"/>
    <cellStyle name="Notiz 8 30" xfId="10251"/>
    <cellStyle name="Notiz 8 4" xfId="133"/>
    <cellStyle name="Notiz 8 4 10" xfId="3686"/>
    <cellStyle name="Notiz 8 4 11" xfId="4093"/>
    <cellStyle name="Notiz 8 4 12" xfId="4500"/>
    <cellStyle name="Notiz 8 4 13" xfId="4907"/>
    <cellStyle name="Notiz 8 4 14" xfId="5314"/>
    <cellStyle name="Notiz 8 4 15" xfId="5721"/>
    <cellStyle name="Notiz 8 4 16" xfId="6128"/>
    <cellStyle name="Notiz 8 4 17" xfId="6535"/>
    <cellStyle name="Notiz 8 4 18" xfId="6942"/>
    <cellStyle name="Notiz 8 4 19" xfId="7349"/>
    <cellStyle name="Notiz 8 4 2" xfId="724"/>
    <cellStyle name="Notiz 8 4 20" xfId="7756"/>
    <cellStyle name="Notiz 8 4 21" xfId="8163"/>
    <cellStyle name="Notiz 8 4 22" xfId="8570"/>
    <cellStyle name="Notiz 8 4 23" xfId="8977"/>
    <cellStyle name="Notiz 8 4 24" xfId="9384"/>
    <cellStyle name="Notiz 8 4 25" xfId="9789"/>
    <cellStyle name="Notiz 8 4 26" xfId="10189"/>
    <cellStyle name="Notiz 8 4 3" xfId="837"/>
    <cellStyle name="Notiz 8 4 4" xfId="1244"/>
    <cellStyle name="Notiz 8 4 5" xfId="1651"/>
    <cellStyle name="Notiz 8 4 6" xfId="2058"/>
    <cellStyle name="Notiz 8 4 7" xfId="2465"/>
    <cellStyle name="Notiz 8 4 8" xfId="2872"/>
    <cellStyle name="Notiz 8 4 9" xfId="3279"/>
    <cellStyle name="Notiz 8 5" xfId="134"/>
    <cellStyle name="Notiz 8 5 10" xfId="3841"/>
    <cellStyle name="Notiz 8 5 11" xfId="4248"/>
    <cellStyle name="Notiz 8 5 12" xfId="4655"/>
    <cellStyle name="Notiz 8 5 13" xfId="5062"/>
    <cellStyle name="Notiz 8 5 14" xfId="5469"/>
    <cellStyle name="Notiz 8 5 15" xfId="5876"/>
    <cellStyle name="Notiz 8 5 16" xfId="6283"/>
    <cellStyle name="Notiz 8 5 17" xfId="6690"/>
    <cellStyle name="Notiz 8 5 18" xfId="7097"/>
    <cellStyle name="Notiz 8 5 19" xfId="7504"/>
    <cellStyle name="Notiz 8 5 2" xfId="725"/>
    <cellStyle name="Notiz 8 5 20" xfId="7911"/>
    <cellStyle name="Notiz 8 5 21" xfId="8318"/>
    <cellStyle name="Notiz 8 5 22" xfId="8725"/>
    <cellStyle name="Notiz 8 5 23" xfId="9132"/>
    <cellStyle name="Notiz 8 5 24" xfId="9538"/>
    <cellStyle name="Notiz 8 5 25" xfId="9939"/>
    <cellStyle name="Notiz 8 5 26" xfId="10327"/>
    <cellStyle name="Notiz 8 5 3" xfId="992"/>
    <cellStyle name="Notiz 8 5 4" xfId="1399"/>
    <cellStyle name="Notiz 8 5 5" xfId="1806"/>
    <cellStyle name="Notiz 8 5 6" xfId="2213"/>
    <cellStyle name="Notiz 8 5 7" xfId="2620"/>
    <cellStyle name="Notiz 8 5 8" xfId="3027"/>
    <cellStyle name="Notiz 8 5 9" xfId="3434"/>
    <cellStyle name="Notiz 8 6" xfId="721"/>
    <cellStyle name="Notiz 8 7" xfId="908"/>
    <cellStyle name="Notiz 8 8" xfId="1315"/>
    <cellStyle name="Notiz 8 9" xfId="1722"/>
    <cellStyle name="Notiz 9" xfId="135"/>
    <cellStyle name="Notiz 9 10" xfId="2075"/>
    <cellStyle name="Notiz 9 11" xfId="2482"/>
    <cellStyle name="Notiz 9 12" xfId="2889"/>
    <cellStyle name="Notiz 9 13" xfId="3296"/>
    <cellStyle name="Notiz 9 14" xfId="3703"/>
    <cellStyle name="Notiz 9 15" xfId="4110"/>
    <cellStyle name="Notiz 9 16" xfId="4517"/>
    <cellStyle name="Notiz 9 17" xfId="4924"/>
    <cellStyle name="Notiz 9 18" xfId="5331"/>
    <cellStyle name="Notiz 9 19" xfId="5738"/>
    <cellStyle name="Notiz 9 2" xfId="136"/>
    <cellStyle name="Notiz 9 2 10" xfId="3854"/>
    <cellStyle name="Notiz 9 2 11" xfId="4261"/>
    <cellStyle name="Notiz 9 2 12" xfId="4668"/>
    <cellStyle name="Notiz 9 2 13" xfId="5075"/>
    <cellStyle name="Notiz 9 2 14" xfId="5482"/>
    <cellStyle name="Notiz 9 2 15" xfId="5889"/>
    <cellStyle name="Notiz 9 2 16" xfId="6296"/>
    <cellStyle name="Notiz 9 2 17" xfId="6703"/>
    <cellStyle name="Notiz 9 2 18" xfId="7110"/>
    <cellStyle name="Notiz 9 2 19" xfId="7517"/>
    <cellStyle name="Notiz 9 2 2" xfId="727"/>
    <cellStyle name="Notiz 9 2 20" xfId="7924"/>
    <cellStyle name="Notiz 9 2 21" xfId="8331"/>
    <cellStyle name="Notiz 9 2 22" xfId="8738"/>
    <cellStyle name="Notiz 9 2 23" xfId="9145"/>
    <cellStyle name="Notiz 9 2 24" xfId="9551"/>
    <cellStyle name="Notiz 9 2 25" xfId="9952"/>
    <cellStyle name="Notiz 9 2 26" xfId="10340"/>
    <cellStyle name="Notiz 9 2 3" xfId="1005"/>
    <cellStyle name="Notiz 9 2 4" xfId="1412"/>
    <cellStyle name="Notiz 9 2 5" xfId="1819"/>
    <cellStyle name="Notiz 9 2 6" xfId="2226"/>
    <cellStyle name="Notiz 9 2 7" xfId="2633"/>
    <cellStyle name="Notiz 9 2 8" xfId="3040"/>
    <cellStyle name="Notiz 9 2 9" xfId="3447"/>
    <cellStyle name="Notiz 9 20" xfId="6145"/>
    <cellStyle name="Notiz 9 21" xfId="6552"/>
    <cellStyle name="Notiz 9 22" xfId="6959"/>
    <cellStyle name="Notiz 9 23" xfId="7366"/>
    <cellStyle name="Notiz 9 24" xfId="7773"/>
    <cellStyle name="Notiz 9 25" xfId="8180"/>
    <cellStyle name="Notiz 9 26" xfId="8587"/>
    <cellStyle name="Notiz 9 27" xfId="8994"/>
    <cellStyle name="Notiz 9 28" xfId="9401"/>
    <cellStyle name="Notiz 9 29" xfId="9806"/>
    <cellStyle name="Notiz 9 3" xfId="137"/>
    <cellStyle name="Notiz 9 3 10" xfId="4059"/>
    <cellStyle name="Notiz 9 3 11" xfId="4466"/>
    <cellStyle name="Notiz 9 3 12" xfId="4873"/>
    <cellStyle name="Notiz 9 3 13" xfId="5280"/>
    <cellStyle name="Notiz 9 3 14" xfId="5687"/>
    <cellStyle name="Notiz 9 3 15" xfId="6094"/>
    <cellStyle name="Notiz 9 3 16" xfId="6501"/>
    <cellStyle name="Notiz 9 3 17" xfId="6908"/>
    <cellStyle name="Notiz 9 3 18" xfId="7315"/>
    <cellStyle name="Notiz 9 3 19" xfId="7722"/>
    <cellStyle name="Notiz 9 3 2" xfId="728"/>
    <cellStyle name="Notiz 9 3 20" xfId="8129"/>
    <cellStyle name="Notiz 9 3 21" xfId="8536"/>
    <cellStyle name="Notiz 9 3 22" xfId="8943"/>
    <cellStyle name="Notiz 9 3 23" xfId="9350"/>
    <cellStyle name="Notiz 9 3 24" xfId="9755"/>
    <cellStyle name="Notiz 9 3 25" xfId="10155"/>
    <cellStyle name="Notiz 9 3 26" xfId="10529"/>
    <cellStyle name="Notiz 9 3 3" xfId="1210"/>
    <cellStyle name="Notiz 9 3 4" xfId="1617"/>
    <cellStyle name="Notiz 9 3 5" xfId="2024"/>
    <cellStyle name="Notiz 9 3 6" xfId="2431"/>
    <cellStyle name="Notiz 9 3 7" xfId="2838"/>
    <cellStyle name="Notiz 9 3 8" xfId="3245"/>
    <cellStyle name="Notiz 9 3 9" xfId="3652"/>
    <cellStyle name="Notiz 9 30" xfId="10203"/>
    <cellStyle name="Notiz 9 4" xfId="138"/>
    <cellStyle name="Notiz 9 4 10" xfId="3736"/>
    <cellStyle name="Notiz 9 4 11" xfId="4143"/>
    <cellStyle name="Notiz 9 4 12" xfId="4550"/>
    <cellStyle name="Notiz 9 4 13" xfId="4957"/>
    <cellStyle name="Notiz 9 4 14" xfId="5364"/>
    <cellStyle name="Notiz 9 4 15" xfId="5771"/>
    <cellStyle name="Notiz 9 4 16" xfId="6178"/>
    <cellStyle name="Notiz 9 4 17" xfId="6585"/>
    <cellStyle name="Notiz 9 4 18" xfId="6992"/>
    <cellStyle name="Notiz 9 4 19" xfId="7399"/>
    <cellStyle name="Notiz 9 4 2" xfId="729"/>
    <cellStyle name="Notiz 9 4 20" xfId="7806"/>
    <cellStyle name="Notiz 9 4 21" xfId="8213"/>
    <cellStyle name="Notiz 9 4 22" xfId="8620"/>
    <cellStyle name="Notiz 9 4 23" xfId="9027"/>
    <cellStyle name="Notiz 9 4 24" xfId="9434"/>
    <cellStyle name="Notiz 9 4 25" xfId="9838"/>
    <cellStyle name="Notiz 9 4 26" xfId="10231"/>
    <cellStyle name="Notiz 9 4 3" xfId="887"/>
    <cellStyle name="Notiz 9 4 4" xfId="1294"/>
    <cellStyle name="Notiz 9 4 5" xfId="1701"/>
    <cellStyle name="Notiz 9 4 6" xfId="2108"/>
    <cellStyle name="Notiz 9 4 7" xfId="2515"/>
    <cellStyle name="Notiz 9 4 8" xfId="2922"/>
    <cellStyle name="Notiz 9 4 9" xfId="3329"/>
    <cellStyle name="Notiz 9 5" xfId="139"/>
    <cellStyle name="Notiz 9 5 10" xfId="4055"/>
    <cellStyle name="Notiz 9 5 11" xfId="4462"/>
    <cellStyle name="Notiz 9 5 12" xfId="4869"/>
    <cellStyle name="Notiz 9 5 13" xfId="5276"/>
    <cellStyle name="Notiz 9 5 14" xfId="5683"/>
    <cellStyle name="Notiz 9 5 15" xfId="6090"/>
    <cellStyle name="Notiz 9 5 16" xfId="6497"/>
    <cellStyle name="Notiz 9 5 17" xfId="6904"/>
    <cellStyle name="Notiz 9 5 18" xfId="7311"/>
    <cellStyle name="Notiz 9 5 19" xfId="7718"/>
    <cellStyle name="Notiz 9 5 2" xfId="730"/>
    <cellStyle name="Notiz 9 5 20" xfId="8125"/>
    <cellStyle name="Notiz 9 5 21" xfId="8532"/>
    <cellStyle name="Notiz 9 5 22" xfId="8939"/>
    <cellStyle name="Notiz 9 5 23" xfId="9346"/>
    <cellStyle name="Notiz 9 5 24" xfId="9751"/>
    <cellStyle name="Notiz 9 5 25" xfId="10151"/>
    <cellStyle name="Notiz 9 5 26" xfId="10525"/>
    <cellStyle name="Notiz 9 5 3" xfId="1206"/>
    <cellStyle name="Notiz 9 5 4" xfId="1613"/>
    <cellStyle name="Notiz 9 5 5" xfId="2020"/>
    <cellStyle name="Notiz 9 5 6" xfId="2427"/>
    <cellStyle name="Notiz 9 5 7" xfId="2834"/>
    <cellStyle name="Notiz 9 5 8" xfId="3241"/>
    <cellStyle name="Notiz 9 5 9" xfId="3648"/>
    <cellStyle name="Notiz 9 6" xfId="726"/>
    <cellStyle name="Notiz 9 7" xfId="854"/>
    <cellStyle name="Notiz 9 8" xfId="1261"/>
    <cellStyle name="Notiz 9 9" xfId="1668"/>
    <cellStyle name="Schlecht" xfId="7" builtinId="27" customBuiltin="1"/>
    <cellStyle name="Standard" xfId="0" builtinId="0"/>
    <cellStyle name="Standard 10" xfId="140"/>
    <cellStyle name="Standard 10 10" xfId="2423"/>
    <cellStyle name="Standard 10 11" xfId="2830"/>
    <cellStyle name="Standard 10 12" xfId="3237"/>
    <cellStyle name="Standard 10 13" xfId="3644"/>
    <cellStyle name="Standard 10 14" xfId="4051"/>
    <cellStyle name="Standard 10 15" xfId="4458"/>
    <cellStyle name="Standard 10 16" xfId="4865"/>
    <cellStyle name="Standard 10 17" xfId="5272"/>
    <cellStyle name="Standard 10 18" xfId="5679"/>
    <cellStyle name="Standard 10 19" xfId="6086"/>
    <cellStyle name="Standard 10 2" xfId="141"/>
    <cellStyle name="Standard 10 2 10" xfId="4047"/>
    <cellStyle name="Standard 10 2 11" xfId="4454"/>
    <cellStyle name="Standard 10 2 12" xfId="4861"/>
    <cellStyle name="Standard 10 2 13" xfId="5268"/>
    <cellStyle name="Standard 10 2 14" xfId="5675"/>
    <cellStyle name="Standard 10 2 15" xfId="6082"/>
    <cellStyle name="Standard 10 2 16" xfId="6489"/>
    <cellStyle name="Standard 10 2 17" xfId="6896"/>
    <cellStyle name="Standard 10 2 18" xfId="7303"/>
    <cellStyle name="Standard 10 2 19" xfId="7710"/>
    <cellStyle name="Standard 10 2 2" xfId="732"/>
    <cellStyle name="Standard 10 2 20" xfId="8117"/>
    <cellStyle name="Standard 10 2 21" xfId="8524"/>
    <cellStyle name="Standard 10 2 22" xfId="8931"/>
    <cellStyle name="Standard 10 2 23" xfId="9338"/>
    <cellStyle name="Standard 10 2 24" xfId="9743"/>
    <cellStyle name="Standard 10 2 25" xfId="10143"/>
    <cellStyle name="Standard 10 2 26" xfId="10517"/>
    <cellStyle name="Standard 10 2 3" xfId="1198"/>
    <cellStyle name="Standard 10 2 4" xfId="1605"/>
    <cellStyle name="Standard 10 2 5" xfId="2012"/>
    <cellStyle name="Standard 10 2 6" xfId="2419"/>
    <cellStyle name="Standard 10 2 7" xfId="2826"/>
    <cellStyle name="Standard 10 2 8" xfId="3233"/>
    <cellStyle name="Standard 10 2 9" xfId="3640"/>
    <cellStyle name="Standard 10 20" xfId="6493"/>
    <cellStyle name="Standard 10 21" xfId="6900"/>
    <cellStyle name="Standard 10 22" xfId="7307"/>
    <cellStyle name="Standard 10 23" xfId="7714"/>
    <cellStyle name="Standard 10 24" xfId="8121"/>
    <cellStyle name="Standard 10 25" xfId="8528"/>
    <cellStyle name="Standard 10 26" xfId="8935"/>
    <cellStyle name="Standard 10 27" xfId="9342"/>
    <cellStyle name="Standard 10 28" xfId="9747"/>
    <cellStyle name="Standard 10 29" xfId="10147"/>
    <cellStyle name="Standard 10 3" xfId="142"/>
    <cellStyle name="Standard 10 3 10" xfId="4043"/>
    <cellStyle name="Standard 10 3 11" xfId="4450"/>
    <cellStyle name="Standard 10 3 12" xfId="4857"/>
    <cellStyle name="Standard 10 3 13" xfId="5264"/>
    <cellStyle name="Standard 10 3 14" xfId="5671"/>
    <cellStyle name="Standard 10 3 15" xfId="6078"/>
    <cellStyle name="Standard 10 3 16" xfId="6485"/>
    <cellStyle name="Standard 10 3 17" xfId="6892"/>
    <cellStyle name="Standard 10 3 18" xfId="7299"/>
    <cellStyle name="Standard 10 3 19" xfId="7706"/>
    <cellStyle name="Standard 10 3 2" xfId="733"/>
    <cellStyle name="Standard 10 3 20" xfId="8113"/>
    <cellStyle name="Standard 10 3 21" xfId="8520"/>
    <cellStyle name="Standard 10 3 22" xfId="8927"/>
    <cellStyle name="Standard 10 3 23" xfId="9334"/>
    <cellStyle name="Standard 10 3 24" xfId="9739"/>
    <cellStyle name="Standard 10 3 25" xfId="10139"/>
    <cellStyle name="Standard 10 3 26" xfId="10513"/>
    <cellStyle name="Standard 10 3 3" xfId="1194"/>
    <cellStyle name="Standard 10 3 4" xfId="1601"/>
    <cellStyle name="Standard 10 3 5" xfId="2008"/>
    <cellStyle name="Standard 10 3 6" xfId="2415"/>
    <cellStyle name="Standard 10 3 7" xfId="2822"/>
    <cellStyle name="Standard 10 3 8" xfId="3229"/>
    <cellStyle name="Standard 10 3 9" xfId="3636"/>
    <cellStyle name="Standard 10 30" xfId="10521"/>
    <cellStyle name="Standard 10 4" xfId="143"/>
    <cellStyle name="Standard 10 4 10" xfId="4039"/>
    <cellStyle name="Standard 10 4 11" xfId="4446"/>
    <cellStyle name="Standard 10 4 12" xfId="4853"/>
    <cellStyle name="Standard 10 4 13" xfId="5260"/>
    <cellStyle name="Standard 10 4 14" xfId="5667"/>
    <cellStyle name="Standard 10 4 15" xfId="6074"/>
    <cellStyle name="Standard 10 4 16" xfId="6481"/>
    <cellStyle name="Standard 10 4 17" xfId="6888"/>
    <cellStyle name="Standard 10 4 18" xfId="7295"/>
    <cellStyle name="Standard 10 4 19" xfId="7702"/>
    <cellStyle name="Standard 10 4 2" xfId="734"/>
    <cellStyle name="Standard 10 4 20" xfId="8109"/>
    <cellStyle name="Standard 10 4 21" xfId="8516"/>
    <cellStyle name="Standard 10 4 22" xfId="8923"/>
    <cellStyle name="Standard 10 4 23" xfId="9330"/>
    <cellStyle name="Standard 10 4 24" xfId="9735"/>
    <cellStyle name="Standard 10 4 25" xfId="10135"/>
    <cellStyle name="Standard 10 4 26" xfId="10509"/>
    <cellStyle name="Standard 10 4 3" xfId="1190"/>
    <cellStyle name="Standard 10 4 4" xfId="1597"/>
    <cellStyle name="Standard 10 4 5" xfId="2004"/>
    <cellStyle name="Standard 10 4 6" xfId="2411"/>
    <cellStyle name="Standard 10 4 7" xfId="2818"/>
    <cellStyle name="Standard 10 4 8" xfId="3225"/>
    <cellStyle name="Standard 10 4 9" xfId="3632"/>
    <cellStyle name="Standard 10 5" xfId="144"/>
    <cellStyle name="Standard 10 5 10" xfId="4035"/>
    <cellStyle name="Standard 10 5 11" xfId="4442"/>
    <cellStyle name="Standard 10 5 12" xfId="4849"/>
    <cellStyle name="Standard 10 5 13" xfId="5256"/>
    <cellStyle name="Standard 10 5 14" xfId="5663"/>
    <cellStyle name="Standard 10 5 15" xfId="6070"/>
    <cellStyle name="Standard 10 5 16" xfId="6477"/>
    <cellStyle name="Standard 10 5 17" xfId="6884"/>
    <cellStyle name="Standard 10 5 18" xfId="7291"/>
    <cellStyle name="Standard 10 5 19" xfId="7698"/>
    <cellStyle name="Standard 10 5 2" xfId="735"/>
    <cellStyle name="Standard 10 5 20" xfId="8105"/>
    <cellStyle name="Standard 10 5 21" xfId="8512"/>
    <cellStyle name="Standard 10 5 22" xfId="8919"/>
    <cellStyle name="Standard 10 5 23" xfId="9326"/>
    <cellStyle name="Standard 10 5 24" xfId="9731"/>
    <cellStyle name="Standard 10 5 25" xfId="10131"/>
    <cellStyle name="Standard 10 5 26" xfId="10505"/>
    <cellStyle name="Standard 10 5 3" xfId="1186"/>
    <cellStyle name="Standard 10 5 4" xfId="1593"/>
    <cellStyle name="Standard 10 5 5" xfId="2000"/>
    <cellStyle name="Standard 10 5 6" xfId="2407"/>
    <cellStyle name="Standard 10 5 7" xfId="2814"/>
    <cellStyle name="Standard 10 5 8" xfId="3221"/>
    <cellStyle name="Standard 10 5 9" xfId="3628"/>
    <cellStyle name="Standard 10 6" xfId="731"/>
    <cellStyle name="Standard 10 7" xfId="1202"/>
    <cellStyle name="Standard 10 8" xfId="1609"/>
    <cellStyle name="Standard 10 9" xfId="2016"/>
    <cellStyle name="Standard 11" xfId="145"/>
    <cellStyle name="Standard 11 10" xfId="2403"/>
    <cellStyle name="Standard 11 11" xfId="2810"/>
    <cellStyle name="Standard 11 12" xfId="3217"/>
    <cellStyle name="Standard 11 13" xfId="3624"/>
    <cellStyle name="Standard 11 14" xfId="4031"/>
    <cellStyle name="Standard 11 15" xfId="4438"/>
    <cellStyle name="Standard 11 16" xfId="4845"/>
    <cellStyle name="Standard 11 17" xfId="5252"/>
    <cellStyle name="Standard 11 18" xfId="5659"/>
    <cellStyle name="Standard 11 19" xfId="6066"/>
    <cellStyle name="Standard 11 2" xfId="146"/>
    <cellStyle name="Standard 11 2 10" xfId="4027"/>
    <cellStyle name="Standard 11 2 11" xfId="4434"/>
    <cellStyle name="Standard 11 2 12" xfId="4841"/>
    <cellStyle name="Standard 11 2 13" xfId="5248"/>
    <cellStyle name="Standard 11 2 14" xfId="5655"/>
    <cellStyle name="Standard 11 2 15" xfId="6062"/>
    <cellStyle name="Standard 11 2 16" xfId="6469"/>
    <cellStyle name="Standard 11 2 17" xfId="6876"/>
    <cellStyle name="Standard 11 2 18" xfId="7283"/>
    <cellStyle name="Standard 11 2 19" xfId="7690"/>
    <cellStyle name="Standard 11 2 2" xfId="737"/>
    <cellStyle name="Standard 11 2 20" xfId="8097"/>
    <cellStyle name="Standard 11 2 21" xfId="8504"/>
    <cellStyle name="Standard 11 2 22" xfId="8911"/>
    <cellStyle name="Standard 11 2 23" xfId="9318"/>
    <cellStyle name="Standard 11 2 24" xfId="9723"/>
    <cellStyle name="Standard 11 2 25" xfId="10123"/>
    <cellStyle name="Standard 11 2 26" xfId="10497"/>
    <cellStyle name="Standard 11 2 3" xfId="1178"/>
    <cellStyle name="Standard 11 2 4" xfId="1585"/>
    <cellStyle name="Standard 11 2 5" xfId="1992"/>
    <cellStyle name="Standard 11 2 6" xfId="2399"/>
    <cellStyle name="Standard 11 2 7" xfId="2806"/>
    <cellStyle name="Standard 11 2 8" xfId="3213"/>
    <cellStyle name="Standard 11 2 9" xfId="3620"/>
    <cellStyle name="Standard 11 20" xfId="6473"/>
    <cellStyle name="Standard 11 21" xfId="6880"/>
    <cellStyle name="Standard 11 22" xfId="7287"/>
    <cellStyle name="Standard 11 23" xfId="7694"/>
    <cellStyle name="Standard 11 24" xfId="8101"/>
    <cellStyle name="Standard 11 25" xfId="8508"/>
    <cellStyle name="Standard 11 26" xfId="8915"/>
    <cellStyle name="Standard 11 27" xfId="9322"/>
    <cellStyle name="Standard 11 28" xfId="9727"/>
    <cellStyle name="Standard 11 29" xfId="10127"/>
    <cellStyle name="Standard 11 3" xfId="147"/>
    <cellStyle name="Standard 11 3 10" xfId="4023"/>
    <cellStyle name="Standard 11 3 11" xfId="4430"/>
    <cellStyle name="Standard 11 3 12" xfId="4837"/>
    <cellStyle name="Standard 11 3 13" xfId="5244"/>
    <cellStyle name="Standard 11 3 14" xfId="5651"/>
    <cellStyle name="Standard 11 3 15" xfId="6058"/>
    <cellStyle name="Standard 11 3 16" xfId="6465"/>
    <cellStyle name="Standard 11 3 17" xfId="6872"/>
    <cellStyle name="Standard 11 3 18" xfId="7279"/>
    <cellStyle name="Standard 11 3 19" xfId="7686"/>
    <cellStyle name="Standard 11 3 2" xfId="738"/>
    <cellStyle name="Standard 11 3 20" xfId="8093"/>
    <cellStyle name="Standard 11 3 21" xfId="8500"/>
    <cellStyle name="Standard 11 3 22" xfId="8907"/>
    <cellStyle name="Standard 11 3 23" xfId="9314"/>
    <cellStyle name="Standard 11 3 24" xfId="9719"/>
    <cellStyle name="Standard 11 3 25" xfId="10119"/>
    <cellStyle name="Standard 11 3 26" xfId="10493"/>
    <cellStyle name="Standard 11 3 3" xfId="1174"/>
    <cellStyle name="Standard 11 3 4" xfId="1581"/>
    <cellStyle name="Standard 11 3 5" xfId="1988"/>
    <cellStyle name="Standard 11 3 6" xfId="2395"/>
    <cellStyle name="Standard 11 3 7" xfId="2802"/>
    <cellStyle name="Standard 11 3 8" xfId="3209"/>
    <cellStyle name="Standard 11 3 9" xfId="3616"/>
    <cellStyle name="Standard 11 30" xfId="10501"/>
    <cellStyle name="Standard 11 4" xfId="148"/>
    <cellStyle name="Standard 11 4 10" xfId="4019"/>
    <cellStyle name="Standard 11 4 11" xfId="4426"/>
    <cellStyle name="Standard 11 4 12" xfId="4833"/>
    <cellStyle name="Standard 11 4 13" xfId="5240"/>
    <cellStyle name="Standard 11 4 14" xfId="5647"/>
    <cellStyle name="Standard 11 4 15" xfId="6054"/>
    <cellStyle name="Standard 11 4 16" xfId="6461"/>
    <cellStyle name="Standard 11 4 17" xfId="6868"/>
    <cellStyle name="Standard 11 4 18" xfId="7275"/>
    <cellStyle name="Standard 11 4 19" xfId="7682"/>
    <cellStyle name="Standard 11 4 2" xfId="739"/>
    <cellStyle name="Standard 11 4 20" xfId="8089"/>
    <cellStyle name="Standard 11 4 21" xfId="8496"/>
    <cellStyle name="Standard 11 4 22" xfId="8903"/>
    <cellStyle name="Standard 11 4 23" xfId="9310"/>
    <cellStyle name="Standard 11 4 24" xfId="9715"/>
    <cellStyle name="Standard 11 4 25" xfId="10115"/>
    <cellStyle name="Standard 11 4 26" xfId="10489"/>
    <cellStyle name="Standard 11 4 3" xfId="1170"/>
    <cellStyle name="Standard 11 4 4" xfId="1577"/>
    <cellStyle name="Standard 11 4 5" xfId="1984"/>
    <cellStyle name="Standard 11 4 6" xfId="2391"/>
    <cellStyle name="Standard 11 4 7" xfId="2798"/>
    <cellStyle name="Standard 11 4 8" xfId="3205"/>
    <cellStyle name="Standard 11 4 9" xfId="3612"/>
    <cellStyle name="Standard 11 5" xfId="149"/>
    <cellStyle name="Standard 11 5 10" xfId="4015"/>
    <cellStyle name="Standard 11 5 11" xfId="4422"/>
    <cellStyle name="Standard 11 5 12" xfId="4829"/>
    <cellStyle name="Standard 11 5 13" xfId="5236"/>
    <cellStyle name="Standard 11 5 14" xfId="5643"/>
    <cellStyle name="Standard 11 5 15" xfId="6050"/>
    <cellStyle name="Standard 11 5 16" xfId="6457"/>
    <cellStyle name="Standard 11 5 17" xfId="6864"/>
    <cellStyle name="Standard 11 5 18" xfId="7271"/>
    <cellStyle name="Standard 11 5 19" xfId="7678"/>
    <cellStyle name="Standard 11 5 2" xfId="740"/>
    <cellStyle name="Standard 11 5 20" xfId="8085"/>
    <cellStyle name="Standard 11 5 21" xfId="8492"/>
    <cellStyle name="Standard 11 5 22" xfId="8899"/>
    <cellStyle name="Standard 11 5 23" xfId="9306"/>
    <cellStyle name="Standard 11 5 24" xfId="9711"/>
    <cellStyle name="Standard 11 5 25" xfId="10111"/>
    <cellStyle name="Standard 11 5 26" xfId="10485"/>
    <cellStyle name="Standard 11 5 3" xfId="1166"/>
    <cellStyle name="Standard 11 5 4" xfId="1573"/>
    <cellStyle name="Standard 11 5 5" xfId="1980"/>
    <cellStyle name="Standard 11 5 6" xfId="2387"/>
    <cellStyle name="Standard 11 5 7" xfId="2794"/>
    <cellStyle name="Standard 11 5 8" xfId="3201"/>
    <cellStyle name="Standard 11 5 9" xfId="3608"/>
    <cellStyle name="Standard 11 6" xfId="736"/>
    <cellStyle name="Standard 11 7" xfId="1182"/>
    <cellStyle name="Standard 11 8" xfId="1589"/>
    <cellStyle name="Standard 11 9" xfId="1996"/>
    <cellStyle name="Standard 12" xfId="237"/>
    <cellStyle name="Standard 12 2" xfId="150"/>
    <cellStyle name="Standard 13" xfId="248"/>
    <cellStyle name="Standard 13 2" xfId="151"/>
    <cellStyle name="Standard 14" xfId="10798"/>
    <cellStyle name="Standard 15" xfId="152"/>
    <cellStyle name="Standard 15 2" xfId="153"/>
    <cellStyle name="Standard 15 3" xfId="154"/>
    <cellStyle name="Standard 15 4" xfId="155"/>
    <cellStyle name="Standard 15 5" xfId="156"/>
    <cellStyle name="Standard 16" xfId="157"/>
    <cellStyle name="Standard 16 10" xfId="2353"/>
    <cellStyle name="Standard 16 11" xfId="2760"/>
    <cellStyle name="Standard 16 12" xfId="3167"/>
    <cellStyle name="Standard 16 13" xfId="3574"/>
    <cellStyle name="Standard 16 14" xfId="3981"/>
    <cellStyle name="Standard 16 15" xfId="4388"/>
    <cellStyle name="Standard 16 16" xfId="4795"/>
    <cellStyle name="Standard 16 17" xfId="5202"/>
    <cellStyle name="Standard 16 18" xfId="5609"/>
    <cellStyle name="Standard 16 19" xfId="6016"/>
    <cellStyle name="Standard 16 2" xfId="158"/>
    <cellStyle name="Standard 16 2 10" xfId="3976"/>
    <cellStyle name="Standard 16 2 11" xfId="4383"/>
    <cellStyle name="Standard 16 2 12" xfId="4790"/>
    <cellStyle name="Standard 16 2 13" xfId="5197"/>
    <cellStyle name="Standard 16 2 14" xfId="5604"/>
    <cellStyle name="Standard 16 2 15" xfId="6011"/>
    <cellStyle name="Standard 16 2 16" xfId="6418"/>
    <cellStyle name="Standard 16 2 17" xfId="6825"/>
    <cellStyle name="Standard 16 2 18" xfId="7232"/>
    <cellStyle name="Standard 16 2 19" xfId="7639"/>
    <cellStyle name="Standard 16 2 2" xfId="749"/>
    <cellStyle name="Standard 16 2 20" xfId="8046"/>
    <cellStyle name="Standard 16 2 21" xfId="8453"/>
    <cellStyle name="Standard 16 2 22" xfId="8860"/>
    <cellStyle name="Standard 16 2 23" xfId="9267"/>
    <cellStyle name="Standard 16 2 24" xfId="9672"/>
    <cellStyle name="Standard 16 2 25" xfId="10072"/>
    <cellStyle name="Standard 16 2 26" xfId="10453"/>
    <cellStyle name="Standard 16 2 3" xfId="1127"/>
    <cellStyle name="Standard 16 2 4" xfId="1534"/>
    <cellStyle name="Standard 16 2 5" xfId="1941"/>
    <cellStyle name="Standard 16 2 6" xfId="2348"/>
    <cellStyle name="Standard 16 2 7" xfId="2755"/>
    <cellStyle name="Standard 16 2 8" xfId="3162"/>
    <cellStyle name="Standard 16 2 9" xfId="3569"/>
    <cellStyle name="Standard 16 20" xfId="6423"/>
    <cellStyle name="Standard 16 21" xfId="6830"/>
    <cellStyle name="Standard 16 22" xfId="7237"/>
    <cellStyle name="Standard 16 23" xfId="7644"/>
    <cellStyle name="Standard 16 24" xfId="8051"/>
    <cellStyle name="Standard 16 25" xfId="8458"/>
    <cellStyle name="Standard 16 26" xfId="8865"/>
    <cellStyle name="Standard 16 27" xfId="9272"/>
    <cellStyle name="Standard 16 28" xfId="9677"/>
    <cellStyle name="Standard 16 29" xfId="10077"/>
    <cellStyle name="Standard 16 3" xfId="159"/>
    <cellStyle name="Standard 16 3 10" xfId="3971"/>
    <cellStyle name="Standard 16 3 11" xfId="4378"/>
    <cellStyle name="Standard 16 3 12" xfId="4785"/>
    <cellStyle name="Standard 16 3 13" xfId="5192"/>
    <cellStyle name="Standard 16 3 14" xfId="5599"/>
    <cellStyle name="Standard 16 3 15" xfId="6006"/>
    <cellStyle name="Standard 16 3 16" xfId="6413"/>
    <cellStyle name="Standard 16 3 17" xfId="6820"/>
    <cellStyle name="Standard 16 3 18" xfId="7227"/>
    <cellStyle name="Standard 16 3 19" xfId="7634"/>
    <cellStyle name="Standard 16 3 2" xfId="750"/>
    <cellStyle name="Standard 16 3 20" xfId="8041"/>
    <cellStyle name="Standard 16 3 21" xfId="8448"/>
    <cellStyle name="Standard 16 3 22" xfId="8855"/>
    <cellStyle name="Standard 16 3 23" xfId="9262"/>
    <cellStyle name="Standard 16 3 24" xfId="9667"/>
    <cellStyle name="Standard 16 3 25" xfId="10067"/>
    <cellStyle name="Standard 16 3 26" xfId="10448"/>
    <cellStyle name="Standard 16 3 3" xfId="1122"/>
    <cellStyle name="Standard 16 3 4" xfId="1529"/>
    <cellStyle name="Standard 16 3 5" xfId="1936"/>
    <cellStyle name="Standard 16 3 6" xfId="2343"/>
    <cellStyle name="Standard 16 3 7" xfId="2750"/>
    <cellStyle name="Standard 16 3 8" xfId="3157"/>
    <cellStyle name="Standard 16 3 9" xfId="3564"/>
    <cellStyle name="Standard 16 30" xfId="10458"/>
    <cellStyle name="Standard 16 4" xfId="160"/>
    <cellStyle name="Standard 16 4 10" xfId="3966"/>
    <cellStyle name="Standard 16 4 11" xfId="4373"/>
    <cellStyle name="Standard 16 4 12" xfId="4780"/>
    <cellStyle name="Standard 16 4 13" xfId="5187"/>
    <cellStyle name="Standard 16 4 14" xfId="5594"/>
    <cellStyle name="Standard 16 4 15" xfId="6001"/>
    <cellStyle name="Standard 16 4 16" xfId="6408"/>
    <cellStyle name="Standard 16 4 17" xfId="6815"/>
    <cellStyle name="Standard 16 4 18" xfId="7222"/>
    <cellStyle name="Standard 16 4 19" xfId="7629"/>
    <cellStyle name="Standard 16 4 2" xfId="751"/>
    <cellStyle name="Standard 16 4 20" xfId="8036"/>
    <cellStyle name="Standard 16 4 21" xfId="8443"/>
    <cellStyle name="Standard 16 4 22" xfId="8850"/>
    <cellStyle name="Standard 16 4 23" xfId="9257"/>
    <cellStyle name="Standard 16 4 24" xfId="9662"/>
    <cellStyle name="Standard 16 4 25" xfId="10062"/>
    <cellStyle name="Standard 16 4 26" xfId="10443"/>
    <cellStyle name="Standard 16 4 3" xfId="1117"/>
    <cellStyle name="Standard 16 4 4" xfId="1524"/>
    <cellStyle name="Standard 16 4 5" xfId="1931"/>
    <cellStyle name="Standard 16 4 6" xfId="2338"/>
    <cellStyle name="Standard 16 4 7" xfId="2745"/>
    <cellStyle name="Standard 16 4 8" xfId="3152"/>
    <cellStyle name="Standard 16 4 9" xfId="3559"/>
    <cellStyle name="Standard 16 5" xfId="161"/>
    <cellStyle name="Standard 16 5 10" xfId="3961"/>
    <cellStyle name="Standard 16 5 11" xfId="4368"/>
    <cellStyle name="Standard 16 5 12" xfId="4775"/>
    <cellStyle name="Standard 16 5 13" xfId="5182"/>
    <cellStyle name="Standard 16 5 14" xfId="5589"/>
    <cellStyle name="Standard 16 5 15" xfId="5996"/>
    <cellStyle name="Standard 16 5 16" xfId="6403"/>
    <cellStyle name="Standard 16 5 17" xfId="6810"/>
    <cellStyle name="Standard 16 5 18" xfId="7217"/>
    <cellStyle name="Standard 16 5 19" xfId="7624"/>
    <cellStyle name="Standard 16 5 2" xfId="752"/>
    <cellStyle name="Standard 16 5 20" xfId="8031"/>
    <cellStyle name="Standard 16 5 21" xfId="8438"/>
    <cellStyle name="Standard 16 5 22" xfId="8845"/>
    <cellStyle name="Standard 16 5 23" xfId="9252"/>
    <cellStyle name="Standard 16 5 24" xfId="9657"/>
    <cellStyle name="Standard 16 5 25" xfId="10057"/>
    <cellStyle name="Standard 16 5 26" xfId="10438"/>
    <cellStyle name="Standard 16 5 3" xfId="1112"/>
    <cellStyle name="Standard 16 5 4" xfId="1519"/>
    <cellStyle name="Standard 16 5 5" xfId="1926"/>
    <cellStyle name="Standard 16 5 6" xfId="2333"/>
    <cellStyle name="Standard 16 5 7" xfId="2740"/>
    <cellStyle name="Standard 16 5 8" xfId="3147"/>
    <cellStyle name="Standard 16 5 9" xfId="3554"/>
    <cellStyle name="Standard 16 6" xfId="748"/>
    <cellStyle name="Standard 16 7" xfId="1132"/>
    <cellStyle name="Standard 16 8" xfId="1539"/>
    <cellStyle name="Standard 16 9" xfId="1946"/>
    <cellStyle name="Standard 17" xfId="162"/>
    <cellStyle name="Standard 17 10" xfId="2328"/>
    <cellStyle name="Standard 17 11" xfId="2735"/>
    <cellStyle name="Standard 17 12" xfId="3142"/>
    <cellStyle name="Standard 17 13" xfId="3549"/>
    <cellStyle name="Standard 17 14" xfId="3956"/>
    <cellStyle name="Standard 17 15" xfId="4363"/>
    <cellStyle name="Standard 17 16" xfId="4770"/>
    <cellStyle name="Standard 17 17" xfId="5177"/>
    <cellStyle name="Standard 17 18" xfId="5584"/>
    <cellStyle name="Standard 17 19" xfId="5991"/>
    <cellStyle name="Standard 17 2" xfId="163"/>
    <cellStyle name="Standard 17 2 10" xfId="3951"/>
    <cellStyle name="Standard 17 2 11" xfId="4358"/>
    <cellStyle name="Standard 17 2 12" xfId="4765"/>
    <cellStyle name="Standard 17 2 13" xfId="5172"/>
    <cellStyle name="Standard 17 2 14" xfId="5579"/>
    <cellStyle name="Standard 17 2 15" xfId="5986"/>
    <cellStyle name="Standard 17 2 16" xfId="6393"/>
    <cellStyle name="Standard 17 2 17" xfId="6800"/>
    <cellStyle name="Standard 17 2 18" xfId="7207"/>
    <cellStyle name="Standard 17 2 19" xfId="7614"/>
    <cellStyle name="Standard 17 2 2" xfId="754"/>
    <cellStyle name="Standard 17 2 20" xfId="8021"/>
    <cellStyle name="Standard 17 2 21" xfId="8428"/>
    <cellStyle name="Standard 17 2 22" xfId="8835"/>
    <cellStyle name="Standard 17 2 23" xfId="9242"/>
    <cellStyle name="Standard 17 2 24" xfId="9647"/>
    <cellStyle name="Standard 17 2 25" xfId="10047"/>
    <cellStyle name="Standard 17 2 26" xfId="10428"/>
    <cellStyle name="Standard 17 2 3" xfId="1102"/>
    <cellStyle name="Standard 17 2 4" xfId="1509"/>
    <cellStyle name="Standard 17 2 5" xfId="1916"/>
    <cellStyle name="Standard 17 2 6" xfId="2323"/>
    <cellStyle name="Standard 17 2 7" xfId="2730"/>
    <cellStyle name="Standard 17 2 8" xfId="3137"/>
    <cellStyle name="Standard 17 2 9" xfId="3544"/>
    <cellStyle name="Standard 17 20" xfId="6398"/>
    <cellStyle name="Standard 17 21" xfId="6805"/>
    <cellStyle name="Standard 17 22" xfId="7212"/>
    <cellStyle name="Standard 17 23" xfId="7619"/>
    <cellStyle name="Standard 17 24" xfId="8026"/>
    <cellStyle name="Standard 17 25" xfId="8433"/>
    <cellStyle name="Standard 17 26" xfId="8840"/>
    <cellStyle name="Standard 17 27" xfId="9247"/>
    <cellStyle name="Standard 17 28" xfId="9652"/>
    <cellStyle name="Standard 17 29" xfId="10052"/>
    <cellStyle name="Standard 17 3" xfId="164"/>
    <cellStyle name="Standard 17 3 10" xfId="3946"/>
    <cellStyle name="Standard 17 3 11" xfId="4353"/>
    <cellStyle name="Standard 17 3 12" xfId="4760"/>
    <cellStyle name="Standard 17 3 13" xfId="5167"/>
    <cellStyle name="Standard 17 3 14" xfId="5574"/>
    <cellStyle name="Standard 17 3 15" xfId="5981"/>
    <cellStyle name="Standard 17 3 16" xfId="6388"/>
    <cellStyle name="Standard 17 3 17" xfId="6795"/>
    <cellStyle name="Standard 17 3 18" xfId="7202"/>
    <cellStyle name="Standard 17 3 19" xfId="7609"/>
    <cellStyle name="Standard 17 3 2" xfId="755"/>
    <cellStyle name="Standard 17 3 20" xfId="8016"/>
    <cellStyle name="Standard 17 3 21" xfId="8423"/>
    <cellStyle name="Standard 17 3 22" xfId="8830"/>
    <cellStyle name="Standard 17 3 23" xfId="9237"/>
    <cellStyle name="Standard 17 3 24" xfId="9642"/>
    <cellStyle name="Standard 17 3 25" xfId="10042"/>
    <cellStyle name="Standard 17 3 26" xfId="10423"/>
    <cellStyle name="Standard 17 3 3" xfId="1097"/>
    <cellStyle name="Standard 17 3 4" xfId="1504"/>
    <cellStyle name="Standard 17 3 5" xfId="1911"/>
    <cellStyle name="Standard 17 3 6" xfId="2318"/>
    <cellStyle name="Standard 17 3 7" xfId="2725"/>
    <cellStyle name="Standard 17 3 8" xfId="3132"/>
    <cellStyle name="Standard 17 3 9" xfId="3539"/>
    <cellStyle name="Standard 17 30" xfId="10433"/>
    <cellStyle name="Standard 17 4" xfId="165"/>
    <cellStyle name="Standard 17 4 10" xfId="3940"/>
    <cellStyle name="Standard 17 4 11" xfId="4347"/>
    <cellStyle name="Standard 17 4 12" xfId="4754"/>
    <cellStyle name="Standard 17 4 13" xfId="5161"/>
    <cellStyle name="Standard 17 4 14" xfId="5568"/>
    <cellStyle name="Standard 17 4 15" xfId="5975"/>
    <cellStyle name="Standard 17 4 16" xfId="6382"/>
    <cellStyle name="Standard 17 4 17" xfId="6789"/>
    <cellStyle name="Standard 17 4 18" xfId="7196"/>
    <cellStyle name="Standard 17 4 19" xfId="7603"/>
    <cellStyle name="Standard 17 4 2" xfId="756"/>
    <cellStyle name="Standard 17 4 20" xfId="8010"/>
    <cellStyle name="Standard 17 4 21" xfId="8417"/>
    <cellStyle name="Standard 17 4 22" xfId="8824"/>
    <cellStyle name="Standard 17 4 23" xfId="9231"/>
    <cellStyle name="Standard 17 4 24" xfId="9637"/>
    <cellStyle name="Standard 17 4 25" xfId="10037"/>
    <cellStyle name="Standard 17 4 26" xfId="10418"/>
    <cellStyle name="Standard 17 4 3" xfId="1091"/>
    <cellStyle name="Standard 17 4 4" xfId="1498"/>
    <cellStyle name="Standard 17 4 5" xfId="1905"/>
    <cellStyle name="Standard 17 4 6" xfId="2312"/>
    <cellStyle name="Standard 17 4 7" xfId="2719"/>
    <cellStyle name="Standard 17 4 8" xfId="3126"/>
    <cellStyle name="Standard 17 4 9" xfId="3533"/>
    <cellStyle name="Standard 17 5" xfId="166"/>
    <cellStyle name="Standard 17 5 10" xfId="3934"/>
    <cellStyle name="Standard 17 5 11" xfId="4341"/>
    <cellStyle name="Standard 17 5 12" xfId="4748"/>
    <cellStyle name="Standard 17 5 13" xfId="5155"/>
    <cellStyle name="Standard 17 5 14" xfId="5562"/>
    <cellStyle name="Standard 17 5 15" xfId="5969"/>
    <cellStyle name="Standard 17 5 16" xfId="6376"/>
    <cellStyle name="Standard 17 5 17" xfId="6783"/>
    <cellStyle name="Standard 17 5 18" xfId="7190"/>
    <cellStyle name="Standard 17 5 19" xfId="7597"/>
    <cellStyle name="Standard 17 5 2" xfId="757"/>
    <cellStyle name="Standard 17 5 20" xfId="8004"/>
    <cellStyle name="Standard 17 5 21" xfId="8411"/>
    <cellStyle name="Standard 17 5 22" xfId="8818"/>
    <cellStyle name="Standard 17 5 23" xfId="9225"/>
    <cellStyle name="Standard 17 5 24" xfId="9631"/>
    <cellStyle name="Standard 17 5 25" xfId="10031"/>
    <cellStyle name="Standard 17 5 26" xfId="10413"/>
    <cellStyle name="Standard 17 5 3" xfId="1085"/>
    <cellStyle name="Standard 17 5 4" xfId="1492"/>
    <cellStyle name="Standard 17 5 5" xfId="1899"/>
    <cellStyle name="Standard 17 5 6" xfId="2306"/>
    <cellStyle name="Standard 17 5 7" xfId="2713"/>
    <cellStyle name="Standard 17 5 8" xfId="3120"/>
    <cellStyle name="Standard 17 5 9" xfId="3527"/>
    <cellStyle name="Standard 17 6" xfId="753"/>
    <cellStyle name="Standard 17 7" xfId="1107"/>
    <cellStyle name="Standard 17 8" xfId="1514"/>
    <cellStyle name="Standard 17 9" xfId="1921"/>
    <cellStyle name="Standard 18" xfId="167"/>
    <cellStyle name="Standard 18 10" xfId="2300"/>
    <cellStyle name="Standard 18 11" xfId="2707"/>
    <cellStyle name="Standard 18 12" xfId="3114"/>
    <cellStyle name="Standard 18 13" xfId="3521"/>
    <cellStyle name="Standard 18 14" xfId="3928"/>
    <cellStyle name="Standard 18 15" xfId="4335"/>
    <cellStyle name="Standard 18 16" xfId="4742"/>
    <cellStyle name="Standard 18 17" xfId="5149"/>
    <cellStyle name="Standard 18 18" xfId="5556"/>
    <cellStyle name="Standard 18 19" xfId="5963"/>
    <cellStyle name="Standard 18 2" xfId="168"/>
    <cellStyle name="Standard 18 2 10" xfId="3922"/>
    <cellStyle name="Standard 18 2 11" xfId="4329"/>
    <cellStyle name="Standard 18 2 12" xfId="4736"/>
    <cellStyle name="Standard 18 2 13" xfId="5143"/>
    <cellStyle name="Standard 18 2 14" xfId="5550"/>
    <cellStyle name="Standard 18 2 15" xfId="5957"/>
    <cellStyle name="Standard 18 2 16" xfId="6364"/>
    <cellStyle name="Standard 18 2 17" xfId="6771"/>
    <cellStyle name="Standard 18 2 18" xfId="7178"/>
    <cellStyle name="Standard 18 2 19" xfId="7585"/>
    <cellStyle name="Standard 18 2 2" xfId="759"/>
    <cellStyle name="Standard 18 2 20" xfId="7992"/>
    <cellStyle name="Standard 18 2 21" xfId="8399"/>
    <cellStyle name="Standard 18 2 22" xfId="8806"/>
    <cellStyle name="Standard 18 2 23" xfId="9213"/>
    <cellStyle name="Standard 18 2 24" xfId="9619"/>
    <cellStyle name="Standard 18 2 25" xfId="10019"/>
    <cellStyle name="Standard 18 2 26" xfId="10403"/>
    <cellStyle name="Standard 18 2 3" xfId="1073"/>
    <cellStyle name="Standard 18 2 4" xfId="1480"/>
    <cellStyle name="Standard 18 2 5" xfId="1887"/>
    <cellStyle name="Standard 18 2 6" xfId="2294"/>
    <cellStyle name="Standard 18 2 7" xfId="2701"/>
    <cellStyle name="Standard 18 2 8" xfId="3108"/>
    <cellStyle name="Standard 18 2 9" xfId="3515"/>
    <cellStyle name="Standard 18 20" xfId="6370"/>
    <cellStyle name="Standard 18 21" xfId="6777"/>
    <cellStyle name="Standard 18 22" xfId="7184"/>
    <cellStyle name="Standard 18 23" xfId="7591"/>
    <cellStyle name="Standard 18 24" xfId="7998"/>
    <cellStyle name="Standard 18 25" xfId="8405"/>
    <cellStyle name="Standard 18 26" xfId="8812"/>
    <cellStyle name="Standard 18 27" xfId="9219"/>
    <cellStyle name="Standard 18 28" xfId="9625"/>
    <cellStyle name="Standard 18 29" xfId="10025"/>
    <cellStyle name="Standard 18 3" xfId="169"/>
    <cellStyle name="Standard 18 3 10" xfId="3916"/>
    <cellStyle name="Standard 18 3 11" xfId="4323"/>
    <cellStyle name="Standard 18 3 12" xfId="4730"/>
    <cellStyle name="Standard 18 3 13" xfId="5137"/>
    <cellStyle name="Standard 18 3 14" xfId="5544"/>
    <cellStyle name="Standard 18 3 15" xfId="5951"/>
    <cellStyle name="Standard 18 3 16" xfId="6358"/>
    <cellStyle name="Standard 18 3 17" xfId="6765"/>
    <cellStyle name="Standard 18 3 18" xfId="7172"/>
    <cellStyle name="Standard 18 3 19" xfId="7579"/>
    <cellStyle name="Standard 18 3 2" xfId="760"/>
    <cellStyle name="Standard 18 3 20" xfId="7986"/>
    <cellStyle name="Standard 18 3 21" xfId="8393"/>
    <cellStyle name="Standard 18 3 22" xfId="8800"/>
    <cellStyle name="Standard 18 3 23" xfId="9207"/>
    <cellStyle name="Standard 18 3 24" xfId="9613"/>
    <cellStyle name="Standard 18 3 25" xfId="10013"/>
    <cellStyle name="Standard 18 3 26" xfId="10397"/>
    <cellStyle name="Standard 18 3 3" xfId="1067"/>
    <cellStyle name="Standard 18 3 4" xfId="1474"/>
    <cellStyle name="Standard 18 3 5" xfId="1881"/>
    <cellStyle name="Standard 18 3 6" xfId="2288"/>
    <cellStyle name="Standard 18 3 7" xfId="2695"/>
    <cellStyle name="Standard 18 3 8" xfId="3102"/>
    <cellStyle name="Standard 18 3 9" xfId="3509"/>
    <cellStyle name="Standard 18 30" xfId="10408"/>
    <cellStyle name="Standard 18 4" xfId="170"/>
    <cellStyle name="Standard 18 4 10" xfId="3910"/>
    <cellStyle name="Standard 18 4 11" xfId="4317"/>
    <cellStyle name="Standard 18 4 12" xfId="4724"/>
    <cellStyle name="Standard 18 4 13" xfId="5131"/>
    <cellStyle name="Standard 18 4 14" xfId="5538"/>
    <cellStyle name="Standard 18 4 15" xfId="5945"/>
    <cellStyle name="Standard 18 4 16" xfId="6352"/>
    <cellStyle name="Standard 18 4 17" xfId="6759"/>
    <cellStyle name="Standard 18 4 18" xfId="7166"/>
    <cellStyle name="Standard 18 4 19" xfId="7573"/>
    <cellStyle name="Standard 18 4 2" xfId="761"/>
    <cellStyle name="Standard 18 4 20" xfId="7980"/>
    <cellStyle name="Standard 18 4 21" xfId="8387"/>
    <cellStyle name="Standard 18 4 22" xfId="8794"/>
    <cellStyle name="Standard 18 4 23" xfId="9201"/>
    <cellStyle name="Standard 18 4 24" xfId="9607"/>
    <cellStyle name="Standard 18 4 25" xfId="10007"/>
    <cellStyle name="Standard 18 4 26" xfId="10391"/>
    <cellStyle name="Standard 18 4 3" xfId="1061"/>
    <cellStyle name="Standard 18 4 4" xfId="1468"/>
    <cellStyle name="Standard 18 4 5" xfId="1875"/>
    <cellStyle name="Standard 18 4 6" xfId="2282"/>
    <cellStyle name="Standard 18 4 7" xfId="2689"/>
    <cellStyle name="Standard 18 4 8" xfId="3096"/>
    <cellStyle name="Standard 18 4 9" xfId="3503"/>
    <cellStyle name="Standard 18 5" xfId="171"/>
    <cellStyle name="Standard 18 5 10" xfId="3904"/>
    <cellStyle name="Standard 18 5 11" xfId="4311"/>
    <cellStyle name="Standard 18 5 12" xfId="4718"/>
    <cellStyle name="Standard 18 5 13" xfId="5125"/>
    <cellStyle name="Standard 18 5 14" xfId="5532"/>
    <cellStyle name="Standard 18 5 15" xfId="5939"/>
    <cellStyle name="Standard 18 5 16" xfId="6346"/>
    <cellStyle name="Standard 18 5 17" xfId="6753"/>
    <cellStyle name="Standard 18 5 18" xfId="7160"/>
    <cellStyle name="Standard 18 5 19" xfId="7567"/>
    <cellStyle name="Standard 18 5 2" xfId="762"/>
    <cellStyle name="Standard 18 5 20" xfId="7974"/>
    <cellStyle name="Standard 18 5 21" xfId="8381"/>
    <cellStyle name="Standard 18 5 22" xfId="8788"/>
    <cellStyle name="Standard 18 5 23" xfId="9195"/>
    <cellStyle name="Standard 18 5 24" xfId="9601"/>
    <cellStyle name="Standard 18 5 25" xfId="10001"/>
    <cellStyle name="Standard 18 5 26" xfId="10386"/>
    <cellStyle name="Standard 18 5 3" xfId="1055"/>
    <cellStyle name="Standard 18 5 4" xfId="1462"/>
    <cellStyle name="Standard 18 5 5" xfId="1869"/>
    <cellStyle name="Standard 18 5 6" xfId="2276"/>
    <cellStyle name="Standard 18 5 7" xfId="2683"/>
    <cellStyle name="Standard 18 5 8" xfId="3090"/>
    <cellStyle name="Standard 18 5 9" xfId="3497"/>
    <cellStyle name="Standard 18 6" xfId="758"/>
    <cellStyle name="Standard 18 7" xfId="1079"/>
    <cellStyle name="Standard 18 8" xfId="1486"/>
    <cellStyle name="Standard 18 9" xfId="1893"/>
    <cellStyle name="Standard 19" xfId="172"/>
    <cellStyle name="Standard 19 10" xfId="2270"/>
    <cellStyle name="Standard 19 11" xfId="2677"/>
    <cellStyle name="Standard 19 12" xfId="3084"/>
    <cellStyle name="Standard 19 13" xfId="3491"/>
    <cellStyle name="Standard 19 14" xfId="3898"/>
    <cellStyle name="Standard 19 15" xfId="4305"/>
    <cellStyle name="Standard 19 16" xfId="4712"/>
    <cellStyle name="Standard 19 17" xfId="5119"/>
    <cellStyle name="Standard 19 18" xfId="5526"/>
    <cellStyle name="Standard 19 19" xfId="5933"/>
    <cellStyle name="Standard 19 2" xfId="173"/>
    <cellStyle name="Standard 19 2 10" xfId="3892"/>
    <cellStyle name="Standard 19 2 11" xfId="4299"/>
    <cellStyle name="Standard 19 2 12" xfId="4706"/>
    <cellStyle name="Standard 19 2 13" xfId="5113"/>
    <cellStyle name="Standard 19 2 14" xfId="5520"/>
    <cellStyle name="Standard 19 2 15" xfId="5927"/>
    <cellStyle name="Standard 19 2 16" xfId="6334"/>
    <cellStyle name="Standard 19 2 17" xfId="6741"/>
    <cellStyle name="Standard 19 2 18" xfId="7148"/>
    <cellStyle name="Standard 19 2 19" xfId="7555"/>
    <cellStyle name="Standard 19 2 2" xfId="764"/>
    <cellStyle name="Standard 19 2 20" xfId="7962"/>
    <cellStyle name="Standard 19 2 21" xfId="8369"/>
    <cellStyle name="Standard 19 2 22" xfId="8776"/>
    <cellStyle name="Standard 19 2 23" xfId="9183"/>
    <cellStyle name="Standard 19 2 24" xfId="9589"/>
    <cellStyle name="Standard 19 2 25" xfId="9989"/>
    <cellStyle name="Standard 19 2 26" xfId="10375"/>
    <cellStyle name="Standard 19 2 3" xfId="1043"/>
    <cellStyle name="Standard 19 2 4" xfId="1450"/>
    <cellStyle name="Standard 19 2 5" xfId="1857"/>
    <cellStyle name="Standard 19 2 6" xfId="2264"/>
    <cellStyle name="Standard 19 2 7" xfId="2671"/>
    <cellStyle name="Standard 19 2 8" xfId="3078"/>
    <cellStyle name="Standard 19 2 9" xfId="3485"/>
    <cellStyle name="Standard 19 20" xfId="6340"/>
    <cellStyle name="Standard 19 21" xfId="6747"/>
    <cellStyle name="Standard 19 22" xfId="7154"/>
    <cellStyle name="Standard 19 23" xfId="7561"/>
    <cellStyle name="Standard 19 24" xfId="7968"/>
    <cellStyle name="Standard 19 25" xfId="8375"/>
    <cellStyle name="Standard 19 26" xfId="8782"/>
    <cellStyle name="Standard 19 27" xfId="9189"/>
    <cellStyle name="Standard 19 28" xfId="9595"/>
    <cellStyle name="Standard 19 29" xfId="9995"/>
    <cellStyle name="Standard 19 3" xfId="174"/>
    <cellStyle name="Standard 19 3 10" xfId="3886"/>
    <cellStyle name="Standard 19 3 11" xfId="4293"/>
    <cellStyle name="Standard 19 3 12" xfId="4700"/>
    <cellStyle name="Standard 19 3 13" xfId="5107"/>
    <cellStyle name="Standard 19 3 14" xfId="5514"/>
    <cellStyle name="Standard 19 3 15" xfId="5921"/>
    <cellStyle name="Standard 19 3 16" xfId="6328"/>
    <cellStyle name="Standard 19 3 17" xfId="6735"/>
    <cellStyle name="Standard 19 3 18" xfId="7142"/>
    <cellStyle name="Standard 19 3 19" xfId="7549"/>
    <cellStyle name="Standard 19 3 2" xfId="765"/>
    <cellStyle name="Standard 19 3 20" xfId="7956"/>
    <cellStyle name="Standard 19 3 21" xfId="8363"/>
    <cellStyle name="Standard 19 3 22" xfId="8770"/>
    <cellStyle name="Standard 19 3 23" xfId="9177"/>
    <cellStyle name="Standard 19 3 24" xfId="9583"/>
    <cellStyle name="Standard 19 3 25" xfId="9983"/>
    <cellStyle name="Standard 19 3 26" xfId="10369"/>
    <cellStyle name="Standard 19 3 3" xfId="1037"/>
    <cellStyle name="Standard 19 3 4" xfId="1444"/>
    <cellStyle name="Standard 19 3 5" xfId="1851"/>
    <cellStyle name="Standard 19 3 6" xfId="2258"/>
    <cellStyle name="Standard 19 3 7" xfId="2665"/>
    <cellStyle name="Standard 19 3 8" xfId="3072"/>
    <cellStyle name="Standard 19 3 9" xfId="3479"/>
    <cellStyle name="Standard 19 30" xfId="10381"/>
    <cellStyle name="Standard 19 4" xfId="175"/>
    <cellStyle name="Standard 19 4 10" xfId="3880"/>
    <cellStyle name="Standard 19 4 11" xfId="4287"/>
    <cellStyle name="Standard 19 4 12" xfId="4694"/>
    <cellStyle name="Standard 19 4 13" xfId="5101"/>
    <cellStyle name="Standard 19 4 14" xfId="5508"/>
    <cellStyle name="Standard 19 4 15" xfId="5915"/>
    <cellStyle name="Standard 19 4 16" xfId="6322"/>
    <cellStyle name="Standard 19 4 17" xfId="6729"/>
    <cellStyle name="Standard 19 4 18" xfId="7136"/>
    <cellStyle name="Standard 19 4 19" xfId="7543"/>
    <cellStyle name="Standard 19 4 2" xfId="766"/>
    <cellStyle name="Standard 19 4 20" xfId="7950"/>
    <cellStyle name="Standard 19 4 21" xfId="8357"/>
    <cellStyle name="Standard 19 4 22" xfId="8764"/>
    <cellStyle name="Standard 19 4 23" xfId="9171"/>
    <cellStyle name="Standard 19 4 24" xfId="9577"/>
    <cellStyle name="Standard 19 4 25" xfId="9978"/>
    <cellStyle name="Standard 19 4 26" xfId="10364"/>
    <cellStyle name="Standard 19 4 3" xfId="1031"/>
    <cellStyle name="Standard 19 4 4" xfId="1438"/>
    <cellStyle name="Standard 19 4 5" xfId="1845"/>
    <cellStyle name="Standard 19 4 6" xfId="2252"/>
    <cellStyle name="Standard 19 4 7" xfId="2659"/>
    <cellStyle name="Standard 19 4 8" xfId="3066"/>
    <cellStyle name="Standard 19 4 9" xfId="3473"/>
    <cellStyle name="Standard 19 5" xfId="176"/>
    <cellStyle name="Standard 19 5 10" xfId="3874"/>
    <cellStyle name="Standard 19 5 11" xfId="4281"/>
    <cellStyle name="Standard 19 5 12" xfId="4688"/>
    <cellStyle name="Standard 19 5 13" xfId="5095"/>
    <cellStyle name="Standard 19 5 14" xfId="5502"/>
    <cellStyle name="Standard 19 5 15" xfId="5909"/>
    <cellStyle name="Standard 19 5 16" xfId="6316"/>
    <cellStyle name="Standard 19 5 17" xfId="6723"/>
    <cellStyle name="Standard 19 5 18" xfId="7130"/>
    <cellStyle name="Standard 19 5 19" xfId="7537"/>
    <cellStyle name="Standard 19 5 2" xfId="767"/>
    <cellStyle name="Standard 19 5 20" xfId="7944"/>
    <cellStyle name="Standard 19 5 21" xfId="8351"/>
    <cellStyle name="Standard 19 5 22" xfId="8758"/>
    <cellStyle name="Standard 19 5 23" xfId="9165"/>
    <cellStyle name="Standard 19 5 24" xfId="9571"/>
    <cellStyle name="Standard 19 5 25" xfId="9972"/>
    <cellStyle name="Standard 19 5 26" xfId="10359"/>
    <cellStyle name="Standard 19 5 3" xfId="1025"/>
    <cellStyle name="Standard 19 5 4" xfId="1432"/>
    <cellStyle name="Standard 19 5 5" xfId="1839"/>
    <cellStyle name="Standard 19 5 6" xfId="2246"/>
    <cellStyle name="Standard 19 5 7" xfId="2653"/>
    <cellStyle name="Standard 19 5 8" xfId="3060"/>
    <cellStyle name="Standard 19 5 9" xfId="3467"/>
    <cellStyle name="Standard 19 6" xfId="763"/>
    <cellStyle name="Standard 19 7" xfId="1049"/>
    <cellStyle name="Standard 19 8" xfId="1456"/>
    <cellStyle name="Standard 19 9" xfId="1863"/>
    <cellStyle name="Standard 2" xfId="10848"/>
    <cellStyle name="Standard 2 10" xfId="253"/>
    <cellStyle name="Standard 2 11" xfId="361"/>
    <cellStyle name="Standard 2 12" xfId="257"/>
    <cellStyle name="Standard 2 13" xfId="358"/>
    <cellStyle name="Standard 2 14" xfId="260"/>
    <cellStyle name="Standard 2 15" xfId="355"/>
    <cellStyle name="Standard 2 16" xfId="263"/>
    <cellStyle name="Standard 2 17" xfId="353"/>
    <cellStyle name="Standard 2 18" xfId="265"/>
    <cellStyle name="Standard 2 19" xfId="352"/>
    <cellStyle name="Standard 2 2" xfId="63"/>
    <cellStyle name="Standard 2 2 10" xfId="273"/>
    <cellStyle name="Standard 2 2 10 10" xfId="4148"/>
    <cellStyle name="Standard 2 2 10 11" xfId="4555"/>
    <cellStyle name="Standard 2 2 10 12" xfId="4962"/>
    <cellStyle name="Standard 2 2 10 13" xfId="5369"/>
    <cellStyle name="Standard 2 2 10 14" xfId="5776"/>
    <cellStyle name="Standard 2 2 10 15" xfId="6183"/>
    <cellStyle name="Standard 2 2 10 16" xfId="6590"/>
    <cellStyle name="Standard 2 2 10 17" xfId="6997"/>
    <cellStyle name="Standard 2 2 10 18" xfId="7404"/>
    <cellStyle name="Standard 2 2 10 19" xfId="7811"/>
    <cellStyle name="Standard 2 2 10 2" xfId="892"/>
    <cellStyle name="Standard 2 2 10 20" xfId="8218"/>
    <cellStyle name="Standard 2 2 10 21" xfId="8625"/>
    <cellStyle name="Standard 2 2 10 22" xfId="9032"/>
    <cellStyle name="Standard 2 2 10 23" xfId="9439"/>
    <cellStyle name="Standard 2 2 10 24" xfId="9843"/>
    <cellStyle name="Standard 2 2 10 25" xfId="10236"/>
    <cellStyle name="Standard 2 2 10 26" xfId="10579"/>
    <cellStyle name="Standard 2 2 10 3" xfId="1299"/>
    <cellStyle name="Standard 2 2 10 4" xfId="1706"/>
    <cellStyle name="Standard 2 2 10 5" xfId="2113"/>
    <cellStyle name="Standard 2 2 10 6" xfId="2520"/>
    <cellStyle name="Standard 2 2 10 7" xfId="2927"/>
    <cellStyle name="Standard 2 2 10 8" xfId="3334"/>
    <cellStyle name="Standard 2 2 10 9" xfId="3741"/>
    <cellStyle name="Standard 2 2 11" xfId="343"/>
    <cellStyle name="Standard 2 2 11 10" xfId="4218"/>
    <cellStyle name="Standard 2 2 11 11" xfId="4625"/>
    <cellStyle name="Standard 2 2 11 12" xfId="5032"/>
    <cellStyle name="Standard 2 2 11 13" xfId="5439"/>
    <cellStyle name="Standard 2 2 11 14" xfId="5846"/>
    <cellStyle name="Standard 2 2 11 15" xfId="6253"/>
    <cellStyle name="Standard 2 2 11 16" xfId="6660"/>
    <cellStyle name="Standard 2 2 11 17" xfId="7067"/>
    <cellStyle name="Standard 2 2 11 18" xfId="7474"/>
    <cellStyle name="Standard 2 2 11 19" xfId="7881"/>
    <cellStyle name="Standard 2 2 11 2" xfId="962"/>
    <cellStyle name="Standard 2 2 11 20" xfId="8288"/>
    <cellStyle name="Standard 2 2 11 21" xfId="8695"/>
    <cellStyle name="Standard 2 2 11 22" xfId="9102"/>
    <cellStyle name="Standard 2 2 11 23" xfId="9509"/>
    <cellStyle name="Standard 2 2 11 24" xfId="9913"/>
    <cellStyle name="Standard 2 2 11 25" xfId="10304"/>
    <cellStyle name="Standard 2 2 11 26" xfId="10632"/>
    <cellStyle name="Standard 2 2 11 3" xfId="1369"/>
    <cellStyle name="Standard 2 2 11 4" xfId="1776"/>
    <cellStyle name="Standard 2 2 11 5" xfId="2183"/>
    <cellStyle name="Standard 2 2 11 6" xfId="2590"/>
    <cellStyle name="Standard 2 2 11 7" xfId="2997"/>
    <cellStyle name="Standard 2 2 11 8" xfId="3404"/>
    <cellStyle name="Standard 2 2 11 9" xfId="3811"/>
    <cellStyle name="Standard 2 2 12" xfId="276"/>
    <cellStyle name="Standard 2 2 12 10" xfId="4151"/>
    <cellStyle name="Standard 2 2 12 11" xfId="4558"/>
    <cellStyle name="Standard 2 2 12 12" xfId="4965"/>
    <cellStyle name="Standard 2 2 12 13" xfId="5372"/>
    <cellStyle name="Standard 2 2 12 14" xfId="5779"/>
    <cellStyle name="Standard 2 2 12 15" xfId="6186"/>
    <cellStyle name="Standard 2 2 12 16" xfId="6593"/>
    <cellStyle name="Standard 2 2 12 17" xfId="7000"/>
    <cellStyle name="Standard 2 2 12 18" xfId="7407"/>
    <cellStyle name="Standard 2 2 12 19" xfId="7814"/>
    <cellStyle name="Standard 2 2 12 2" xfId="895"/>
    <cellStyle name="Standard 2 2 12 20" xfId="8221"/>
    <cellStyle name="Standard 2 2 12 21" xfId="8628"/>
    <cellStyle name="Standard 2 2 12 22" xfId="9035"/>
    <cellStyle name="Standard 2 2 12 23" xfId="9442"/>
    <cellStyle name="Standard 2 2 12 24" xfId="9846"/>
    <cellStyle name="Standard 2 2 12 25" xfId="10239"/>
    <cellStyle name="Standard 2 2 12 26" xfId="10581"/>
    <cellStyle name="Standard 2 2 12 3" xfId="1302"/>
    <cellStyle name="Standard 2 2 12 4" xfId="1709"/>
    <cellStyle name="Standard 2 2 12 5" xfId="2116"/>
    <cellStyle name="Standard 2 2 12 6" xfId="2523"/>
    <cellStyle name="Standard 2 2 12 7" xfId="2930"/>
    <cellStyle name="Standard 2 2 12 8" xfId="3337"/>
    <cellStyle name="Standard 2 2 12 9" xfId="3744"/>
    <cellStyle name="Standard 2 2 13" xfId="340"/>
    <cellStyle name="Standard 2 2 13 10" xfId="4215"/>
    <cellStyle name="Standard 2 2 13 11" xfId="4622"/>
    <cellStyle name="Standard 2 2 13 12" xfId="5029"/>
    <cellStyle name="Standard 2 2 13 13" xfId="5436"/>
    <cellStyle name="Standard 2 2 13 14" xfId="5843"/>
    <cellStyle name="Standard 2 2 13 15" xfId="6250"/>
    <cellStyle name="Standard 2 2 13 16" xfId="6657"/>
    <cellStyle name="Standard 2 2 13 17" xfId="7064"/>
    <cellStyle name="Standard 2 2 13 18" xfId="7471"/>
    <cellStyle name="Standard 2 2 13 19" xfId="7878"/>
    <cellStyle name="Standard 2 2 13 2" xfId="959"/>
    <cellStyle name="Standard 2 2 13 20" xfId="8285"/>
    <cellStyle name="Standard 2 2 13 21" xfId="8692"/>
    <cellStyle name="Standard 2 2 13 22" xfId="9099"/>
    <cellStyle name="Standard 2 2 13 23" xfId="9506"/>
    <cellStyle name="Standard 2 2 13 24" xfId="9910"/>
    <cellStyle name="Standard 2 2 13 25" xfId="10301"/>
    <cellStyle name="Standard 2 2 13 26" xfId="10630"/>
    <cellStyle name="Standard 2 2 13 3" xfId="1366"/>
    <cellStyle name="Standard 2 2 13 4" xfId="1773"/>
    <cellStyle name="Standard 2 2 13 5" xfId="2180"/>
    <cellStyle name="Standard 2 2 13 6" xfId="2587"/>
    <cellStyle name="Standard 2 2 13 7" xfId="2994"/>
    <cellStyle name="Standard 2 2 13 8" xfId="3401"/>
    <cellStyle name="Standard 2 2 13 9" xfId="3808"/>
    <cellStyle name="Standard 2 2 14" xfId="279"/>
    <cellStyle name="Standard 2 2 14 10" xfId="4154"/>
    <cellStyle name="Standard 2 2 14 11" xfId="4561"/>
    <cellStyle name="Standard 2 2 14 12" xfId="4968"/>
    <cellStyle name="Standard 2 2 14 13" xfId="5375"/>
    <cellStyle name="Standard 2 2 14 14" xfId="5782"/>
    <cellStyle name="Standard 2 2 14 15" xfId="6189"/>
    <cellStyle name="Standard 2 2 14 16" xfId="6596"/>
    <cellStyle name="Standard 2 2 14 17" xfId="7003"/>
    <cellStyle name="Standard 2 2 14 18" xfId="7410"/>
    <cellStyle name="Standard 2 2 14 19" xfId="7817"/>
    <cellStyle name="Standard 2 2 14 2" xfId="898"/>
    <cellStyle name="Standard 2 2 14 20" xfId="8224"/>
    <cellStyle name="Standard 2 2 14 21" xfId="8631"/>
    <cellStyle name="Standard 2 2 14 22" xfId="9038"/>
    <cellStyle name="Standard 2 2 14 23" xfId="9445"/>
    <cellStyle name="Standard 2 2 14 24" xfId="9849"/>
    <cellStyle name="Standard 2 2 14 25" xfId="10242"/>
    <cellStyle name="Standard 2 2 14 26" xfId="10583"/>
    <cellStyle name="Standard 2 2 14 3" xfId="1305"/>
    <cellStyle name="Standard 2 2 14 4" xfId="1712"/>
    <cellStyle name="Standard 2 2 14 5" xfId="2119"/>
    <cellStyle name="Standard 2 2 14 6" xfId="2526"/>
    <cellStyle name="Standard 2 2 14 7" xfId="2933"/>
    <cellStyle name="Standard 2 2 14 8" xfId="3340"/>
    <cellStyle name="Standard 2 2 14 9" xfId="3747"/>
    <cellStyle name="Standard 2 2 15" xfId="337"/>
    <cellStyle name="Standard 2 2 15 10" xfId="4212"/>
    <cellStyle name="Standard 2 2 15 11" xfId="4619"/>
    <cellStyle name="Standard 2 2 15 12" xfId="5026"/>
    <cellStyle name="Standard 2 2 15 13" xfId="5433"/>
    <cellStyle name="Standard 2 2 15 14" xfId="5840"/>
    <cellStyle name="Standard 2 2 15 15" xfId="6247"/>
    <cellStyle name="Standard 2 2 15 16" xfId="6654"/>
    <cellStyle name="Standard 2 2 15 17" xfId="7061"/>
    <cellStyle name="Standard 2 2 15 18" xfId="7468"/>
    <cellStyle name="Standard 2 2 15 19" xfId="7875"/>
    <cellStyle name="Standard 2 2 15 2" xfId="956"/>
    <cellStyle name="Standard 2 2 15 20" xfId="8282"/>
    <cellStyle name="Standard 2 2 15 21" xfId="8689"/>
    <cellStyle name="Standard 2 2 15 22" xfId="9096"/>
    <cellStyle name="Standard 2 2 15 23" xfId="9503"/>
    <cellStyle name="Standard 2 2 15 24" xfId="9907"/>
    <cellStyle name="Standard 2 2 15 25" xfId="10298"/>
    <cellStyle name="Standard 2 2 15 26" xfId="10628"/>
    <cellStyle name="Standard 2 2 15 3" xfId="1363"/>
    <cellStyle name="Standard 2 2 15 4" xfId="1770"/>
    <cellStyle name="Standard 2 2 15 5" xfId="2177"/>
    <cellStyle name="Standard 2 2 15 6" xfId="2584"/>
    <cellStyle name="Standard 2 2 15 7" xfId="2991"/>
    <cellStyle name="Standard 2 2 15 8" xfId="3398"/>
    <cellStyle name="Standard 2 2 15 9" xfId="3805"/>
    <cellStyle name="Standard 2 2 16" xfId="282"/>
    <cellStyle name="Standard 2 2 16 10" xfId="4157"/>
    <cellStyle name="Standard 2 2 16 11" xfId="4564"/>
    <cellStyle name="Standard 2 2 16 12" xfId="4971"/>
    <cellStyle name="Standard 2 2 16 13" xfId="5378"/>
    <cellStyle name="Standard 2 2 16 14" xfId="5785"/>
    <cellStyle name="Standard 2 2 16 15" xfId="6192"/>
    <cellStyle name="Standard 2 2 16 16" xfId="6599"/>
    <cellStyle name="Standard 2 2 16 17" xfId="7006"/>
    <cellStyle name="Standard 2 2 16 18" xfId="7413"/>
    <cellStyle name="Standard 2 2 16 19" xfId="7820"/>
    <cellStyle name="Standard 2 2 16 2" xfId="901"/>
    <cellStyle name="Standard 2 2 16 20" xfId="8227"/>
    <cellStyle name="Standard 2 2 16 21" xfId="8634"/>
    <cellStyle name="Standard 2 2 16 22" xfId="9041"/>
    <cellStyle name="Standard 2 2 16 23" xfId="9448"/>
    <cellStyle name="Standard 2 2 16 24" xfId="9852"/>
    <cellStyle name="Standard 2 2 16 25" xfId="10245"/>
    <cellStyle name="Standard 2 2 16 26" xfId="10585"/>
    <cellStyle name="Standard 2 2 16 3" xfId="1308"/>
    <cellStyle name="Standard 2 2 16 4" xfId="1715"/>
    <cellStyle name="Standard 2 2 16 5" xfId="2122"/>
    <cellStyle name="Standard 2 2 16 6" xfId="2529"/>
    <cellStyle name="Standard 2 2 16 7" xfId="2936"/>
    <cellStyle name="Standard 2 2 16 8" xfId="3343"/>
    <cellStyle name="Standard 2 2 16 9" xfId="3750"/>
    <cellStyle name="Standard 2 2 17" xfId="334"/>
    <cellStyle name="Standard 2 2 17 10" xfId="4209"/>
    <cellStyle name="Standard 2 2 17 11" xfId="4616"/>
    <cellStyle name="Standard 2 2 17 12" xfId="5023"/>
    <cellStyle name="Standard 2 2 17 13" xfId="5430"/>
    <cellStyle name="Standard 2 2 17 14" xfId="5837"/>
    <cellStyle name="Standard 2 2 17 15" xfId="6244"/>
    <cellStyle name="Standard 2 2 17 16" xfId="6651"/>
    <cellStyle name="Standard 2 2 17 17" xfId="7058"/>
    <cellStyle name="Standard 2 2 17 18" xfId="7465"/>
    <cellStyle name="Standard 2 2 17 19" xfId="7872"/>
    <cellStyle name="Standard 2 2 17 2" xfId="953"/>
    <cellStyle name="Standard 2 2 17 20" xfId="8279"/>
    <cellStyle name="Standard 2 2 17 21" xfId="8686"/>
    <cellStyle name="Standard 2 2 17 22" xfId="9093"/>
    <cellStyle name="Standard 2 2 17 23" xfId="9500"/>
    <cellStyle name="Standard 2 2 17 24" xfId="9904"/>
    <cellStyle name="Standard 2 2 17 25" xfId="10295"/>
    <cellStyle name="Standard 2 2 17 26" xfId="10626"/>
    <cellStyle name="Standard 2 2 17 3" xfId="1360"/>
    <cellStyle name="Standard 2 2 17 4" xfId="1767"/>
    <cellStyle name="Standard 2 2 17 5" xfId="2174"/>
    <cellStyle name="Standard 2 2 17 6" xfId="2581"/>
    <cellStyle name="Standard 2 2 17 7" xfId="2988"/>
    <cellStyle name="Standard 2 2 17 8" xfId="3395"/>
    <cellStyle name="Standard 2 2 17 9" xfId="3802"/>
    <cellStyle name="Standard 2 2 18" xfId="285"/>
    <cellStyle name="Standard 2 2 18 10" xfId="4160"/>
    <cellStyle name="Standard 2 2 18 11" xfId="4567"/>
    <cellStyle name="Standard 2 2 18 12" xfId="4974"/>
    <cellStyle name="Standard 2 2 18 13" xfId="5381"/>
    <cellStyle name="Standard 2 2 18 14" xfId="5788"/>
    <cellStyle name="Standard 2 2 18 15" xfId="6195"/>
    <cellStyle name="Standard 2 2 18 16" xfId="6602"/>
    <cellStyle name="Standard 2 2 18 17" xfId="7009"/>
    <cellStyle name="Standard 2 2 18 18" xfId="7416"/>
    <cellStyle name="Standard 2 2 18 19" xfId="7823"/>
    <cellStyle name="Standard 2 2 18 2" xfId="904"/>
    <cellStyle name="Standard 2 2 18 20" xfId="8230"/>
    <cellStyle name="Standard 2 2 18 21" xfId="8637"/>
    <cellStyle name="Standard 2 2 18 22" xfId="9044"/>
    <cellStyle name="Standard 2 2 18 23" xfId="9451"/>
    <cellStyle name="Standard 2 2 18 24" xfId="9855"/>
    <cellStyle name="Standard 2 2 18 25" xfId="10248"/>
    <cellStyle name="Standard 2 2 18 26" xfId="10587"/>
    <cellStyle name="Standard 2 2 18 3" xfId="1311"/>
    <cellStyle name="Standard 2 2 18 4" xfId="1718"/>
    <cellStyle name="Standard 2 2 18 5" xfId="2125"/>
    <cellStyle name="Standard 2 2 18 6" xfId="2532"/>
    <cellStyle name="Standard 2 2 18 7" xfId="2939"/>
    <cellStyle name="Standard 2 2 18 8" xfId="3346"/>
    <cellStyle name="Standard 2 2 18 9" xfId="3753"/>
    <cellStyle name="Standard 2 2 19" xfId="331"/>
    <cellStyle name="Standard 2 2 19 10" xfId="4206"/>
    <cellStyle name="Standard 2 2 19 11" xfId="4613"/>
    <cellStyle name="Standard 2 2 19 12" xfId="5020"/>
    <cellStyle name="Standard 2 2 19 13" xfId="5427"/>
    <cellStyle name="Standard 2 2 19 14" xfId="5834"/>
    <cellStyle name="Standard 2 2 19 15" xfId="6241"/>
    <cellStyle name="Standard 2 2 19 16" xfId="6648"/>
    <cellStyle name="Standard 2 2 19 17" xfId="7055"/>
    <cellStyle name="Standard 2 2 19 18" xfId="7462"/>
    <cellStyle name="Standard 2 2 19 19" xfId="7869"/>
    <cellStyle name="Standard 2 2 19 2" xfId="950"/>
    <cellStyle name="Standard 2 2 19 20" xfId="8276"/>
    <cellStyle name="Standard 2 2 19 21" xfId="8683"/>
    <cellStyle name="Standard 2 2 19 22" xfId="9090"/>
    <cellStyle name="Standard 2 2 19 23" xfId="9497"/>
    <cellStyle name="Standard 2 2 19 24" xfId="9901"/>
    <cellStyle name="Standard 2 2 19 25" xfId="10293"/>
    <cellStyle name="Standard 2 2 19 26" xfId="10624"/>
    <cellStyle name="Standard 2 2 19 3" xfId="1357"/>
    <cellStyle name="Standard 2 2 19 4" xfId="1764"/>
    <cellStyle name="Standard 2 2 19 5" xfId="2171"/>
    <cellStyle name="Standard 2 2 19 6" xfId="2578"/>
    <cellStyle name="Standard 2 2 19 7" xfId="2985"/>
    <cellStyle name="Standard 2 2 19 8" xfId="3392"/>
    <cellStyle name="Standard 2 2 19 9" xfId="3799"/>
    <cellStyle name="Standard 2 2 2" xfId="177"/>
    <cellStyle name="Standard 2 2 2 10" xfId="344"/>
    <cellStyle name="Standard 2 2 2 11" xfId="274"/>
    <cellStyle name="Standard 2 2 2 12" xfId="342"/>
    <cellStyle name="Standard 2 2 2 13" xfId="277"/>
    <cellStyle name="Standard 2 2 2 14" xfId="339"/>
    <cellStyle name="Standard 2 2 2 15" xfId="280"/>
    <cellStyle name="Standard 2 2 2 16" xfId="336"/>
    <cellStyle name="Standard 2 2 2 17" xfId="283"/>
    <cellStyle name="Standard 2 2 2 18" xfId="333"/>
    <cellStyle name="Standard 2 2 2 19" xfId="286"/>
    <cellStyle name="Standard 2 2 2 2" xfId="178"/>
    <cellStyle name="Standard 2 2 2 2 10" xfId="410"/>
    <cellStyle name="Standard 2 2 2 2 10 10" xfId="4285"/>
    <cellStyle name="Standard 2 2 2 2 10 11" xfId="4692"/>
    <cellStyle name="Standard 2 2 2 2 10 12" xfId="5099"/>
    <cellStyle name="Standard 2 2 2 2 10 13" xfId="5506"/>
    <cellStyle name="Standard 2 2 2 2 10 14" xfId="5913"/>
    <cellStyle name="Standard 2 2 2 2 10 15" xfId="6320"/>
    <cellStyle name="Standard 2 2 2 2 10 16" xfId="6727"/>
    <cellStyle name="Standard 2 2 2 2 10 17" xfId="7134"/>
    <cellStyle name="Standard 2 2 2 2 10 18" xfId="7541"/>
    <cellStyle name="Standard 2 2 2 2 10 19" xfId="7948"/>
    <cellStyle name="Standard 2 2 2 2 10 2" xfId="1029"/>
    <cellStyle name="Standard 2 2 2 2 10 20" xfId="8355"/>
    <cellStyle name="Standard 2 2 2 2 10 21" xfId="8762"/>
    <cellStyle name="Standard 2 2 2 2 10 22" xfId="9169"/>
    <cellStyle name="Standard 2 2 2 2 10 23" xfId="9575"/>
    <cellStyle name="Standard 2 2 2 2 10 24" xfId="9976"/>
    <cellStyle name="Standard 2 2 2 2 10 25" xfId="10362"/>
    <cellStyle name="Standard 2 2 2 2 10 26" xfId="10654"/>
    <cellStyle name="Standard 2 2 2 2 10 3" xfId="1436"/>
    <cellStyle name="Standard 2 2 2 2 10 4" xfId="1843"/>
    <cellStyle name="Standard 2 2 2 2 10 5" xfId="2250"/>
    <cellStyle name="Standard 2 2 2 2 10 6" xfId="2657"/>
    <cellStyle name="Standard 2 2 2 2 10 7" xfId="3064"/>
    <cellStyle name="Standard 2 2 2 2 10 8" xfId="3471"/>
    <cellStyle name="Standard 2 2 2 2 10 9" xfId="3878"/>
    <cellStyle name="Standard 2 2 2 2 11" xfId="416"/>
    <cellStyle name="Standard 2 2 2 2 11 10" xfId="4291"/>
    <cellStyle name="Standard 2 2 2 2 11 11" xfId="4698"/>
    <cellStyle name="Standard 2 2 2 2 11 12" xfId="5105"/>
    <cellStyle name="Standard 2 2 2 2 11 13" xfId="5512"/>
    <cellStyle name="Standard 2 2 2 2 11 14" xfId="5919"/>
    <cellStyle name="Standard 2 2 2 2 11 15" xfId="6326"/>
    <cellStyle name="Standard 2 2 2 2 11 16" xfId="6733"/>
    <cellStyle name="Standard 2 2 2 2 11 17" xfId="7140"/>
    <cellStyle name="Standard 2 2 2 2 11 18" xfId="7547"/>
    <cellStyle name="Standard 2 2 2 2 11 19" xfId="7954"/>
    <cellStyle name="Standard 2 2 2 2 11 2" xfId="1035"/>
    <cellStyle name="Standard 2 2 2 2 11 20" xfId="8361"/>
    <cellStyle name="Standard 2 2 2 2 11 21" xfId="8768"/>
    <cellStyle name="Standard 2 2 2 2 11 22" xfId="9175"/>
    <cellStyle name="Standard 2 2 2 2 11 23" xfId="9581"/>
    <cellStyle name="Standard 2 2 2 2 11 24" xfId="9981"/>
    <cellStyle name="Standard 2 2 2 2 11 25" xfId="10367"/>
    <cellStyle name="Standard 2 2 2 2 11 26" xfId="10657"/>
    <cellStyle name="Standard 2 2 2 2 11 3" xfId="1442"/>
    <cellStyle name="Standard 2 2 2 2 11 4" xfId="1849"/>
    <cellStyle name="Standard 2 2 2 2 11 5" xfId="2256"/>
    <cellStyle name="Standard 2 2 2 2 11 6" xfId="2663"/>
    <cellStyle name="Standard 2 2 2 2 11 7" xfId="3070"/>
    <cellStyle name="Standard 2 2 2 2 11 8" xfId="3477"/>
    <cellStyle name="Standard 2 2 2 2 11 9" xfId="3884"/>
    <cellStyle name="Standard 2 2 2 2 12" xfId="422"/>
    <cellStyle name="Standard 2 2 2 2 12 10" xfId="4297"/>
    <cellStyle name="Standard 2 2 2 2 12 11" xfId="4704"/>
    <cellStyle name="Standard 2 2 2 2 12 12" xfId="5111"/>
    <cellStyle name="Standard 2 2 2 2 12 13" xfId="5518"/>
    <cellStyle name="Standard 2 2 2 2 12 14" xfId="5925"/>
    <cellStyle name="Standard 2 2 2 2 12 15" xfId="6332"/>
    <cellStyle name="Standard 2 2 2 2 12 16" xfId="6739"/>
    <cellStyle name="Standard 2 2 2 2 12 17" xfId="7146"/>
    <cellStyle name="Standard 2 2 2 2 12 18" xfId="7553"/>
    <cellStyle name="Standard 2 2 2 2 12 19" xfId="7960"/>
    <cellStyle name="Standard 2 2 2 2 12 2" xfId="1041"/>
    <cellStyle name="Standard 2 2 2 2 12 20" xfId="8367"/>
    <cellStyle name="Standard 2 2 2 2 12 21" xfId="8774"/>
    <cellStyle name="Standard 2 2 2 2 12 22" xfId="9181"/>
    <cellStyle name="Standard 2 2 2 2 12 23" xfId="9587"/>
    <cellStyle name="Standard 2 2 2 2 12 24" xfId="9987"/>
    <cellStyle name="Standard 2 2 2 2 12 25" xfId="10373"/>
    <cellStyle name="Standard 2 2 2 2 12 26" xfId="10660"/>
    <cellStyle name="Standard 2 2 2 2 12 3" xfId="1448"/>
    <cellStyle name="Standard 2 2 2 2 12 4" xfId="1855"/>
    <cellStyle name="Standard 2 2 2 2 12 5" xfId="2262"/>
    <cellStyle name="Standard 2 2 2 2 12 6" xfId="2669"/>
    <cellStyle name="Standard 2 2 2 2 12 7" xfId="3076"/>
    <cellStyle name="Standard 2 2 2 2 12 8" xfId="3483"/>
    <cellStyle name="Standard 2 2 2 2 12 9" xfId="3890"/>
    <cellStyle name="Standard 2 2 2 2 13" xfId="428"/>
    <cellStyle name="Standard 2 2 2 2 13 10" xfId="4303"/>
    <cellStyle name="Standard 2 2 2 2 13 11" xfId="4710"/>
    <cellStyle name="Standard 2 2 2 2 13 12" xfId="5117"/>
    <cellStyle name="Standard 2 2 2 2 13 13" xfId="5524"/>
    <cellStyle name="Standard 2 2 2 2 13 14" xfId="5931"/>
    <cellStyle name="Standard 2 2 2 2 13 15" xfId="6338"/>
    <cellStyle name="Standard 2 2 2 2 13 16" xfId="6745"/>
    <cellStyle name="Standard 2 2 2 2 13 17" xfId="7152"/>
    <cellStyle name="Standard 2 2 2 2 13 18" xfId="7559"/>
    <cellStyle name="Standard 2 2 2 2 13 19" xfId="7966"/>
    <cellStyle name="Standard 2 2 2 2 13 2" xfId="1047"/>
    <cellStyle name="Standard 2 2 2 2 13 20" xfId="8373"/>
    <cellStyle name="Standard 2 2 2 2 13 21" xfId="8780"/>
    <cellStyle name="Standard 2 2 2 2 13 22" xfId="9187"/>
    <cellStyle name="Standard 2 2 2 2 13 23" xfId="9593"/>
    <cellStyle name="Standard 2 2 2 2 13 24" xfId="9993"/>
    <cellStyle name="Standard 2 2 2 2 13 25" xfId="10379"/>
    <cellStyle name="Standard 2 2 2 2 13 26" xfId="10663"/>
    <cellStyle name="Standard 2 2 2 2 13 3" xfId="1454"/>
    <cellStyle name="Standard 2 2 2 2 13 4" xfId="1861"/>
    <cellStyle name="Standard 2 2 2 2 13 5" xfId="2268"/>
    <cellStyle name="Standard 2 2 2 2 13 6" xfId="2675"/>
    <cellStyle name="Standard 2 2 2 2 13 7" xfId="3082"/>
    <cellStyle name="Standard 2 2 2 2 13 8" xfId="3489"/>
    <cellStyle name="Standard 2 2 2 2 13 9" xfId="3896"/>
    <cellStyle name="Standard 2 2 2 2 14" xfId="434"/>
    <cellStyle name="Standard 2 2 2 2 14 10" xfId="4309"/>
    <cellStyle name="Standard 2 2 2 2 14 11" xfId="4716"/>
    <cellStyle name="Standard 2 2 2 2 14 12" xfId="5123"/>
    <cellStyle name="Standard 2 2 2 2 14 13" xfId="5530"/>
    <cellStyle name="Standard 2 2 2 2 14 14" xfId="5937"/>
    <cellStyle name="Standard 2 2 2 2 14 15" xfId="6344"/>
    <cellStyle name="Standard 2 2 2 2 14 16" xfId="6751"/>
    <cellStyle name="Standard 2 2 2 2 14 17" xfId="7158"/>
    <cellStyle name="Standard 2 2 2 2 14 18" xfId="7565"/>
    <cellStyle name="Standard 2 2 2 2 14 19" xfId="7972"/>
    <cellStyle name="Standard 2 2 2 2 14 2" xfId="1053"/>
    <cellStyle name="Standard 2 2 2 2 14 20" xfId="8379"/>
    <cellStyle name="Standard 2 2 2 2 14 21" xfId="8786"/>
    <cellStyle name="Standard 2 2 2 2 14 22" xfId="9193"/>
    <cellStyle name="Standard 2 2 2 2 14 23" xfId="9599"/>
    <cellStyle name="Standard 2 2 2 2 14 24" xfId="9999"/>
    <cellStyle name="Standard 2 2 2 2 14 25" xfId="10384"/>
    <cellStyle name="Standard 2 2 2 2 14 26" xfId="10666"/>
    <cellStyle name="Standard 2 2 2 2 14 3" xfId="1460"/>
    <cellStyle name="Standard 2 2 2 2 14 4" xfId="1867"/>
    <cellStyle name="Standard 2 2 2 2 14 5" xfId="2274"/>
    <cellStyle name="Standard 2 2 2 2 14 6" xfId="2681"/>
    <cellStyle name="Standard 2 2 2 2 14 7" xfId="3088"/>
    <cellStyle name="Standard 2 2 2 2 14 8" xfId="3495"/>
    <cellStyle name="Standard 2 2 2 2 14 9" xfId="3902"/>
    <cellStyle name="Standard 2 2 2 2 15" xfId="440"/>
    <cellStyle name="Standard 2 2 2 2 15 10" xfId="4315"/>
    <cellStyle name="Standard 2 2 2 2 15 11" xfId="4722"/>
    <cellStyle name="Standard 2 2 2 2 15 12" xfId="5129"/>
    <cellStyle name="Standard 2 2 2 2 15 13" xfId="5536"/>
    <cellStyle name="Standard 2 2 2 2 15 14" xfId="5943"/>
    <cellStyle name="Standard 2 2 2 2 15 15" xfId="6350"/>
    <cellStyle name="Standard 2 2 2 2 15 16" xfId="6757"/>
    <cellStyle name="Standard 2 2 2 2 15 17" xfId="7164"/>
    <cellStyle name="Standard 2 2 2 2 15 18" xfId="7571"/>
    <cellStyle name="Standard 2 2 2 2 15 19" xfId="7978"/>
    <cellStyle name="Standard 2 2 2 2 15 2" xfId="1059"/>
    <cellStyle name="Standard 2 2 2 2 15 20" xfId="8385"/>
    <cellStyle name="Standard 2 2 2 2 15 21" xfId="8792"/>
    <cellStyle name="Standard 2 2 2 2 15 22" xfId="9199"/>
    <cellStyle name="Standard 2 2 2 2 15 23" xfId="9605"/>
    <cellStyle name="Standard 2 2 2 2 15 24" xfId="10005"/>
    <cellStyle name="Standard 2 2 2 2 15 25" xfId="10389"/>
    <cellStyle name="Standard 2 2 2 2 15 26" xfId="10669"/>
    <cellStyle name="Standard 2 2 2 2 15 3" xfId="1466"/>
    <cellStyle name="Standard 2 2 2 2 15 4" xfId="1873"/>
    <cellStyle name="Standard 2 2 2 2 15 5" xfId="2280"/>
    <cellStyle name="Standard 2 2 2 2 15 6" xfId="2687"/>
    <cellStyle name="Standard 2 2 2 2 15 7" xfId="3094"/>
    <cellStyle name="Standard 2 2 2 2 15 8" xfId="3501"/>
    <cellStyle name="Standard 2 2 2 2 15 9" xfId="3908"/>
    <cellStyle name="Standard 2 2 2 2 16" xfId="446"/>
    <cellStyle name="Standard 2 2 2 2 16 10" xfId="4321"/>
    <cellStyle name="Standard 2 2 2 2 16 11" xfId="4728"/>
    <cellStyle name="Standard 2 2 2 2 16 12" xfId="5135"/>
    <cellStyle name="Standard 2 2 2 2 16 13" xfId="5542"/>
    <cellStyle name="Standard 2 2 2 2 16 14" xfId="5949"/>
    <cellStyle name="Standard 2 2 2 2 16 15" xfId="6356"/>
    <cellStyle name="Standard 2 2 2 2 16 16" xfId="6763"/>
    <cellStyle name="Standard 2 2 2 2 16 17" xfId="7170"/>
    <cellStyle name="Standard 2 2 2 2 16 18" xfId="7577"/>
    <cellStyle name="Standard 2 2 2 2 16 19" xfId="7984"/>
    <cellStyle name="Standard 2 2 2 2 16 2" xfId="1065"/>
    <cellStyle name="Standard 2 2 2 2 16 20" xfId="8391"/>
    <cellStyle name="Standard 2 2 2 2 16 21" xfId="8798"/>
    <cellStyle name="Standard 2 2 2 2 16 22" xfId="9205"/>
    <cellStyle name="Standard 2 2 2 2 16 23" xfId="9611"/>
    <cellStyle name="Standard 2 2 2 2 16 24" xfId="10011"/>
    <cellStyle name="Standard 2 2 2 2 16 25" xfId="10395"/>
    <cellStyle name="Standard 2 2 2 2 16 26" xfId="10672"/>
    <cellStyle name="Standard 2 2 2 2 16 3" xfId="1472"/>
    <cellStyle name="Standard 2 2 2 2 16 4" xfId="1879"/>
    <cellStyle name="Standard 2 2 2 2 16 5" xfId="2286"/>
    <cellStyle name="Standard 2 2 2 2 16 6" xfId="2693"/>
    <cellStyle name="Standard 2 2 2 2 16 7" xfId="3100"/>
    <cellStyle name="Standard 2 2 2 2 16 8" xfId="3507"/>
    <cellStyle name="Standard 2 2 2 2 16 9" xfId="3914"/>
    <cellStyle name="Standard 2 2 2 2 17" xfId="452"/>
    <cellStyle name="Standard 2 2 2 2 17 10" xfId="4327"/>
    <cellStyle name="Standard 2 2 2 2 17 11" xfId="4734"/>
    <cellStyle name="Standard 2 2 2 2 17 12" xfId="5141"/>
    <cellStyle name="Standard 2 2 2 2 17 13" xfId="5548"/>
    <cellStyle name="Standard 2 2 2 2 17 14" xfId="5955"/>
    <cellStyle name="Standard 2 2 2 2 17 15" xfId="6362"/>
    <cellStyle name="Standard 2 2 2 2 17 16" xfId="6769"/>
    <cellStyle name="Standard 2 2 2 2 17 17" xfId="7176"/>
    <cellStyle name="Standard 2 2 2 2 17 18" xfId="7583"/>
    <cellStyle name="Standard 2 2 2 2 17 19" xfId="7990"/>
    <cellStyle name="Standard 2 2 2 2 17 2" xfId="1071"/>
    <cellStyle name="Standard 2 2 2 2 17 20" xfId="8397"/>
    <cellStyle name="Standard 2 2 2 2 17 21" xfId="8804"/>
    <cellStyle name="Standard 2 2 2 2 17 22" xfId="9211"/>
    <cellStyle name="Standard 2 2 2 2 17 23" xfId="9617"/>
    <cellStyle name="Standard 2 2 2 2 17 24" xfId="10017"/>
    <cellStyle name="Standard 2 2 2 2 17 25" xfId="10401"/>
    <cellStyle name="Standard 2 2 2 2 17 26" xfId="10675"/>
    <cellStyle name="Standard 2 2 2 2 17 3" xfId="1478"/>
    <cellStyle name="Standard 2 2 2 2 17 4" xfId="1885"/>
    <cellStyle name="Standard 2 2 2 2 17 5" xfId="2292"/>
    <cellStyle name="Standard 2 2 2 2 17 6" xfId="2699"/>
    <cellStyle name="Standard 2 2 2 2 17 7" xfId="3106"/>
    <cellStyle name="Standard 2 2 2 2 17 8" xfId="3513"/>
    <cellStyle name="Standard 2 2 2 2 17 9" xfId="3920"/>
    <cellStyle name="Standard 2 2 2 2 18" xfId="458"/>
    <cellStyle name="Standard 2 2 2 2 18 10" xfId="4333"/>
    <cellStyle name="Standard 2 2 2 2 18 11" xfId="4740"/>
    <cellStyle name="Standard 2 2 2 2 18 12" xfId="5147"/>
    <cellStyle name="Standard 2 2 2 2 18 13" xfId="5554"/>
    <cellStyle name="Standard 2 2 2 2 18 14" xfId="5961"/>
    <cellStyle name="Standard 2 2 2 2 18 15" xfId="6368"/>
    <cellStyle name="Standard 2 2 2 2 18 16" xfId="6775"/>
    <cellStyle name="Standard 2 2 2 2 18 17" xfId="7182"/>
    <cellStyle name="Standard 2 2 2 2 18 18" xfId="7589"/>
    <cellStyle name="Standard 2 2 2 2 18 19" xfId="7996"/>
    <cellStyle name="Standard 2 2 2 2 18 2" xfId="1077"/>
    <cellStyle name="Standard 2 2 2 2 18 20" xfId="8403"/>
    <cellStyle name="Standard 2 2 2 2 18 21" xfId="8810"/>
    <cellStyle name="Standard 2 2 2 2 18 22" xfId="9217"/>
    <cellStyle name="Standard 2 2 2 2 18 23" xfId="9623"/>
    <cellStyle name="Standard 2 2 2 2 18 24" xfId="10023"/>
    <cellStyle name="Standard 2 2 2 2 18 25" xfId="10406"/>
    <cellStyle name="Standard 2 2 2 2 18 26" xfId="10678"/>
    <cellStyle name="Standard 2 2 2 2 18 3" xfId="1484"/>
    <cellStyle name="Standard 2 2 2 2 18 4" xfId="1891"/>
    <cellStyle name="Standard 2 2 2 2 18 5" xfId="2298"/>
    <cellStyle name="Standard 2 2 2 2 18 6" xfId="2705"/>
    <cellStyle name="Standard 2 2 2 2 18 7" xfId="3112"/>
    <cellStyle name="Standard 2 2 2 2 18 8" xfId="3519"/>
    <cellStyle name="Standard 2 2 2 2 18 9" xfId="3926"/>
    <cellStyle name="Standard 2 2 2 2 19" xfId="464"/>
    <cellStyle name="Standard 2 2 2 2 19 10" xfId="4339"/>
    <cellStyle name="Standard 2 2 2 2 19 11" xfId="4746"/>
    <cellStyle name="Standard 2 2 2 2 19 12" xfId="5153"/>
    <cellStyle name="Standard 2 2 2 2 19 13" xfId="5560"/>
    <cellStyle name="Standard 2 2 2 2 19 14" xfId="5967"/>
    <cellStyle name="Standard 2 2 2 2 19 15" xfId="6374"/>
    <cellStyle name="Standard 2 2 2 2 19 16" xfId="6781"/>
    <cellStyle name="Standard 2 2 2 2 19 17" xfId="7188"/>
    <cellStyle name="Standard 2 2 2 2 19 18" xfId="7595"/>
    <cellStyle name="Standard 2 2 2 2 19 19" xfId="8002"/>
    <cellStyle name="Standard 2 2 2 2 19 2" xfId="1083"/>
    <cellStyle name="Standard 2 2 2 2 19 20" xfId="8409"/>
    <cellStyle name="Standard 2 2 2 2 19 21" xfId="8816"/>
    <cellStyle name="Standard 2 2 2 2 19 22" xfId="9223"/>
    <cellStyle name="Standard 2 2 2 2 19 23" xfId="9629"/>
    <cellStyle name="Standard 2 2 2 2 19 24" xfId="10029"/>
    <cellStyle name="Standard 2 2 2 2 19 25" xfId="10411"/>
    <cellStyle name="Standard 2 2 2 2 19 26" xfId="10681"/>
    <cellStyle name="Standard 2 2 2 2 19 3" xfId="1490"/>
    <cellStyle name="Standard 2 2 2 2 19 4" xfId="1897"/>
    <cellStyle name="Standard 2 2 2 2 19 5" xfId="2304"/>
    <cellStyle name="Standard 2 2 2 2 19 6" xfId="2711"/>
    <cellStyle name="Standard 2 2 2 2 19 7" xfId="3118"/>
    <cellStyle name="Standard 2 2 2 2 19 8" xfId="3525"/>
    <cellStyle name="Standard 2 2 2 2 19 9" xfId="3932"/>
    <cellStyle name="Standard 2 2 2 2 2" xfId="179"/>
    <cellStyle name="Standard 2 2 2 2 2 10" xfId="53"/>
    <cellStyle name="Standard 2 2 2 2 2 11" xfId="370"/>
    <cellStyle name="Standard 2 2 2 2 2 12" xfId="250"/>
    <cellStyle name="Standard 2 2 2 2 2 13" xfId="364"/>
    <cellStyle name="Standard 2 2 2 2 2 14" xfId="254"/>
    <cellStyle name="Standard 2 2 2 2 2 15" xfId="360"/>
    <cellStyle name="Standard 2 2 2 2 2 16" xfId="258"/>
    <cellStyle name="Standard 2 2 2 2 2 17" xfId="357"/>
    <cellStyle name="Standard 2 2 2 2 2 18" xfId="261"/>
    <cellStyle name="Standard 2 2 2 2 2 19" xfId="388"/>
    <cellStyle name="Standard 2 2 2 2 2 2" xfId="180"/>
    <cellStyle name="Standard 2 2 2 2 2 2 10" xfId="421"/>
    <cellStyle name="Standard 2 2 2 2 2 2 10 10" xfId="4296"/>
    <cellStyle name="Standard 2 2 2 2 2 2 10 11" xfId="4703"/>
    <cellStyle name="Standard 2 2 2 2 2 2 10 12" xfId="5110"/>
    <cellStyle name="Standard 2 2 2 2 2 2 10 13" xfId="5517"/>
    <cellStyle name="Standard 2 2 2 2 2 2 10 14" xfId="5924"/>
    <cellStyle name="Standard 2 2 2 2 2 2 10 15" xfId="6331"/>
    <cellStyle name="Standard 2 2 2 2 2 2 10 16" xfId="6738"/>
    <cellStyle name="Standard 2 2 2 2 2 2 10 17" xfId="7145"/>
    <cellStyle name="Standard 2 2 2 2 2 2 10 18" xfId="7552"/>
    <cellStyle name="Standard 2 2 2 2 2 2 10 19" xfId="7959"/>
    <cellStyle name="Standard 2 2 2 2 2 2 10 2" xfId="1040"/>
    <cellStyle name="Standard 2 2 2 2 2 2 10 20" xfId="8366"/>
    <cellStyle name="Standard 2 2 2 2 2 2 10 21" xfId="8773"/>
    <cellStyle name="Standard 2 2 2 2 2 2 10 22" xfId="9180"/>
    <cellStyle name="Standard 2 2 2 2 2 2 10 23" xfId="9586"/>
    <cellStyle name="Standard 2 2 2 2 2 2 10 24" xfId="9986"/>
    <cellStyle name="Standard 2 2 2 2 2 2 10 25" xfId="10372"/>
    <cellStyle name="Standard 2 2 2 2 2 2 10 26" xfId="10659"/>
    <cellStyle name="Standard 2 2 2 2 2 2 10 3" xfId="1447"/>
    <cellStyle name="Standard 2 2 2 2 2 2 10 4" xfId="1854"/>
    <cellStyle name="Standard 2 2 2 2 2 2 10 5" xfId="2261"/>
    <cellStyle name="Standard 2 2 2 2 2 2 10 6" xfId="2668"/>
    <cellStyle name="Standard 2 2 2 2 2 2 10 7" xfId="3075"/>
    <cellStyle name="Standard 2 2 2 2 2 2 10 8" xfId="3482"/>
    <cellStyle name="Standard 2 2 2 2 2 2 10 9" xfId="3889"/>
    <cellStyle name="Standard 2 2 2 2 2 2 11" xfId="427"/>
    <cellStyle name="Standard 2 2 2 2 2 2 11 10" xfId="4302"/>
    <cellStyle name="Standard 2 2 2 2 2 2 11 11" xfId="4709"/>
    <cellStyle name="Standard 2 2 2 2 2 2 11 12" xfId="5116"/>
    <cellStyle name="Standard 2 2 2 2 2 2 11 13" xfId="5523"/>
    <cellStyle name="Standard 2 2 2 2 2 2 11 14" xfId="5930"/>
    <cellStyle name="Standard 2 2 2 2 2 2 11 15" xfId="6337"/>
    <cellStyle name="Standard 2 2 2 2 2 2 11 16" xfId="6744"/>
    <cellStyle name="Standard 2 2 2 2 2 2 11 17" xfId="7151"/>
    <cellStyle name="Standard 2 2 2 2 2 2 11 18" xfId="7558"/>
    <cellStyle name="Standard 2 2 2 2 2 2 11 19" xfId="7965"/>
    <cellStyle name="Standard 2 2 2 2 2 2 11 2" xfId="1046"/>
    <cellStyle name="Standard 2 2 2 2 2 2 11 20" xfId="8372"/>
    <cellStyle name="Standard 2 2 2 2 2 2 11 21" xfId="8779"/>
    <cellStyle name="Standard 2 2 2 2 2 2 11 22" xfId="9186"/>
    <cellStyle name="Standard 2 2 2 2 2 2 11 23" xfId="9592"/>
    <cellStyle name="Standard 2 2 2 2 2 2 11 24" xfId="9992"/>
    <cellStyle name="Standard 2 2 2 2 2 2 11 25" xfId="10378"/>
    <cellStyle name="Standard 2 2 2 2 2 2 11 26" xfId="10662"/>
    <cellStyle name="Standard 2 2 2 2 2 2 11 3" xfId="1453"/>
    <cellStyle name="Standard 2 2 2 2 2 2 11 4" xfId="1860"/>
    <cellStyle name="Standard 2 2 2 2 2 2 11 5" xfId="2267"/>
    <cellStyle name="Standard 2 2 2 2 2 2 11 6" xfId="2674"/>
    <cellStyle name="Standard 2 2 2 2 2 2 11 7" xfId="3081"/>
    <cellStyle name="Standard 2 2 2 2 2 2 11 8" xfId="3488"/>
    <cellStyle name="Standard 2 2 2 2 2 2 11 9" xfId="3895"/>
    <cellStyle name="Standard 2 2 2 2 2 2 12" xfId="433"/>
    <cellStyle name="Standard 2 2 2 2 2 2 12 10" xfId="4308"/>
    <cellStyle name="Standard 2 2 2 2 2 2 12 11" xfId="4715"/>
    <cellStyle name="Standard 2 2 2 2 2 2 12 12" xfId="5122"/>
    <cellStyle name="Standard 2 2 2 2 2 2 12 13" xfId="5529"/>
    <cellStyle name="Standard 2 2 2 2 2 2 12 14" xfId="5936"/>
    <cellStyle name="Standard 2 2 2 2 2 2 12 15" xfId="6343"/>
    <cellStyle name="Standard 2 2 2 2 2 2 12 16" xfId="6750"/>
    <cellStyle name="Standard 2 2 2 2 2 2 12 17" xfId="7157"/>
    <cellStyle name="Standard 2 2 2 2 2 2 12 18" xfId="7564"/>
    <cellStyle name="Standard 2 2 2 2 2 2 12 19" xfId="7971"/>
    <cellStyle name="Standard 2 2 2 2 2 2 12 2" xfId="1052"/>
    <cellStyle name="Standard 2 2 2 2 2 2 12 20" xfId="8378"/>
    <cellStyle name="Standard 2 2 2 2 2 2 12 21" xfId="8785"/>
    <cellStyle name="Standard 2 2 2 2 2 2 12 22" xfId="9192"/>
    <cellStyle name="Standard 2 2 2 2 2 2 12 23" xfId="9598"/>
    <cellStyle name="Standard 2 2 2 2 2 2 12 24" xfId="9998"/>
    <cellStyle name="Standard 2 2 2 2 2 2 12 25" xfId="10383"/>
    <cellStyle name="Standard 2 2 2 2 2 2 12 26" xfId="10665"/>
    <cellStyle name="Standard 2 2 2 2 2 2 12 3" xfId="1459"/>
    <cellStyle name="Standard 2 2 2 2 2 2 12 4" xfId="1866"/>
    <cellStyle name="Standard 2 2 2 2 2 2 12 5" xfId="2273"/>
    <cellStyle name="Standard 2 2 2 2 2 2 12 6" xfId="2680"/>
    <cellStyle name="Standard 2 2 2 2 2 2 12 7" xfId="3087"/>
    <cellStyle name="Standard 2 2 2 2 2 2 12 8" xfId="3494"/>
    <cellStyle name="Standard 2 2 2 2 2 2 12 9" xfId="3901"/>
    <cellStyle name="Standard 2 2 2 2 2 2 13" xfId="439"/>
    <cellStyle name="Standard 2 2 2 2 2 2 13 10" xfId="4314"/>
    <cellStyle name="Standard 2 2 2 2 2 2 13 11" xfId="4721"/>
    <cellStyle name="Standard 2 2 2 2 2 2 13 12" xfId="5128"/>
    <cellStyle name="Standard 2 2 2 2 2 2 13 13" xfId="5535"/>
    <cellStyle name="Standard 2 2 2 2 2 2 13 14" xfId="5942"/>
    <cellStyle name="Standard 2 2 2 2 2 2 13 15" xfId="6349"/>
    <cellStyle name="Standard 2 2 2 2 2 2 13 16" xfId="6756"/>
    <cellStyle name="Standard 2 2 2 2 2 2 13 17" xfId="7163"/>
    <cellStyle name="Standard 2 2 2 2 2 2 13 18" xfId="7570"/>
    <cellStyle name="Standard 2 2 2 2 2 2 13 19" xfId="7977"/>
    <cellStyle name="Standard 2 2 2 2 2 2 13 2" xfId="1058"/>
    <cellStyle name="Standard 2 2 2 2 2 2 13 20" xfId="8384"/>
    <cellStyle name="Standard 2 2 2 2 2 2 13 21" xfId="8791"/>
    <cellStyle name="Standard 2 2 2 2 2 2 13 22" xfId="9198"/>
    <cellStyle name="Standard 2 2 2 2 2 2 13 23" xfId="9604"/>
    <cellStyle name="Standard 2 2 2 2 2 2 13 24" xfId="10004"/>
    <cellStyle name="Standard 2 2 2 2 2 2 13 25" xfId="10388"/>
    <cellStyle name="Standard 2 2 2 2 2 2 13 26" xfId="10668"/>
    <cellStyle name="Standard 2 2 2 2 2 2 13 3" xfId="1465"/>
    <cellStyle name="Standard 2 2 2 2 2 2 13 4" xfId="1872"/>
    <cellStyle name="Standard 2 2 2 2 2 2 13 5" xfId="2279"/>
    <cellStyle name="Standard 2 2 2 2 2 2 13 6" xfId="2686"/>
    <cellStyle name="Standard 2 2 2 2 2 2 13 7" xfId="3093"/>
    <cellStyle name="Standard 2 2 2 2 2 2 13 8" xfId="3500"/>
    <cellStyle name="Standard 2 2 2 2 2 2 13 9" xfId="3907"/>
    <cellStyle name="Standard 2 2 2 2 2 2 14" xfId="445"/>
    <cellStyle name="Standard 2 2 2 2 2 2 14 10" xfId="4320"/>
    <cellStyle name="Standard 2 2 2 2 2 2 14 11" xfId="4727"/>
    <cellStyle name="Standard 2 2 2 2 2 2 14 12" xfId="5134"/>
    <cellStyle name="Standard 2 2 2 2 2 2 14 13" xfId="5541"/>
    <cellStyle name="Standard 2 2 2 2 2 2 14 14" xfId="5948"/>
    <cellStyle name="Standard 2 2 2 2 2 2 14 15" xfId="6355"/>
    <cellStyle name="Standard 2 2 2 2 2 2 14 16" xfId="6762"/>
    <cellStyle name="Standard 2 2 2 2 2 2 14 17" xfId="7169"/>
    <cellStyle name="Standard 2 2 2 2 2 2 14 18" xfId="7576"/>
    <cellStyle name="Standard 2 2 2 2 2 2 14 19" xfId="7983"/>
    <cellStyle name="Standard 2 2 2 2 2 2 14 2" xfId="1064"/>
    <cellStyle name="Standard 2 2 2 2 2 2 14 20" xfId="8390"/>
    <cellStyle name="Standard 2 2 2 2 2 2 14 21" xfId="8797"/>
    <cellStyle name="Standard 2 2 2 2 2 2 14 22" xfId="9204"/>
    <cellStyle name="Standard 2 2 2 2 2 2 14 23" xfId="9610"/>
    <cellStyle name="Standard 2 2 2 2 2 2 14 24" xfId="10010"/>
    <cellStyle name="Standard 2 2 2 2 2 2 14 25" xfId="10394"/>
    <cellStyle name="Standard 2 2 2 2 2 2 14 26" xfId="10671"/>
    <cellStyle name="Standard 2 2 2 2 2 2 14 3" xfId="1471"/>
    <cellStyle name="Standard 2 2 2 2 2 2 14 4" xfId="1878"/>
    <cellStyle name="Standard 2 2 2 2 2 2 14 5" xfId="2285"/>
    <cellStyle name="Standard 2 2 2 2 2 2 14 6" xfId="2692"/>
    <cellStyle name="Standard 2 2 2 2 2 2 14 7" xfId="3099"/>
    <cellStyle name="Standard 2 2 2 2 2 2 14 8" xfId="3506"/>
    <cellStyle name="Standard 2 2 2 2 2 2 14 9" xfId="3913"/>
    <cellStyle name="Standard 2 2 2 2 2 2 15" xfId="451"/>
    <cellStyle name="Standard 2 2 2 2 2 2 15 10" xfId="4326"/>
    <cellStyle name="Standard 2 2 2 2 2 2 15 11" xfId="4733"/>
    <cellStyle name="Standard 2 2 2 2 2 2 15 12" xfId="5140"/>
    <cellStyle name="Standard 2 2 2 2 2 2 15 13" xfId="5547"/>
    <cellStyle name="Standard 2 2 2 2 2 2 15 14" xfId="5954"/>
    <cellStyle name="Standard 2 2 2 2 2 2 15 15" xfId="6361"/>
    <cellStyle name="Standard 2 2 2 2 2 2 15 16" xfId="6768"/>
    <cellStyle name="Standard 2 2 2 2 2 2 15 17" xfId="7175"/>
    <cellStyle name="Standard 2 2 2 2 2 2 15 18" xfId="7582"/>
    <cellStyle name="Standard 2 2 2 2 2 2 15 19" xfId="7989"/>
    <cellStyle name="Standard 2 2 2 2 2 2 15 2" xfId="1070"/>
    <cellStyle name="Standard 2 2 2 2 2 2 15 20" xfId="8396"/>
    <cellStyle name="Standard 2 2 2 2 2 2 15 21" xfId="8803"/>
    <cellStyle name="Standard 2 2 2 2 2 2 15 22" xfId="9210"/>
    <cellStyle name="Standard 2 2 2 2 2 2 15 23" xfId="9616"/>
    <cellStyle name="Standard 2 2 2 2 2 2 15 24" xfId="10016"/>
    <cellStyle name="Standard 2 2 2 2 2 2 15 25" xfId="10400"/>
    <cellStyle name="Standard 2 2 2 2 2 2 15 26" xfId="10674"/>
    <cellStyle name="Standard 2 2 2 2 2 2 15 3" xfId="1477"/>
    <cellStyle name="Standard 2 2 2 2 2 2 15 4" xfId="1884"/>
    <cellStyle name="Standard 2 2 2 2 2 2 15 5" xfId="2291"/>
    <cellStyle name="Standard 2 2 2 2 2 2 15 6" xfId="2698"/>
    <cellStyle name="Standard 2 2 2 2 2 2 15 7" xfId="3105"/>
    <cellStyle name="Standard 2 2 2 2 2 2 15 8" xfId="3512"/>
    <cellStyle name="Standard 2 2 2 2 2 2 15 9" xfId="3919"/>
    <cellStyle name="Standard 2 2 2 2 2 2 16" xfId="457"/>
    <cellStyle name="Standard 2 2 2 2 2 2 16 10" xfId="4332"/>
    <cellStyle name="Standard 2 2 2 2 2 2 16 11" xfId="4739"/>
    <cellStyle name="Standard 2 2 2 2 2 2 16 12" xfId="5146"/>
    <cellStyle name="Standard 2 2 2 2 2 2 16 13" xfId="5553"/>
    <cellStyle name="Standard 2 2 2 2 2 2 16 14" xfId="5960"/>
    <cellStyle name="Standard 2 2 2 2 2 2 16 15" xfId="6367"/>
    <cellStyle name="Standard 2 2 2 2 2 2 16 16" xfId="6774"/>
    <cellStyle name="Standard 2 2 2 2 2 2 16 17" xfId="7181"/>
    <cellStyle name="Standard 2 2 2 2 2 2 16 18" xfId="7588"/>
    <cellStyle name="Standard 2 2 2 2 2 2 16 19" xfId="7995"/>
    <cellStyle name="Standard 2 2 2 2 2 2 16 2" xfId="1076"/>
    <cellStyle name="Standard 2 2 2 2 2 2 16 20" xfId="8402"/>
    <cellStyle name="Standard 2 2 2 2 2 2 16 21" xfId="8809"/>
    <cellStyle name="Standard 2 2 2 2 2 2 16 22" xfId="9216"/>
    <cellStyle name="Standard 2 2 2 2 2 2 16 23" xfId="9622"/>
    <cellStyle name="Standard 2 2 2 2 2 2 16 24" xfId="10022"/>
    <cellStyle name="Standard 2 2 2 2 2 2 16 25" xfId="10405"/>
    <cellStyle name="Standard 2 2 2 2 2 2 16 26" xfId="10677"/>
    <cellStyle name="Standard 2 2 2 2 2 2 16 3" xfId="1483"/>
    <cellStyle name="Standard 2 2 2 2 2 2 16 4" xfId="1890"/>
    <cellStyle name="Standard 2 2 2 2 2 2 16 5" xfId="2297"/>
    <cellStyle name="Standard 2 2 2 2 2 2 16 6" xfId="2704"/>
    <cellStyle name="Standard 2 2 2 2 2 2 16 7" xfId="3111"/>
    <cellStyle name="Standard 2 2 2 2 2 2 16 8" xfId="3518"/>
    <cellStyle name="Standard 2 2 2 2 2 2 16 9" xfId="3925"/>
    <cellStyle name="Standard 2 2 2 2 2 2 17" xfId="463"/>
    <cellStyle name="Standard 2 2 2 2 2 2 17 10" xfId="4338"/>
    <cellStyle name="Standard 2 2 2 2 2 2 17 11" xfId="4745"/>
    <cellStyle name="Standard 2 2 2 2 2 2 17 12" xfId="5152"/>
    <cellStyle name="Standard 2 2 2 2 2 2 17 13" xfId="5559"/>
    <cellStyle name="Standard 2 2 2 2 2 2 17 14" xfId="5966"/>
    <cellStyle name="Standard 2 2 2 2 2 2 17 15" xfId="6373"/>
    <cellStyle name="Standard 2 2 2 2 2 2 17 16" xfId="6780"/>
    <cellStyle name="Standard 2 2 2 2 2 2 17 17" xfId="7187"/>
    <cellStyle name="Standard 2 2 2 2 2 2 17 18" xfId="7594"/>
    <cellStyle name="Standard 2 2 2 2 2 2 17 19" xfId="8001"/>
    <cellStyle name="Standard 2 2 2 2 2 2 17 2" xfId="1082"/>
    <cellStyle name="Standard 2 2 2 2 2 2 17 20" xfId="8408"/>
    <cellStyle name="Standard 2 2 2 2 2 2 17 21" xfId="8815"/>
    <cellStyle name="Standard 2 2 2 2 2 2 17 22" xfId="9222"/>
    <cellStyle name="Standard 2 2 2 2 2 2 17 23" xfId="9628"/>
    <cellStyle name="Standard 2 2 2 2 2 2 17 24" xfId="10028"/>
    <cellStyle name="Standard 2 2 2 2 2 2 17 25" xfId="10410"/>
    <cellStyle name="Standard 2 2 2 2 2 2 17 26" xfId="10680"/>
    <cellStyle name="Standard 2 2 2 2 2 2 17 3" xfId="1489"/>
    <cellStyle name="Standard 2 2 2 2 2 2 17 4" xfId="1896"/>
    <cellStyle name="Standard 2 2 2 2 2 2 17 5" xfId="2303"/>
    <cellStyle name="Standard 2 2 2 2 2 2 17 6" xfId="2710"/>
    <cellStyle name="Standard 2 2 2 2 2 2 17 7" xfId="3117"/>
    <cellStyle name="Standard 2 2 2 2 2 2 17 8" xfId="3524"/>
    <cellStyle name="Standard 2 2 2 2 2 2 17 9" xfId="3931"/>
    <cellStyle name="Standard 2 2 2 2 2 2 18" xfId="469"/>
    <cellStyle name="Standard 2 2 2 2 2 2 18 10" xfId="4344"/>
    <cellStyle name="Standard 2 2 2 2 2 2 18 11" xfId="4751"/>
    <cellStyle name="Standard 2 2 2 2 2 2 18 12" xfId="5158"/>
    <cellStyle name="Standard 2 2 2 2 2 2 18 13" xfId="5565"/>
    <cellStyle name="Standard 2 2 2 2 2 2 18 14" xfId="5972"/>
    <cellStyle name="Standard 2 2 2 2 2 2 18 15" xfId="6379"/>
    <cellStyle name="Standard 2 2 2 2 2 2 18 16" xfId="6786"/>
    <cellStyle name="Standard 2 2 2 2 2 2 18 17" xfId="7193"/>
    <cellStyle name="Standard 2 2 2 2 2 2 18 18" xfId="7600"/>
    <cellStyle name="Standard 2 2 2 2 2 2 18 19" xfId="8007"/>
    <cellStyle name="Standard 2 2 2 2 2 2 18 2" xfId="1088"/>
    <cellStyle name="Standard 2 2 2 2 2 2 18 20" xfId="8414"/>
    <cellStyle name="Standard 2 2 2 2 2 2 18 21" xfId="8821"/>
    <cellStyle name="Standard 2 2 2 2 2 2 18 22" xfId="9228"/>
    <cellStyle name="Standard 2 2 2 2 2 2 18 23" xfId="9634"/>
    <cellStyle name="Standard 2 2 2 2 2 2 18 24" xfId="10034"/>
    <cellStyle name="Standard 2 2 2 2 2 2 18 25" xfId="10415"/>
    <cellStyle name="Standard 2 2 2 2 2 2 18 26" xfId="10683"/>
    <cellStyle name="Standard 2 2 2 2 2 2 18 3" xfId="1495"/>
    <cellStyle name="Standard 2 2 2 2 2 2 18 4" xfId="1902"/>
    <cellStyle name="Standard 2 2 2 2 2 2 18 5" xfId="2309"/>
    <cellStyle name="Standard 2 2 2 2 2 2 18 6" xfId="2716"/>
    <cellStyle name="Standard 2 2 2 2 2 2 18 7" xfId="3123"/>
    <cellStyle name="Standard 2 2 2 2 2 2 18 8" xfId="3530"/>
    <cellStyle name="Standard 2 2 2 2 2 2 18 9" xfId="3937"/>
    <cellStyle name="Standard 2 2 2 2 2 2 19" xfId="475"/>
    <cellStyle name="Standard 2 2 2 2 2 2 19 10" xfId="4350"/>
    <cellStyle name="Standard 2 2 2 2 2 2 19 11" xfId="4757"/>
    <cellStyle name="Standard 2 2 2 2 2 2 19 12" xfId="5164"/>
    <cellStyle name="Standard 2 2 2 2 2 2 19 13" xfId="5571"/>
    <cellStyle name="Standard 2 2 2 2 2 2 19 14" xfId="5978"/>
    <cellStyle name="Standard 2 2 2 2 2 2 19 15" xfId="6385"/>
    <cellStyle name="Standard 2 2 2 2 2 2 19 16" xfId="6792"/>
    <cellStyle name="Standard 2 2 2 2 2 2 19 17" xfId="7199"/>
    <cellStyle name="Standard 2 2 2 2 2 2 19 18" xfId="7606"/>
    <cellStyle name="Standard 2 2 2 2 2 2 19 19" xfId="8013"/>
    <cellStyle name="Standard 2 2 2 2 2 2 19 2" xfId="1094"/>
    <cellStyle name="Standard 2 2 2 2 2 2 19 20" xfId="8420"/>
    <cellStyle name="Standard 2 2 2 2 2 2 19 21" xfId="8827"/>
    <cellStyle name="Standard 2 2 2 2 2 2 19 22" xfId="9234"/>
    <cellStyle name="Standard 2 2 2 2 2 2 19 23" xfId="9639"/>
    <cellStyle name="Standard 2 2 2 2 2 2 19 24" xfId="10039"/>
    <cellStyle name="Standard 2 2 2 2 2 2 19 25" xfId="10420"/>
    <cellStyle name="Standard 2 2 2 2 2 2 19 26" xfId="10686"/>
    <cellStyle name="Standard 2 2 2 2 2 2 19 3" xfId="1501"/>
    <cellStyle name="Standard 2 2 2 2 2 2 19 4" xfId="1908"/>
    <cellStyle name="Standard 2 2 2 2 2 2 19 5" xfId="2315"/>
    <cellStyle name="Standard 2 2 2 2 2 2 19 6" xfId="2722"/>
    <cellStyle name="Standard 2 2 2 2 2 2 19 7" xfId="3129"/>
    <cellStyle name="Standard 2 2 2 2 2 2 19 8" xfId="3536"/>
    <cellStyle name="Standard 2 2 2 2 2 2 19 9" xfId="3943"/>
    <cellStyle name="Standard 2 2 2 2 2 2 2" xfId="181"/>
    <cellStyle name="Standard 2 2 2 2 2 2 2 10" xfId="4123"/>
    <cellStyle name="Standard 2 2 2 2 2 2 2 11" xfId="4530"/>
    <cellStyle name="Standard 2 2 2 2 2 2 2 12" xfId="4937"/>
    <cellStyle name="Standard 2 2 2 2 2 2 2 13" xfId="5344"/>
    <cellStyle name="Standard 2 2 2 2 2 2 2 14" xfId="5751"/>
    <cellStyle name="Standard 2 2 2 2 2 2 2 15" xfId="6158"/>
    <cellStyle name="Standard 2 2 2 2 2 2 2 16" xfId="6565"/>
    <cellStyle name="Standard 2 2 2 2 2 2 2 17" xfId="6972"/>
    <cellStyle name="Standard 2 2 2 2 2 2 2 18" xfId="7379"/>
    <cellStyle name="Standard 2 2 2 2 2 2 2 19" xfId="7786"/>
    <cellStyle name="Standard 2 2 2 2 2 2 2 2" xfId="867"/>
    <cellStyle name="Standard 2 2 2 2 2 2 2 2 10" xfId="4124"/>
    <cellStyle name="Standard 2 2 2 2 2 2 2 2 11" xfId="4531"/>
    <cellStyle name="Standard 2 2 2 2 2 2 2 2 12" xfId="4938"/>
    <cellStyle name="Standard 2 2 2 2 2 2 2 2 13" xfId="5345"/>
    <cellStyle name="Standard 2 2 2 2 2 2 2 2 14" xfId="5752"/>
    <cellStyle name="Standard 2 2 2 2 2 2 2 2 15" xfId="6159"/>
    <cellStyle name="Standard 2 2 2 2 2 2 2 2 16" xfId="6566"/>
    <cellStyle name="Standard 2 2 2 2 2 2 2 2 17" xfId="6973"/>
    <cellStyle name="Standard 2 2 2 2 2 2 2 2 18" xfId="7380"/>
    <cellStyle name="Standard 2 2 2 2 2 2 2 2 19" xfId="7787"/>
    <cellStyle name="Standard 2 2 2 2 2 2 2 2 2" xfId="868"/>
    <cellStyle name="Standard 2 2 2 2 2 2 2 2 20" xfId="8194"/>
    <cellStyle name="Standard 2 2 2 2 2 2 2 2 21" xfId="8601"/>
    <cellStyle name="Standard 2 2 2 2 2 2 2 2 22" xfId="9008"/>
    <cellStyle name="Standard 2 2 2 2 2 2 2 2 23" xfId="9415"/>
    <cellStyle name="Standard 2 2 2 2 2 2 2 2 24" xfId="9820"/>
    <cellStyle name="Standard 2 2 2 2 2 2 2 2 25" xfId="10217"/>
    <cellStyle name="Standard 2 2 2 2 2 2 2 2 26" xfId="10575"/>
    <cellStyle name="Standard 2 2 2 2 2 2 2 2 3" xfId="1275"/>
    <cellStyle name="Standard 2 2 2 2 2 2 2 2 4" xfId="1682"/>
    <cellStyle name="Standard 2 2 2 2 2 2 2 2 5" xfId="2089"/>
    <cellStyle name="Standard 2 2 2 2 2 2 2 2 6" xfId="2496"/>
    <cellStyle name="Standard 2 2 2 2 2 2 2 2 7" xfId="2903"/>
    <cellStyle name="Standard 2 2 2 2 2 2 2 2 8" xfId="3310"/>
    <cellStyle name="Standard 2 2 2 2 2 2 2 2 9" xfId="3717"/>
    <cellStyle name="Standard 2 2 2 2 2 2 2 20" xfId="8193"/>
    <cellStyle name="Standard 2 2 2 2 2 2 2 21" xfId="8600"/>
    <cellStyle name="Standard 2 2 2 2 2 2 2 22" xfId="9007"/>
    <cellStyle name="Standard 2 2 2 2 2 2 2 23" xfId="9414"/>
    <cellStyle name="Standard 2 2 2 2 2 2 2 24" xfId="9819"/>
    <cellStyle name="Standard 2 2 2 2 2 2 2 25" xfId="10216"/>
    <cellStyle name="Standard 2 2 2 2 2 2 2 26" xfId="10574"/>
    <cellStyle name="Standard 2 2 2 2 2 2 2 3" xfId="1274"/>
    <cellStyle name="Standard 2 2 2 2 2 2 2 4" xfId="1681"/>
    <cellStyle name="Standard 2 2 2 2 2 2 2 5" xfId="2088"/>
    <cellStyle name="Standard 2 2 2 2 2 2 2 6" xfId="2495"/>
    <cellStyle name="Standard 2 2 2 2 2 2 2 7" xfId="2902"/>
    <cellStyle name="Standard 2 2 2 2 2 2 2 8" xfId="3309"/>
    <cellStyle name="Standard 2 2 2 2 2 2 2 9" xfId="3716"/>
    <cellStyle name="Standard 2 2 2 2 2 2 20" xfId="480"/>
    <cellStyle name="Standard 2 2 2 2 2 2 20 10" xfId="4355"/>
    <cellStyle name="Standard 2 2 2 2 2 2 20 11" xfId="4762"/>
    <cellStyle name="Standard 2 2 2 2 2 2 20 12" xfId="5169"/>
    <cellStyle name="Standard 2 2 2 2 2 2 20 13" xfId="5576"/>
    <cellStyle name="Standard 2 2 2 2 2 2 20 14" xfId="5983"/>
    <cellStyle name="Standard 2 2 2 2 2 2 20 15" xfId="6390"/>
    <cellStyle name="Standard 2 2 2 2 2 2 20 16" xfId="6797"/>
    <cellStyle name="Standard 2 2 2 2 2 2 20 17" xfId="7204"/>
    <cellStyle name="Standard 2 2 2 2 2 2 20 18" xfId="7611"/>
    <cellStyle name="Standard 2 2 2 2 2 2 20 19" xfId="8018"/>
    <cellStyle name="Standard 2 2 2 2 2 2 20 2" xfId="1099"/>
    <cellStyle name="Standard 2 2 2 2 2 2 20 20" xfId="8425"/>
    <cellStyle name="Standard 2 2 2 2 2 2 20 21" xfId="8832"/>
    <cellStyle name="Standard 2 2 2 2 2 2 20 22" xfId="9239"/>
    <cellStyle name="Standard 2 2 2 2 2 2 20 23" xfId="9644"/>
    <cellStyle name="Standard 2 2 2 2 2 2 20 24" xfId="10044"/>
    <cellStyle name="Standard 2 2 2 2 2 2 20 25" xfId="10425"/>
    <cellStyle name="Standard 2 2 2 2 2 2 20 26" xfId="10689"/>
    <cellStyle name="Standard 2 2 2 2 2 2 20 3" xfId="1506"/>
    <cellStyle name="Standard 2 2 2 2 2 2 20 4" xfId="1913"/>
    <cellStyle name="Standard 2 2 2 2 2 2 20 5" xfId="2320"/>
    <cellStyle name="Standard 2 2 2 2 2 2 20 6" xfId="2727"/>
    <cellStyle name="Standard 2 2 2 2 2 2 20 7" xfId="3134"/>
    <cellStyle name="Standard 2 2 2 2 2 2 20 8" xfId="3541"/>
    <cellStyle name="Standard 2 2 2 2 2 2 20 9" xfId="3948"/>
    <cellStyle name="Standard 2 2 2 2 2 2 21" xfId="485"/>
    <cellStyle name="Standard 2 2 2 2 2 2 21 10" xfId="4360"/>
    <cellStyle name="Standard 2 2 2 2 2 2 21 11" xfId="4767"/>
    <cellStyle name="Standard 2 2 2 2 2 2 21 12" xfId="5174"/>
    <cellStyle name="Standard 2 2 2 2 2 2 21 13" xfId="5581"/>
    <cellStyle name="Standard 2 2 2 2 2 2 21 14" xfId="5988"/>
    <cellStyle name="Standard 2 2 2 2 2 2 21 15" xfId="6395"/>
    <cellStyle name="Standard 2 2 2 2 2 2 21 16" xfId="6802"/>
    <cellStyle name="Standard 2 2 2 2 2 2 21 17" xfId="7209"/>
    <cellStyle name="Standard 2 2 2 2 2 2 21 18" xfId="7616"/>
    <cellStyle name="Standard 2 2 2 2 2 2 21 19" xfId="8023"/>
    <cellStyle name="Standard 2 2 2 2 2 2 21 2" xfId="1104"/>
    <cellStyle name="Standard 2 2 2 2 2 2 21 20" xfId="8430"/>
    <cellStyle name="Standard 2 2 2 2 2 2 21 21" xfId="8837"/>
    <cellStyle name="Standard 2 2 2 2 2 2 21 22" xfId="9244"/>
    <cellStyle name="Standard 2 2 2 2 2 2 21 23" xfId="9649"/>
    <cellStyle name="Standard 2 2 2 2 2 2 21 24" xfId="10049"/>
    <cellStyle name="Standard 2 2 2 2 2 2 21 25" xfId="10430"/>
    <cellStyle name="Standard 2 2 2 2 2 2 21 26" xfId="10692"/>
    <cellStyle name="Standard 2 2 2 2 2 2 21 3" xfId="1511"/>
    <cellStyle name="Standard 2 2 2 2 2 2 21 4" xfId="1918"/>
    <cellStyle name="Standard 2 2 2 2 2 2 21 5" xfId="2325"/>
    <cellStyle name="Standard 2 2 2 2 2 2 21 6" xfId="2732"/>
    <cellStyle name="Standard 2 2 2 2 2 2 21 7" xfId="3139"/>
    <cellStyle name="Standard 2 2 2 2 2 2 21 8" xfId="3546"/>
    <cellStyle name="Standard 2 2 2 2 2 2 21 9" xfId="3953"/>
    <cellStyle name="Standard 2 2 2 2 2 2 22" xfId="490"/>
    <cellStyle name="Standard 2 2 2 2 2 2 22 10" xfId="4365"/>
    <cellStyle name="Standard 2 2 2 2 2 2 22 11" xfId="4772"/>
    <cellStyle name="Standard 2 2 2 2 2 2 22 12" xfId="5179"/>
    <cellStyle name="Standard 2 2 2 2 2 2 22 13" xfId="5586"/>
    <cellStyle name="Standard 2 2 2 2 2 2 22 14" xfId="5993"/>
    <cellStyle name="Standard 2 2 2 2 2 2 22 15" xfId="6400"/>
    <cellStyle name="Standard 2 2 2 2 2 2 22 16" xfId="6807"/>
    <cellStyle name="Standard 2 2 2 2 2 2 22 17" xfId="7214"/>
    <cellStyle name="Standard 2 2 2 2 2 2 22 18" xfId="7621"/>
    <cellStyle name="Standard 2 2 2 2 2 2 22 19" xfId="8028"/>
    <cellStyle name="Standard 2 2 2 2 2 2 22 2" xfId="1109"/>
    <cellStyle name="Standard 2 2 2 2 2 2 22 20" xfId="8435"/>
    <cellStyle name="Standard 2 2 2 2 2 2 22 21" xfId="8842"/>
    <cellStyle name="Standard 2 2 2 2 2 2 22 22" xfId="9249"/>
    <cellStyle name="Standard 2 2 2 2 2 2 22 23" xfId="9654"/>
    <cellStyle name="Standard 2 2 2 2 2 2 22 24" xfId="10054"/>
    <cellStyle name="Standard 2 2 2 2 2 2 22 25" xfId="10435"/>
    <cellStyle name="Standard 2 2 2 2 2 2 22 26" xfId="10695"/>
    <cellStyle name="Standard 2 2 2 2 2 2 22 3" xfId="1516"/>
    <cellStyle name="Standard 2 2 2 2 2 2 22 4" xfId="1923"/>
    <cellStyle name="Standard 2 2 2 2 2 2 22 5" xfId="2330"/>
    <cellStyle name="Standard 2 2 2 2 2 2 22 6" xfId="2737"/>
    <cellStyle name="Standard 2 2 2 2 2 2 22 7" xfId="3144"/>
    <cellStyle name="Standard 2 2 2 2 2 2 22 8" xfId="3551"/>
    <cellStyle name="Standard 2 2 2 2 2 2 22 9" xfId="3958"/>
    <cellStyle name="Standard 2 2 2 2 2 2 23" xfId="495"/>
    <cellStyle name="Standard 2 2 2 2 2 2 23 10" xfId="4370"/>
    <cellStyle name="Standard 2 2 2 2 2 2 23 11" xfId="4777"/>
    <cellStyle name="Standard 2 2 2 2 2 2 23 12" xfId="5184"/>
    <cellStyle name="Standard 2 2 2 2 2 2 23 13" xfId="5591"/>
    <cellStyle name="Standard 2 2 2 2 2 2 23 14" xfId="5998"/>
    <cellStyle name="Standard 2 2 2 2 2 2 23 15" xfId="6405"/>
    <cellStyle name="Standard 2 2 2 2 2 2 23 16" xfId="6812"/>
    <cellStyle name="Standard 2 2 2 2 2 2 23 17" xfId="7219"/>
    <cellStyle name="Standard 2 2 2 2 2 2 23 18" xfId="7626"/>
    <cellStyle name="Standard 2 2 2 2 2 2 23 19" xfId="8033"/>
    <cellStyle name="Standard 2 2 2 2 2 2 23 2" xfId="1114"/>
    <cellStyle name="Standard 2 2 2 2 2 2 23 20" xfId="8440"/>
    <cellStyle name="Standard 2 2 2 2 2 2 23 21" xfId="8847"/>
    <cellStyle name="Standard 2 2 2 2 2 2 23 22" xfId="9254"/>
    <cellStyle name="Standard 2 2 2 2 2 2 23 23" xfId="9659"/>
    <cellStyle name="Standard 2 2 2 2 2 2 23 24" xfId="10059"/>
    <cellStyle name="Standard 2 2 2 2 2 2 23 25" xfId="10440"/>
    <cellStyle name="Standard 2 2 2 2 2 2 23 26" xfId="10698"/>
    <cellStyle name="Standard 2 2 2 2 2 2 23 3" xfId="1521"/>
    <cellStyle name="Standard 2 2 2 2 2 2 23 4" xfId="1928"/>
    <cellStyle name="Standard 2 2 2 2 2 2 23 5" xfId="2335"/>
    <cellStyle name="Standard 2 2 2 2 2 2 23 6" xfId="2742"/>
    <cellStyle name="Standard 2 2 2 2 2 2 23 7" xfId="3149"/>
    <cellStyle name="Standard 2 2 2 2 2 2 23 8" xfId="3556"/>
    <cellStyle name="Standard 2 2 2 2 2 2 23 9" xfId="3963"/>
    <cellStyle name="Standard 2 2 2 2 2 2 24" xfId="500"/>
    <cellStyle name="Standard 2 2 2 2 2 2 24 10" xfId="4375"/>
    <cellStyle name="Standard 2 2 2 2 2 2 24 11" xfId="4782"/>
    <cellStyle name="Standard 2 2 2 2 2 2 24 12" xfId="5189"/>
    <cellStyle name="Standard 2 2 2 2 2 2 24 13" xfId="5596"/>
    <cellStyle name="Standard 2 2 2 2 2 2 24 14" xfId="6003"/>
    <cellStyle name="Standard 2 2 2 2 2 2 24 15" xfId="6410"/>
    <cellStyle name="Standard 2 2 2 2 2 2 24 16" xfId="6817"/>
    <cellStyle name="Standard 2 2 2 2 2 2 24 17" xfId="7224"/>
    <cellStyle name="Standard 2 2 2 2 2 2 24 18" xfId="7631"/>
    <cellStyle name="Standard 2 2 2 2 2 2 24 19" xfId="8038"/>
    <cellStyle name="Standard 2 2 2 2 2 2 24 2" xfId="1119"/>
    <cellStyle name="Standard 2 2 2 2 2 2 24 20" xfId="8445"/>
    <cellStyle name="Standard 2 2 2 2 2 2 24 21" xfId="8852"/>
    <cellStyle name="Standard 2 2 2 2 2 2 24 22" xfId="9259"/>
    <cellStyle name="Standard 2 2 2 2 2 2 24 23" xfId="9664"/>
    <cellStyle name="Standard 2 2 2 2 2 2 24 24" xfId="10064"/>
    <cellStyle name="Standard 2 2 2 2 2 2 24 25" xfId="10445"/>
    <cellStyle name="Standard 2 2 2 2 2 2 24 26" xfId="10701"/>
    <cellStyle name="Standard 2 2 2 2 2 2 24 3" xfId="1526"/>
    <cellStyle name="Standard 2 2 2 2 2 2 24 4" xfId="1933"/>
    <cellStyle name="Standard 2 2 2 2 2 2 24 5" xfId="2340"/>
    <cellStyle name="Standard 2 2 2 2 2 2 24 6" xfId="2747"/>
    <cellStyle name="Standard 2 2 2 2 2 2 24 7" xfId="3154"/>
    <cellStyle name="Standard 2 2 2 2 2 2 24 8" xfId="3561"/>
    <cellStyle name="Standard 2 2 2 2 2 2 24 9" xfId="3968"/>
    <cellStyle name="Standard 2 2 2 2 2 2 25" xfId="505"/>
    <cellStyle name="Standard 2 2 2 2 2 2 25 10" xfId="4380"/>
    <cellStyle name="Standard 2 2 2 2 2 2 25 11" xfId="4787"/>
    <cellStyle name="Standard 2 2 2 2 2 2 25 12" xfId="5194"/>
    <cellStyle name="Standard 2 2 2 2 2 2 25 13" xfId="5601"/>
    <cellStyle name="Standard 2 2 2 2 2 2 25 14" xfId="6008"/>
    <cellStyle name="Standard 2 2 2 2 2 2 25 15" xfId="6415"/>
    <cellStyle name="Standard 2 2 2 2 2 2 25 16" xfId="6822"/>
    <cellStyle name="Standard 2 2 2 2 2 2 25 17" xfId="7229"/>
    <cellStyle name="Standard 2 2 2 2 2 2 25 18" xfId="7636"/>
    <cellStyle name="Standard 2 2 2 2 2 2 25 19" xfId="8043"/>
    <cellStyle name="Standard 2 2 2 2 2 2 25 2" xfId="1124"/>
    <cellStyle name="Standard 2 2 2 2 2 2 25 20" xfId="8450"/>
    <cellStyle name="Standard 2 2 2 2 2 2 25 21" xfId="8857"/>
    <cellStyle name="Standard 2 2 2 2 2 2 25 22" xfId="9264"/>
    <cellStyle name="Standard 2 2 2 2 2 2 25 23" xfId="9669"/>
    <cellStyle name="Standard 2 2 2 2 2 2 25 24" xfId="10069"/>
    <cellStyle name="Standard 2 2 2 2 2 2 25 25" xfId="10450"/>
    <cellStyle name="Standard 2 2 2 2 2 2 25 26" xfId="10704"/>
    <cellStyle name="Standard 2 2 2 2 2 2 25 3" xfId="1531"/>
    <cellStyle name="Standard 2 2 2 2 2 2 25 4" xfId="1938"/>
    <cellStyle name="Standard 2 2 2 2 2 2 25 5" xfId="2345"/>
    <cellStyle name="Standard 2 2 2 2 2 2 25 6" xfId="2752"/>
    <cellStyle name="Standard 2 2 2 2 2 2 25 7" xfId="3159"/>
    <cellStyle name="Standard 2 2 2 2 2 2 25 8" xfId="3566"/>
    <cellStyle name="Standard 2 2 2 2 2 2 25 9" xfId="3973"/>
    <cellStyle name="Standard 2 2 2 2 2 2 26" xfId="510"/>
    <cellStyle name="Standard 2 2 2 2 2 2 26 10" xfId="4385"/>
    <cellStyle name="Standard 2 2 2 2 2 2 26 11" xfId="4792"/>
    <cellStyle name="Standard 2 2 2 2 2 2 26 12" xfId="5199"/>
    <cellStyle name="Standard 2 2 2 2 2 2 26 13" xfId="5606"/>
    <cellStyle name="Standard 2 2 2 2 2 2 26 14" xfId="6013"/>
    <cellStyle name="Standard 2 2 2 2 2 2 26 15" xfId="6420"/>
    <cellStyle name="Standard 2 2 2 2 2 2 26 16" xfId="6827"/>
    <cellStyle name="Standard 2 2 2 2 2 2 26 17" xfId="7234"/>
    <cellStyle name="Standard 2 2 2 2 2 2 26 18" xfId="7641"/>
    <cellStyle name="Standard 2 2 2 2 2 2 26 19" xfId="8048"/>
    <cellStyle name="Standard 2 2 2 2 2 2 26 2" xfId="1129"/>
    <cellStyle name="Standard 2 2 2 2 2 2 26 20" xfId="8455"/>
    <cellStyle name="Standard 2 2 2 2 2 2 26 21" xfId="8862"/>
    <cellStyle name="Standard 2 2 2 2 2 2 26 22" xfId="9269"/>
    <cellStyle name="Standard 2 2 2 2 2 2 26 23" xfId="9674"/>
    <cellStyle name="Standard 2 2 2 2 2 2 26 24" xfId="10074"/>
    <cellStyle name="Standard 2 2 2 2 2 2 26 25" xfId="10455"/>
    <cellStyle name="Standard 2 2 2 2 2 2 26 26" xfId="10707"/>
    <cellStyle name="Standard 2 2 2 2 2 2 26 3" xfId="1536"/>
    <cellStyle name="Standard 2 2 2 2 2 2 26 4" xfId="1943"/>
    <cellStyle name="Standard 2 2 2 2 2 2 26 5" xfId="2350"/>
    <cellStyle name="Standard 2 2 2 2 2 2 26 6" xfId="2757"/>
    <cellStyle name="Standard 2 2 2 2 2 2 26 7" xfId="3164"/>
    <cellStyle name="Standard 2 2 2 2 2 2 26 8" xfId="3571"/>
    <cellStyle name="Standard 2 2 2 2 2 2 26 9" xfId="3978"/>
    <cellStyle name="Standard 2 2 2 2 2 2 27" xfId="515"/>
    <cellStyle name="Standard 2 2 2 2 2 2 27 10" xfId="4390"/>
    <cellStyle name="Standard 2 2 2 2 2 2 27 11" xfId="4797"/>
    <cellStyle name="Standard 2 2 2 2 2 2 27 12" xfId="5204"/>
    <cellStyle name="Standard 2 2 2 2 2 2 27 13" xfId="5611"/>
    <cellStyle name="Standard 2 2 2 2 2 2 27 14" xfId="6018"/>
    <cellStyle name="Standard 2 2 2 2 2 2 27 15" xfId="6425"/>
    <cellStyle name="Standard 2 2 2 2 2 2 27 16" xfId="6832"/>
    <cellStyle name="Standard 2 2 2 2 2 2 27 17" xfId="7239"/>
    <cellStyle name="Standard 2 2 2 2 2 2 27 18" xfId="7646"/>
    <cellStyle name="Standard 2 2 2 2 2 2 27 19" xfId="8053"/>
    <cellStyle name="Standard 2 2 2 2 2 2 27 2" xfId="1134"/>
    <cellStyle name="Standard 2 2 2 2 2 2 27 20" xfId="8460"/>
    <cellStyle name="Standard 2 2 2 2 2 2 27 21" xfId="8867"/>
    <cellStyle name="Standard 2 2 2 2 2 2 27 22" xfId="9274"/>
    <cellStyle name="Standard 2 2 2 2 2 2 27 23" xfId="9679"/>
    <cellStyle name="Standard 2 2 2 2 2 2 27 24" xfId="10079"/>
    <cellStyle name="Standard 2 2 2 2 2 2 27 25" xfId="10460"/>
    <cellStyle name="Standard 2 2 2 2 2 2 27 26" xfId="10710"/>
    <cellStyle name="Standard 2 2 2 2 2 2 27 3" xfId="1541"/>
    <cellStyle name="Standard 2 2 2 2 2 2 27 4" xfId="1948"/>
    <cellStyle name="Standard 2 2 2 2 2 2 27 5" xfId="2355"/>
    <cellStyle name="Standard 2 2 2 2 2 2 27 6" xfId="2762"/>
    <cellStyle name="Standard 2 2 2 2 2 2 27 7" xfId="3169"/>
    <cellStyle name="Standard 2 2 2 2 2 2 27 8" xfId="3576"/>
    <cellStyle name="Standard 2 2 2 2 2 2 27 9" xfId="3983"/>
    <cellStyle name="Standard 2 2 2 2 2 2 28" xfId="520"/>
    <cellStyle name="Standard 2 2 2 2 2 2 28 10" xfId="4395"/>
    <cellStyle name="Standard 2 2 2 2 2 2 28 11" xfId="4802"/>
    <cellStyle name="Standard 2 2 2 2 2 2 28 12" xfId="5209"/>
    <cellStyle name="Standard 2 2 2 2 2 2 28 13" xfId="5616"/>
    <cellStyle name="Standard 2 2 2 2 2 2 28 14" xfId="6023"/>
    <cellStyle name="Standard 2 2 2 2 2 2 28 15" xfId="6430"/>
    <cellStyle name="Standard 2 2 2 2 2 2 28 16" xfId="6837"/>
    <cellStyle name="Standard 2 2 2 2 2 2 28 17" xfId="7244"/>
    <cellStyle name="Standard 2 2 2 2 2 2 28 18" xfId="7651"/>
    <cellStyle name="Standard 2 2 2 2 2 2 28 19" xfId="8058"/>
    <cellStyle name="Standard 2 2 2 2 2 2 28 2" xfId="1139"/>
    <cellStyle name="Standard 2 2 2 2 2 2 28 20" xfId="8465"/>
    <cellStyle name="Standard 2 2 2 2 2 2 28 21" xfId="8872"/>
    <cellStyle name="Standard 2 2 2 2 2 2 28 22" xfId="9279"/>
    <cellStyle name="Standard 2 2 2 2 2 2 28 23" xfId="9684"/>
    <cellStyle name="Standard 2 2 2 2 2 2 28 24" xfId="10084"/>
    <cellStyle name="Standard 2 2 2 2 2 2 28 25" xfId="10464"/>
    <cellStyle name="Standard 2 2 2 2 2 2 28 26" xfId="10713"/>
    <cellStyle name="Standard 2 2 2 2 2 2 28 3" xfId="1546"/>
    <cellStyle name="Standard 2 2 2 2 2 2 28 4" xfId="1953"/>
    <cellStyle name="Standard 2 2 2 2 2 2 28 5" xfId="2360"/>
    <cellStyle name="Standard 2 2 2 2 2 2 28 6" xfId="2767"/>
    <cellStyle name="Standard 2 2 2 2 2 2 28 7" xfId="3174"/>
    <cellStyle name="Standard 2 2 2 2 2 2 28 8" xfId="3581"/>
    <cellStyle name="Standard 2 2 2 2 2 2 28 9" xfId="3988"/>
    <cellStyle name="Standard 2 2 2 2 2 2 29" xfId="524"/>
    <cellStyle name="Standard 2 2 2 2 2 2 29 10" xfId="4399"/>
    <cellStyle name="Standard 2 2 2 2 2 2 29 11" xfId="4806"/>
    <cellStyle name="Standard 2 2 2 2 2 2 29 12" xfId="5213"/>
    <cellStyle name="Standard 2 2 2 2 2 2 29 13" xfId="5620"/>
    <cellStyle name="Standard 2 2 2 2 2 2 29 14" xfId="6027"/>
    <cellStyle name="Standard 2 2 2 2 2 2 29 15" xfId="6434"/>
    <cellStyle name="Standard 2 2 2 2 2 2 29 16" xfId="6841"/>
    <cellStyle name="Standard 2 2 2 2 2 2 29 17" xfId="7248"/>
    <cellStyle name="Standard 2 2 2 2 2 2 29 18" xfId="7655"/>
    <cellStyle name="Standard 2 2 2 2 2 2 29 19" xfId="8062"/>
    <cellStyle name="Standard 2 2 2 2 2 2 29 2" xfId="1143"/>
    <cellStyle name="Standard 2 2 2 2 2 2 29 20" xfId="8469"/>
    <cellStyle name="Standard 2 2 2 2 2 2 29 21" xfId="8876"/>
    <cellStyle name="Standard 2 2 2 2 2 2 29 22" xfId="9283"/>
    <cellStyle name="Standard 2 2 2 2 2 2 29 23" xfId="9688"/>
    <cellStyle name="Standard 2 2 2 2 2 2 29 24" xfId="10088"/>
    <cellStyle name="Standard 2 2 2 2 2 2 29 25" xfId="10467"/>
    <cellStyle name="Standard 2 2 2 2 2 2 29 26" xfId="10716"/>
    <cellStyle name="Standard 2 2 2 2 2 2 29 3" xfId="1550"/>
    <cellStyle name="Standard 2 2 2 2 2 2 29 4" xfId="1957"/>
    <cellStyle name="Standard 2 2 2 2 2 2 29 5" xfId="2364"/>
    <cellStyle name="Standard 2 2 2 2 2 2 29 6" xfId="2771"/>
    <cellStyle name="Standard 2 2 2 2 2 2 29 7" xfId="3178"/>
    <cellStyle name="Standard 2 2 2 2 2 2 29 8" xfId="3585"/>
    <cellStyle name="Standard 2 2 2 2 2 2 29 9" xfId="3992"/>
    <cellStyle name="Standard 2 2 2 2 2 2 3" xfId="351"/>
    <cellStyle name="Standard 2 2 2 2 2 2 3 10" xfId="4226"/>
    <cellStyle name="Standard 2 2 2 2 2 2 3 11" xfId="4633"/>
    <cellStyle name="Standard 2 2 2 2 2 2 3 12" xfId="5040"/>
    <cellStyle name="Standard 2 2 2 2 2 2 3 13" xfId="5447"/>
    <cellStyle name="Standard 2 2 2 2 2 2 3 14" xfId="5854"/>
    <cellStyle name="Standard 2 2 2 2 2 2 3 15" xfId="6261"/>
    <cellStyle name="Standard 2 2 2 2 2 2 3 16" xfId="6668"/>
    <cellStyle name="Standard 2 2 2 2 2 2 3 17" xfId="7075"/>
    <cellStyle name="Standard 2 2 2 2 2 2 3 18" xfId="7482"/>
    <cellStyle name="Standard 2 2 2 2 2 2 3 19" xfId="7889"/>
    <cellStyle name="Standard 2 2 2 2 2 2 3 2" xfId="970"/>
    <cellStyle name="Standard 2 2 2 2 2 2 3 20" xfId="8296"/>
    <cellStyle name="Standard 2 2 2 2 2 2 3 21" xfId="8703"/>
    <cellStyle name="Standard 2 2 2 2 2 2 3 22" xfId="9110"/>
    <cellStyle name="Standard 2 2 2 2 2 2 3 23" xfId="9517"/>
    <cellStyle name="Standard 2 2 2 2 2 2 3 24" xfId="9920"/>
    <cellStyle name="Standard 2 2 2 2 2 2 3 25" xfId="10311"/>
    <cellStyle name="Standard 2 2 2 2 2 2 3 26" xfId="10638"/>
    <cellStyle name="Standard 2 2 2 2 2 2 3 3" xfId="1377"/>
    <cellStyle name="Standard 2 2 2 2 2 2 3 4" xfId="1784"/>
    <cellStyle name="Standard 2 2 2 2 2 2 3 5" xfId="2191"/>
    <cellStyle name="Standard 2 2 2 2 2 2 3 6" xfId="2598"/>
    <cellStyle name="Standard 2 2 2 2 2 2 3 7" xfId="3005"/>
    <cellStyle name="Standard 2 2 2 2 2 2 3 8" xfId="3412"/>
    <cellStyle name="Standard 2 2 2 2 2 2 3 9" xfId="3819"/>
    <cellStyle name="Standard 2 2 2 2 2 2 30" xfId="528"/>
    <cellStyle name="Standard 2 2 2 2 2 2 30 10" xfId="4403"/>
    <cellStyle name="Standard 2 2 2 2 2 2 30 11" xfId="4810"/>
    <cellStyle name="Standard 2 2 2 2 2 2 30 12" xfId="5217"/>
    <cellStyle name="Standard 2 2 2 2 2 2 30 13" xfId="5624"/>
    <cellStyle name="Standard 2 2 2 2 2 2 30 14" xfId="6031"/>
    <cellStyle name="Standard 2 2 2 2 2 2 30 15" xfId="6438"/>
    <cellStyle name="Standard 2 2 2 2 2 2 30 16" xfId="6845"/>
    <cellStyle name="Standard 2 2 2 2 2 2 30 17" xfId="7252"/>
    <cellStyle name="Standard 2 2 2 2 2 2 30 18" xfId="7659"/>
    <cellStyle name="Standard 2 2 2 2 2 2 30 19" xfId="8066"/>
    <cellStyle name="Standard 2 2 2 2 2 2 30 2" xfId="1147"/>
    <cellStyle name="Standard 2 2 2 2 2 2 30 20" xfId="8473"/>
    <cellStyle name="Standard 2 2 2 2 2 2 30 21" xfId="8880"/>
    <cellStyle name="Standard 2 2 2 2 2 2 30 22" xfId="9287"/>
    <cellStyle name="Standard 2 2 2 2 2 2 30 23" xfId="9692"/>
    <cellStyle name="Standard 2 2 2 2 2 2 30 24" xfId="10092"/>
    <cellStyle name="Standard 2 2 2 2 2 2 30 25" xfId="10470"/>
    <cellStyle name="Standard 2 2 2 2 2 2 30 26" xfId="10719"/>
    <cellStyle name="Standard 2 2 2 2 2 2 30 3" xfId="1554"/>
    <cellStyle name="Standard 2 2 2 2 2 2 30 4" xfId="1961"/>
    <cellStyle name="Standard 2 2 2 2 2 2 30 5" xfId="2368"/>
    <cellStyle name="Standard 2 2 2 2 2 2 30 6" xfId="2775"/>
    <cellStyle name="Standard 2 2 2 2 2 2 30 7" xfId="3182"/>
    <cellStyle name="Standard 2 2 2 2 2 2 30 8" xfId="3589"/>
    <cellStyle name="Standard 2 2 2 2 2 2 30 9" xfId="3996"/>
    <cellStyle name="Standard 2 2 2 2 2 2 31" xfId="532"/>
    <cellStyle name="Standard 2 2 2 2 2 2 31 10" xfId="4407"/>
    <cellStyle name="Standard 2 2 2 2 2 2 31 11" xfId="4814"/>
    <cellStyle name="Standard 2 2 2 2 2 2 31 12" xfId="5221"/>
    <cellStyle name="Standard 2 2 2 2 2 2 31 13" xfId="5628"/>
    <cellStyle name="Standard 2 2 2 2 2 2 31 14" xfId="6035"/>
    <cellStyle name="Standard 2 2 2 2 2 2 31 15" xfId="6442"/>
    <cellStyle name="Standard 2 2 2 2 2 2 31 16" xfId="6849"/>
    <cellStyle name="Standard 2 2 2 2 2 2 31 17" xfId="7256"/>
    <cellStyle name="Standard 2 2 2 2 2 2 31 18" xfId="7663"/>
    <cellStyle name="Standard 2 2 2 2 2 2 31 19" xfId="8070"/>
    <cellStyle name="Standard 2 2 2 2 2 2 31 2" xfId="1151"/>
    <cellStyle name="Standard 2 2 2 2 2 2 31 20" xfId="8477"/>
    <cellStyle name="Standard 2 2 2 2 2 2 31 21" xfId="8884"/>
    <cellStyle name="Standard 2 2 2 2 2 2 31 22" xfId="9291"/>
    <cellStyle name="Standard 2 2 2 2 2 2 31 23" xfId="9696"/>
    <cellStyle name="Standard 2 2 2 2 2 2 31 24" xfId="10096"/>
    <cellStyle name="Standard 2 2 2 2 2 2 31 25" xfId="10473"/>
    <cellStyle name="Standard 2 2 2 2 2 2 31 26" xfId="10722"/>
    <cellStyle name="Standard 2 2 2 2 2 2 31 3" xfId="1558"/>
    <cellStyle name="Standard 2 2 2 2 2 2 31 4" xfId="1965"/>
    <cellStyle name="Standard 2 2 2 2 2 2 31 5" xfId="2372"/>
    <cellStyle name="Standard 2 2 2 2 2 2 31 6" xfId="2779"/>
    <cellStyle name="Standard 2 2 2 2 2 2 31 7" xfId="3186"/>
    <cellStyle name="Standard 2 2 2 2 2 2 31 8" xfId="3593"/>
    <cellStyle name="Standard 2 2 2 2 2 2 31 9" xfId="4000"/>
    <cellStyle name="Standard 2 2 2 2 2 2 32" xfId="536"/>
    <cellStyle name="Standard 2 2 2 2 2 2 32 10" xfId="4411"/>
    <cellStyle name="Standard 2 2 2 2 2 2 32 11" xfId="4818"/>
    <cellStyle name="Standard 2 2 2 2 2 2 32 12" xfId="5225"/>
    <cellStyle name="Standard 2 2 2 2 2 2 32 13" xfId="5632"/>
    <cellStyle name="Standard 2 2 2 2 2 2 32 14" xfId="6039"/>
    <cellStyle name="Standard 2 2 2 2 2 2 32 15" xfId="6446"/>
    <cellStyle name="Standard 2 2 2 2 2 2 32 16" xfId="6853"/>
    <cellStyle name="Standard 2 2 2 2 2 2 32 17" xfId="7260"/>
    <cellStyle name="Standard 2 2 2 2 2 2 32 18" xfId="7667"/>
    <cellStyle name="Standard 2 2 2 2 2 2 32 19" xfId="8074"/>
    <cellStyle name="Standard 2 2 2 2 2 2 32 2" xfId="1155"/>
    <cellStyle name="Standard 2 2 2 2 2 2 32 20" xfId="8481"/>
    <cellStyle name="Standard 2 2 2 2 2 2 32 21" xfId="8888"/>
    <cellStyle name="Standard 2 2 2 2 2 2 32 22" xfId="9295"/>
    <cellStyle name="Standard 2 2 2 2 2 2 32 23" xfId="9700"/>
    <cellStyle name="Standard 2 2 2 2 2 2 32 24" xfId="10100"/>
    <cellStyle name="Standard 2 2 2 2 2 2 32 25" xfId="10476"/>
    <cellStyle name="Standard 2 2 2 2 2 2 32 26" xfId="10725"/>
    <cellStyle name="Standard 2 2 2 2 2 2 32 3" xfId="1562"/>
    <cellStyle name="Standard 2 2 2 2 2 2 32 4" xfId="1969"/>
    <cellStyle name="Standard 2 2 2 2 2 2 32 5" xfId="2376"/>
    <cellStyle name="Standard 2 2 2 2 2 2 32 6" xfId="2783"/>
    <cellStyle name="Standard 2 2 2 2 2 2 32 7" xfId="3190"/>
    <cellStyle name="Standard 2 2 2 2 2 2 32 8" xfId="3597"/>
    <cellStyle name="Standard 2 2 2 2 2 2 32 9" xfId="4004"/>
    <cellStyle name="Standard 2 2 2 2 2 2 33" xfId="540"/>
    <cellStyle name="Standard 2 2 2 2 2 2 33 10" xfId="4415"/>
    <cellStyle name="Standard 2 2 2 2 2 2 33 11" xfId="4822"/>
    <cellStyle name="Standard 2 2 2 2 2 2 33 12" xfId="5229"/>
    <cellStyle name="Standard 2 2 2 2 2 2 33 13" xfId="5636"/>
    <cellStyle name="Standard 2 2 2 2 2 2 33 14" xfId="6043"/>
    <cellStyle name="Standard 2 2 2 2 2 2 33 15" xfId="6450"/>
    <cellStyle name="Standard 2 2 2 2 2 2 33 16" xfId="6857"/>
    <cellStyle name="Standard 2 2 2 2 2 2 33 17" xfId="7264"/>
    <cellStyle name="Standard 2 2 2 2 2 2 33 18" xfId="7671"/>
    <cellStyle name="Standard 2 2 2 2 2 2 33 19" xfId="8078"/>
    <cellStyle name="Standard 2 2 2 2 2 2 33 2" xfId="1159"/>
    <cellStyle name="Standard 2 2 2 2 2 2 33 20" xfId="8485"/>
    <cellStyle name="Standard 2 2 2 2 2 2 33 21" xfId="8892"/>
    <cellStyle name="Standard 2 2 2 2 2 2 33 22" xfId="9299"/>
    <cellStyle name="Standard 2 2 2 2 2 2 33 23" xfId="9704"/>
    <cellStyle name="Standard 2 2 2 2 2 2 33 24" xfId="10104"/>
    <cellStyle name="Standard 2 2 2 2 2 2 33 25" xfId="10479"/>
    <cellStyle name="Standard 2 2 2 2 2 2 33 26" xfId="10728"/>
    <cellStyle name="Standard 2 2 2 2 2 2 33 3" xfId="1566"/>
    <cellStyle name="Standard 2 2 2 2 2 2 33 4" xfId="1973"/>
    <cellStyle name="Standard 2 2 2 2 2 2 33 5" xfId="2380"/>
    <cellStyle name="Standard 2 2 2 2 2 2 33 6" xfId="2787"/>
    <cellStyle name="Standard 2 2 2 2 2 2 33 7" xfId="3194"/>
    <cellStyle name="Standard 2 2 2 2 2 2 33 8" xfId="3601"/>
    <cellStyle name="Standard 2 2 2 2 2 2 33 9" xfId="4008"/>
    <cellStyle name="Standard 2 2 2 2 2 2 34" xfId="544"/>
    <cellStyle name="Standard 2 2 2 2 2 2 34 10" xfId="4419"/>
    <cellStyle name="Standard 2 2 2 2 2 2 34 11" xfId="4826"/>
    <cellStyle name="Standard 2 2 2 2 2 2 34 12" xfId="5233"/>
    <cellStyle name="Standard 2 2 2 2 2 2 34 13" xfId="5640"/>
    <cellStyle name="Standard 2 2 2 2 2 2 34 14" xfId="6047"/>
    <cellStyle name="Standard 2 2 2 2 2 2 34 15" xfId="6454"/>
    <cellStyle name="Standard 2 2 2 2 2 2 34 16" xfId="6861"/>
    <cellStyle name="Standard 2 2 2 2 2 2 34 17" xfId="7268"/>
    <cellStyle name="Standard 2 2 2 2 2 2 34 18" xfId="7675"/>
    <cellStyle name="Standard 2 2 2 2 2 2 34 19" xfId="8082"/>
    <cellStyle name="Standard 2 2 2 2 2 2 34 2" xfId="1163"/>
    <cellStyle name="Standard 2 2 2 2 2 2 34 20" xfId="8489"/>
    <cellStyle name="Standard 2 2 2 2 2 2 34 21" xfId="8896"/>
    <cellStyle name="Standard 2 2 2 2 2 2 34 22" xfId="9303"/>
    <cellStyle name="Standard 2 2 2 2 2 2 34 23" xfId="9708"/>
    <cellStyle name="Standard 2 2 2 2 2 2 34 24" xfId="10108"/>
    <cellStyle name="Standard 2 2 2 2 2 2 34 25" xfId="10482"/>
    <cellStyle name="Standard 2 2 2 2 2 2 34 26" xfId="10731"/>
    <cellStyle name="Standard 2 2 2 2 2 2 34 3" xfId="1570"/>
    <cellStyle name="Standard 2 2 2 2 2 2 34 4" xfId="1977"/>
    <cellStyle name="Standard 2 2 2 2 2 2 34 5" xfId="2384"/>
    <cellStyle name="Standard 2 2 2 2 2 2 34 6" xfId="2791"/>
    <cellStyle name="Standard 2 2 2 2 2 2 34 7" xfId="3198"/>
    <cellStyle name="Standard 2 2 2 2 2 2 34 8" xfId="3605"/>
    <cellStyle name="Standard 2 2 2 2 2 2 34 9" xfId="4012"/>
    <cellStyle name="Standard 2 2 2 2 2 2 35" xfId="548"/>
    <cellStyle name="Standard 2 2 2 2 2 2 35 10" xfId="4423"/>
    <cellStyle name="Standard 2 2 2 2 2 2 35 11" xfId="4830"/>
    <cellStyle name="Standard 2 2 2 2 2 2 35 12" xfId="5237"/>
    <cellStyle name="Standard 2 2 2 2 2 2 35 13" xfId="5644"/>
    <cellStyle name="Standard 2 2 2 2 2 2 35 14" xfId="6051"/>
    <cellStyle name="Standard 2 2 2 2 2 2 35 15" xfId="6458"/>
    <cellStyle name="Standard 2 2 2 2 2 2 35 16" xfId="6865"/>
    <cellStyle name="Standard 2 2 2 2 2 2 35 17" xfId="7272"/>
    <cellStyle name="Standard 2 2 2 2 2 2 35 18" xfId="7679"/>
    <cellStyle name="Standard 2 2 2 2 2 2 35 19" xfId="8086"/>
    <cellStyle name="Standard 2 2 2 2 2 2 35 2" xfId="1167"/>
    <cellStyle name="Standard 2 2 2 2 2 2 35 20" xfId="8493"/>
    <cellStyle name="Standard 2 2 2 2 2 2 35 21" xfId="8900"/>
    <cellStyle name="Standard 2 2 2 2 2 2 35 22" xfId="9307"/>
    <cellStyle name="Standard 2 2 2 2 2 2 35 23" xfId="9712"/>
    <cellStyle name="Standard 2 2 2 2 2 2 35 24" xfId="10112"/>
    <cellStyle name="Standard 2 2 2 2 2 2 35 25" xfId="10486"/>
    <cellStyle name="Standard 2 2 2 2 2 2 35 26" xfId="10734"/>
    <cellStyle name="Standard 2 2 2 2 2 2 35 3" xfId="1574"/>
    <cellStyle name="Standard 2 2 2 2 2 2 35 4" xfId="1981"/>
    <cellStyle name="Standard 2 2 2 2 2 2 35 5" xfId="2388"/>
    <cellStyle name="Standard 2 2 2 2 2 2 35 6" xfId="2795"/>
    <cellStyle name="Standard 2 2 2 2 2 2 35 7" xfId="3202"/>
    <cellStyle name="Standard 2 2 2 2 2 2 35 8" xfId="3609"/>
    <cellStyle name="Standard 2 2 2 2 2 2 35 9" xfId="4016"/>
    <cellStyle name="Standard 2 2 2 2 2 2 36" xfId="552"/>
    <cellStyle name="Standard 2 2 2 2 2 2 36 10" xfId="4427"/>
    <cellStyle name="Standard 2 2 2 2 2 2 36 11" xfId="4834"/>
    <cellStyle name="Standard 2 2 2 2 2 2 36 12" xfId="5241"/>
    <cellStyle name="Standard 2 2 2 2 2 2 36 13" xfId="5648"/>
    <cellStyle name="Standard 2 2 2 2 2 2 36 14" xfId="6055"/>
    <cellStyle name="Standard 2 2 2 2 2 2 36 15" xfId="6462"/>
    <cellStyle name="Standard 2 2 2 2 2 2 36 16" xfId="6869"/>
    <cellStyle name="Standard 2 2 2 2 2 2 36 17" xfId="7276"/>
    <cellStyle name="Standard 2 2 2 2 2 2 36 18" xfId="7683"/>
    <cellStyle name="Standard 2 2 2 2 2 2 36 19" xfId="8090"/>
    <cellStyle name="Standard 2 2 2 2 2 2 36 2" xfId="1171"/>
    <cellStyle name="Standard 2 2 2 2 2 2 36 20" xfId="8497"/>
    <cellStyle name="Standard 2 2 2 2 2 2 36 21" xfId="8904"/>
    <cellStyle name="Standard 2 2 2 2 2 2 36 22" xfId="9311"/>
    <cellStyle name="Standard 2 2 2 2 2 2 36 23" xfId="9716"/>
    <cellStyle name="Standard 2 2 2 2 2 2 36 24" xfId="10116"/>
    <cellStyle name="Standard 2 2 2 2 2 2 36 25" xfId="10490"/>
    <cellStyle name="Standard 2 2 2 2 2 2 36 26" xfId="10737"/>
    <cellStyle name="Standard 2 2 2 2 2 2 36 3" xfId="1578"/>
    <cellStyle name="Standard 2 2 2 2 2 2 36 4" xfId="1985"/>
    <cellStyle name="Standard 2 2 2 2 2 2 36 5" xfId="2392"/>
    <cellStyle name="Standard 2 2 2 2 2 2 36 6" xfId="2799"/>
    <cellStyle name="Standard 2 2 2 2 2 2 36 7" xfId="3206"/>
    <cellStyle name="Standard 2 2 2 2 2 2 36 8" xfId="3613"/>
    <cellStyle name="Standard 2 2 2 2 2 2 36 9" xfId="4020"/>
    <cellStyle name="Standard 2 2 2 2 2 2 37" xfId="556"/>
    <cellStyle name="Standard 2 2 2 2 2 2 37 10" xfId="4431"/>
    <cellStyle name="Standard 2 2 2 2 2 2 37 11" xfId="4838"/>
    <cellStyle name="Standard 2 2 2 2 2 2 37 12" xfId="5245"/>
    <cellStyle name="Standard 2 2 2 2 2 2 37 13" xfId="5652"/>
    <cellStyle name="Standard 2 2 2 2 2 2 37 14" xfId="6059"/>
    <cellStyle name="Standard 2 2 2 2 2 2 37 15" xfId="6466"/>
    <cellStyle name="Standard 2 2 2 2 2 2 37 16" xfId="6873"/>
    <cellStyle name="Standard 2 2 2 2 2 2 37 17" xfId="7280"/>
    <cellStyle name="Standard 2 2 2 2 2 2 37 18" xfId="7687"/>
    <cellStyle name="Standard 2 2 2 2 2 2 37 19" xfId="8094"/>
    <cellStyle name="Standard 2 2 2 2 2 2 37 2" xfId="1175"/>
    <cellStyle name="Standard 2 2 2 2 2 2 37 20" xfId="8501"/>
    <cellStyle name="Standard 2 2 2 2 2 2 37 21" xfId="8908"/>
    <cellStyle name="Standard 2 2 2 2 2 2 37 22" xfId="9315"/>
    <cellStyle name="Standard 2 2 2 2 2 2 37 23" xfId="9720"/>
    <cellStyle name="Standard 2 2 2 2 2 2 37 24" xfId="10120"/>
    <cellStyle name="Standard 2 2 2 2 2 2 37 25" xfId="10494"/>
    <cellStyle name="Standard 2 2 2 2 2 2 37 26" xfId="10740"/>
    <cellStyle name="Standard 2 2 2 2 2 2 37 3" xfId="1582"/>
    <cellStyle name="Standard 2 2 2 2 2 2 37 4" xfId="1989"/>
    <cellStyle name="Standard 2 2 2 2 2 2 37 5" xfId="2396"/>
    <cellStyle name="Standard 2 2 2 2 2 2 37 6" xfId="2803"/>
    <cellStyle name="Standard 2 2 2 2 2 2 37 7" xfId="3210"/>
    <cellStyle name="Standard 2 2 2 2 2 2 37 8" xfId="3617"/>
    <cellStyle name="Standard 2 2 2 2 2 2 37 9" xfId="4024"/>
    <cellStyle name="Standard 2 2 2 2 2 2 38" xfId="560"/>
    <cellStyle name="Standard 2 2 2 2 2 2 38 10" xfId="4435"/>
    <cellStyle name="Standard 2 2 2 2 2 2 38 11" xfId="4842"/>
    <cellStyle name="Standard 2 2 2 2 2 2 38 12" xfId="5249"/>
    <cellStyle name="Standard 2 2 2 2 2 2 38 13" xfId="5656"/>
    <cellStyle name="Standard 2 2 2 2 2 2 38 14" xfId="6063"/>
    <cellStyle name="Standard 2 2 2 2 2 2 38 15" xfId="6470"/>
    <cellStyle name="Standard 2 2 2 2 2 2 38 16" xfId="6877"/>
    <cellStyle name="Standard 2 2 2 2 2 2 38 17" xfId="7284"/>
    <cellStyle name="Standard 2 2 2 2 2 2 38 18" xfId="7691"/>
    <cellStyle name="Standard 2 2 2 2 2 2 38 19" xfId="8098"/>
    <cellStyle name="Standard 2 2 2 2 2 2 38 2" xfId="1179"/>
    <cellStyle name="Standard 2 2 2 2 2 2 38 20" xfId="8505"/>
    <cellStyle name="Standard 2 2 2 2 2 2 38 21" xfId="8912"/>
    <cellStyle name="Standard 2 2 2 2 2 2 38 22" xfId="9319"/>
    <cellStyle name="Standard 2 2 2 2 2 2 38 23" xfId="9724"/>
    <cellStyle name="Standard 2 2 2 2 2 2 38 24" xfId="10124"/>
    <cellStyle name="Standard 2 2 2 2 2 2 38 25" xfId="10498"/>
    <cellStyle name="Standard 2 2 2 2 2 2 38 26" xfId="10743"/>
    <cellStyle name="Standard 2 2 2 2 2 2 38 3" xfId="1586"/>
    <cellStyle name="Standard 2 2 2 2 2 2 38 4" xfId="1993"/>
    <cellStyle name="Standard 2 2 2 2 2 2 38 5" xfId="2400"/>
    <cellStyle name="Standard 2 2 2 2 2 2 38 6" xfId="2807"/>
    <cellStyle name="Standard 2 2 2 2 2 2 38 7" xfId="3214"/>
    <cellStyle name="Standard 2 2 2 2 2 2 38 8" xfId="3621"/>
    <cellStyle name="Standard 2 2 2 2 2 2 38 9" xfId="4028"/>
    <cellStyle name="Standard 2 2 2 2 2 2 39" xfId="564"/>
    <cellStyle name="Standard 2 2 2 2 2 2 39 10" xfId="4439"/>
    <cellStyle name="Standard 2 2 2 2 2 2 39 11" xfId="4846"/>
    <cellStyle name="Standard 2 2 2 2 2 2 39 12" xfId="5253"/>
    <cellStyle name="Standard 2 2 2 2 2 2 39 13" xfId="5660"/>
    <cellStyle name="Standard 2 2 2 2 2 2 39 14" xfId="6067"/>
    <cellStyle name="Standard 2 2 2 2 2 2 39 15" xfId="6474"/>
    <cellStyle name="Standard 2 2 2 2 2 2 39 16" xfId="6881"/>
    <cellStyle name="Standard 2 2 2 2 2 2 39 17" xfId="7288"/>
    <cellStyle name="Standard 2 2 2 2 2 2 39 18" xfId="7695"/>
    <cellStyle name="Standard 2 2 2 2 2 2 39 19" xfId="8102"/>
    <cellStyle name="Standard 2 2 2 2 2 2 39 2" xfId="1183"/>
    <cellStyle name="Standard 2 2 2 2 2 2 39 20" xfId="8509"/>
    <cellStyle name="Standard 2 2 2 2 2 2 39 21" xfId="8916"/>
    <cellStyle name="Standard 2 2 2 2 2 2 39 22" xfId="9323"/>
    <cellStyle name="Standard 2 2 2 2 2 2 39 23" xfId="9728"/>
    <cellStyle name="Standard 2 2 2 2 2 2 39 24" xfId="10128"/>
    <cellStyle name="Standard 2 2 2 2 2 2 39 25" xfId="10502"/>
    <cellStyle name="Standard 2 2 2 2 2 2 39 26" xfId="10746"/>
    <cellStyle name="Standard 2 2 2 2 2 2 39 3" xfId="1590"/>
    <cellStyle name="Standard 2 2 2 2 2 2 39 4" xfId="1997"/>
    <cellStyle name="Standard 2 2 2 2 2 2 39 5" xfId="2404"/>
    <cellStyle name="Standard 2 2 2 2 2 2 39 6" xfId="2811"/>
    <cellStyle name="Standard 2 2 2 2 2 2 39 7" xfId="3218"/>
    <cellStyle name="Standard 2 2 2 2 2 2 39 8" xfId="3625"/>
    <cellStyle name="Standard 2 2 2 2 2 2 39 9" xfId="4032"/>
    <cellStyle name="Standard 2 2 2 2 2 2 4" xfId="267"/>
    <cellStyle name="Standard 2 2 2 2 2 2 4 10" xfId="4142"/>
    <cellStyle name="Standard 2 2 2 2 2 2 4 11" xfId="4549"/>
    <cellStyle name="Standard 2 2 2 2 2 2 4 12" xfId="4956"/>
    <cellStyle name="Standard 2 2 2 2 2 2 4 13" xfId="5363"/>
    <cellStyle name="Standard 2 2 2 2 2 2 4 14" xfId="5770"/>
    <cellStyle name="Standard 2 2 2 2 2 2 4 15" xfId="6177"/>
    <cellStyle name="Standard 2 2 2 2 2 2 4 16" xfId="6584"/>
    <cellStyle name="Standard 2 2 2 2 2 2 4 17" xfId="6991"/>
    <cellStyle name="Standard 2 2 2 2 2 2 4 18" xfId="7398"/>
    <cellStyle name="Standard 2 2 2 2 2 2 4 19" xfId="7805"/>
    <cellStyle name="Standard 2 2 2 2 2 2 4 2" xfId="886"/>
    <cellStyle name="Standard 2 2 2 2 2 2 4 20" xfId="8212"/>
    <cellStyle name="Standard 2 2 2 2 2 2 4 21" xfId="8619"/>
    <cellStyle name="Standard 2 2 2 2 2 2 4 22" xfId="9026"/>
    <cellStyle name="Standard 2 2 2 2 2 2 4 23" xfId="9433"/>
    <cellStyle name="Standard 2 2 2 2 2 2 4 24" xfId="9837"/>
    <cellStyle name="Standard 2 2 2 2 2 2 4 25" xfId="10230"/>
    <cellStyle name="Standard 2 2 2 2 2 2 4 26" xfId="10576"/>
    <cellStyle name="Standard 2 2 2 2 2 2 4 3" xfId="1293"/>
    <cellStyle name="Standard 2 2 2 2 2 2 4 4" xfId="1700"/>
    <cellStyle name="Standard 2 2 2 2 2 2 4 5" xfId="2107"/>
    <cellStyle name="Standard 2 2 2 2 2 2 4 6" xfId="2514"/>
    <cellStyle name="Standard 2 2 2 2 2 2 4 7" xfId="2921"/>
    <cellStyle name="Standard 2 2 2 2 2 2 4 8" xfId="3328"/>
    <cellStyle name="Standard 2 2 2 2 2 2 4 9" xfId="3735"/>
    <cellStyle name="Standard 2 2 2 2 2 2 40" xfId="568"/>
    <cellStyle name="Standard 2 2 2 2 2 2 40 10" xfId="4443"/>
    <cellStyle name="Standard 2 2 2 2 2 2 40 11" xfId="4850"/>
    <cellStyle name="Standard 2 2 2 2 2 2 40 12" xfId="5257"/>
    <cellStyle name="Standard 2 2 2 2 2 2 40 13" xfId="5664"/>
    <cellStyle name="Standard 2 2 2 2 2 2 40 14" xfId="6071"/>
    <cellStyle name="Standard 2 2 2 2 2 2 40 15" xfId="6478"/>
    <cellStyle name="Standard 2 2 2 2 2 2 40 16" xfId="6885"/>
    <cellStyle name="Standard 2 2 2 2 2 2 40 17" xfId="7292"/>
    <cellStyle name="Standard 2 2 2 2 2 2 40 18" xfId="7699"/>
    <cellStyle name="Standard 2 2 2 2 2 2 40 19" xfId="8106"/>
    <cellStyle name="Standard 2 2 2 2 2 2 40 2" xfId="1187"/>
    <cellStyle name="Standard 2 2 2 2 2 2 40 20" xfId="8513"/>
    <cellStyle name="Standard 2 2 2 2 2 2 40 21" xfId="8920"/>
    <cellStyle name="Standard 2 2 2 2 2 2 40 22" xfId="9327"/>
    <cellStyle name="Standard 2 2 2 2 2 2 40 23" xfId="9732"/>
    <cellStyle name="Standard 2 2 2 2 2 2 40 24" xfId="10132"/>
    <cellStyle name="Standard 2 2 2 2 2 2 40 25" xfId="10506"/>
    <cellStyle name="Standard 2 2 2 2 2 2 40 26" xfId="10749"/>
    <cellStyle name="Standard 2 2 2 2 2 2 40 3" xfId="1594"/>
    <cellStyle name="Standard 2 2 2 2 2 2 40 4" xfId="2001"/>
    <cellStyle name="Standard 2 2 2 2 2 2 40 5" xfId="2408"/>
    <cellStyle name="Standard 2 2 2 2 2 2 40 6" xfId="2815"/>
    <cellStyle name="Standard 2 2 2 2 2 2 40 7" xfId="3222"/>
    <cellStyle name="Standard 2 2 2 2 2 2 40 8" xfId="3629"/>
    <cellStyle name="Standard 2 2 2 2 2 2 40 9" xfId="4036"/>
    <cellStyle name="Standard 2 2 2 2 2 2 41" xfId="572"/>
    <cellStyle name="Standard 2 2 2 2 2 2 41 10" xfId="4447"/>
    <cellStyle name="Standard 2 2 2 2 2 2 41 11" xfId="4854"/>
    <cellStyle name="Standard 2 2 2 2 2 2 41 12" xfId="5261"/>
    <cellStyle name="Standard 2 2 2 2 2 2 41 13" xfId="5668"/>
    <cellStyle name="Standard 2 2 2 2 2 2 41 14" xfId="6075"/>
    <cellStyle name="Standard 2 2 2 2 2 2 41 15" xfId="6482"/>
    <cellStyle name="Standard 2 2 2 2 2 2 41 16" xfId="6889"/>
    <cellStyle name="Standard 2 2 2 2 2 2 41 17" xfId="7296"/>
    <cellStyle name="Standard 2 2 2 2 2 2 41 18" xfId="7703"/>
    <cellStyle name="Standard 2 2 2 2 2 2 41 19" xfId="8110"/>
    <cellStyle name="Standard 2 2 2 2 2 2 41 2" xfId="1191"/>
    <cellStyle name="Standard 2 2 2 2 2 2 41 20" xfId="8517"/>
    <cellStyle name="Standard 2 2 2 2 2 2 41 21" xfId="8924"/>
    <cellStyle name="Standard 2 2 2 2 2 2 41 22" xfId="9331"/>
    <cellStyle name="Standard 2 2 2 2 2 2 41 23" xfId="9736"/>
    <cellStyle name="Standard 2 2 2 2 2 2 41 24" xfId="10136"/>
    <cellStyle name="Standard 2 2 2 2 2 2 41 25" xfId="10510"/>
    <cellStyle name="Standard 2 2 2 2 2 2 41 26" xfId="10752"/>
    <cellStyle name="Standard 2 2 2 2 2 2 41 3" xfId="1598"/>
    <cellStyle name="Standard 2 2 2 2 2 2 41 4" xfId="2005"/>
    <cellStyle name="Standard 2 2 2 2 2 2 41 5" xfId="2412"/>
    <cellStyle name="Standard 2 2 2 2 2 2 41 6" xfId="2819"/>
    <cellStyle name="Standard 2 2 2 2 2 2 41 7" xfId="3226"/>
    <cellStyle name="Standard 2 2 2 2 2 2 41 8" xfId="3633"/>
    <cellStyle name="Standard 2 2 2 2 2 2 41 9" xfId="4040"/>
    <cellStyle name="Standard 2 2 2 2 2 2 42" xfId="576"/>
    <cellStyle name="Standard 2 2 2 2 2 2 42 10" xfId="4451"/>
    <cellStyle name="Standard 2 2 2 2 2 2 42 11" xfId="4858"/>
    <cellStyle name="Standard 2 2 2 2 2 2 42 12" xfId="5265"/>
    <cellStyle name="Standard 2 2 2 2 2 2 42 13" xfId="5672"/>
    <cellStyle name="Standard 2 2 2 2 2 2 42 14" xfId="6079"/>
    <cellStyle name="Standard 2 2 2 2 2 2 42 15" xfId="6486"/>
    <cellStyle name="Standard 2 2 2 2 2 2 42 16" xfId="6893"/>
    <cellStyle name="Standard 2 2 2 2 2 2 42 17" xfId="7300"/>
    <cellStyle name="Standard 2 2 2 2 2 2 42 18" xfId="7707"/>
    <cellStyle name="Standard 2 2 2 2 2 2 42 19" xfId="8114"/>
    <cellStyle name="Standard 2 2 2 2 2 2 42 2" xfId="1195"/>
    <cellStyle name="Standard 2 2 2 2 2 2 42 20" xfId="8521"/>
    <cellStyle name="Standard 2 2 2 2 2 2 42 21" xfId="8928"/>
    <cellStyle name="Standard 2 2 2 2 2 2 42 22" xfId="9335"/>
    <cellStyle name="Standard 2 2 2 2 2 2 42 23" xfId="9740"/>
    <cellStyle name="Standard 2 2 2 2 2 2 42 24" xfId="10140"/>
    <cellStyle name="Standard 2 2 2 2 2 2 42 25" xfId="10514"/>
    <cellStyle name="Standard 2 2 2 2 2 2 42 26" xfId="10755"/>
    <cellStyle name="Standard 2 2 2 2 2 2 42 3" xfId="1602"/>
    <cellStyle name="Standard 2 2 2 2 2 2 42 4" xfId="2009"/>
    <cellStyle name="Standard 2 2 2 2 2 2 42 5" xfId="2416"/>
    <cellStyle name="Standard 2 2 2 2 2 2 42 6" xfId="2823"/>
    <cellStyle name="Standard 2 2 2 2 2 2 42 7" xfId="3230"/>
    <cellStyle name="Standard 2 2 2 2 2 2 42 8" xfId="3637"/>
    <cellStyle name="Standard 2 2 2 2 2 2 42 9" xfId="4044"/>
    <cellStyle name="Standard 2 2 2 2 2 2 43" xfId="580"/>
    <cellStyle name="Standard 2 2 2 2 2 2 43 10" xfId="4455"/>
    <cellStyle name="Standard 2 2 2 2 2 2 43 11" xfId="4862"/>
    <cellStyle name="Standard 2 2 2 2 2 2 43 12" xfId="5269"/>
    <cellStyle name="Standard 2 2 2 2 2 2 43 13" xfId="5676"/>
    <cellStyle name="Standard 2 2 2 2 2 2 43 14" xfId="6083"/>
    <cellStyle name="Standard 2 2 2 2 2 2 43 15" xfId="6490"/>
    <cellStyle name="Standard 2 2 2 2 2 2 43 16" xfId="6897"/>
    <cellStyle name="Standard 2 2 2 2 2 2 43 17" xfId="7304"/>
    <cellStyle name="Standard 2 2 2 2 2 2 43 18" xfId="7711"/>
    <cellStyle name="Standard 2 2 2 2 2 2 43 19" xfId="8118"/>
    <cellStyle name="Standard 2 2 2 2 2 2 43 2" xfId="1199"/>
    <cellStyle name="Standard 2 2 2 2 2 2 43 20" xfId="8525"/>
    <cellStyle name="Standard 2 2 2 2 2 2 43 21" xfId="8932"/>
    <cellStyle name="Standard 2 2 2 2 2 2 43 22" xfId="9339"/>
    <cellStyle name="Standard 2 2 2 2 2 2 43 23" xfId="9744"/>
    <cellStyle name="Standard 2 2 2 2 2 2 43 24" xfId="10144"/>
    <cellStyle name="Standard 2 2 2 2 2 2 43 25" xfId="10518"/>
    <cellStyle name="Standard 2 2 2 2 2 2 43 26" xfId="10758"/>
    <cellStyle name="Standard 2 2 2 2 2 2 43 3" xfId="1606"/>
    <cellStyle name="Standard 2 2 2 2 2 2 43 4" xfId="2013"/>
    <cellStyle name="Standard 2 2 2 2 2 2 43 5" xfId="2420"/>
    <cellStyle name="Standard 2 2 2 2 2 2 43 6" xfId="2827"/>
    <cellStyle name="Standard 2 2 2 2 2 2 43 7" xfId="3234"/>
    <cellStyle name="Standard 2 2 2 2 2 2 43 8" xfId="3641"/>
    <cellStyle name="Standard 2 2 2 2 2 2 43 9" xfId="4048"/>
    <cellStyle name="Standard 2 2 2 2 2 2 44" xfId="584"/>
    <cellStyle name="Standard 2 2 2 2 2 2 44 10" xfId="4459"/>
    <cellStyle name="Standard 2 2 2 2 2 2 44 11" xfId="4866"/>
    <cellStyle name="Standard 2 2 2 2 2 2 44 12" xfId="5273"/>
    <cellStyle name="Standard 2 2 2 2 2 2 44 13" xfId="5680"/>
    <cellStyle name="Standard 2 2 2 2 2 2 44 14" xfId="6087"/>
    <cellStyle name="Standard 2 2 2 2 2 2 44 15" xfId="6494"/>
    <cellStyle name="Standard 2 2 2 2 2 2 44 16" xfId="6901"/>
    <cellStyle name="Standard 2 2 2 2 2 2 44 17" xfId="7308"/>
    <cellStyle name="Standard 2 2 2 2 2 2 44 18" xfId="7715"/>
    <cellStyle name="Standard 2 2 2 2 2 2 44 19" xfId="8122"/>
    <cellStyle name="Standard 2 2 2 2 2 2 44 2" xfId="1203"/>
    <cellStyle name="Standard 2 2 2 2 2 2 44 20" xfId="8529"/>
    <cellStyle name="Standard 2 2 2 2 2 2 44 21" xfId="8936"/>
    <cellStyle name="Standard 2 2 2 2 2 2 44 22" xfId="9343"/>
    <cellStyle name="Standard 2 2 2 2 2 2 44 23" xfId="9748"/>
    <cellStyle name="Standard 2 2 2 2 2 2 44 24" xfId="10148"/>
    <cellStyle name="Standard 2 2 2 2 2 2 44 25" xfId="10522"/>
    <cellStyle name="Standard 2 2 2 2 2 2 44 26" xfId="10761"/>
    <cellStyle name="Standard 2 2 2 2 2 2 44 3" xfId="1610"/>
    <cellStyle name="Standard 2 2 2 2 2 2 44 4" xfId="2017"/>
    <cellStyle name="Standard 2 2 2 2 2 2 44 5" xfId="2424"/>
    <cellStyle name="Standard 2 2 2 2 2 2 44 6" xfId="2831"/>
    <cellStyle name="Standard 2 2 2 2 2 2 44 7" xfId="3238"/>
    <cellStyle name="Standard 2 2 2 2 2 2 44 8" xfId="3645"/>
    <cellStyle name="Standard 2 2 2 2 2 2 44 9" xfId="4052"/>
    <cellStyle name="Standard 2 2 2 2 2 2 45" xfId="588"/>
    <cellStyle name="Standard 2 2 2 2 2 2 45 10" xfId="4463"/>
    <cellStyle name="Standard 2 2 2 2 2 2 45 11" xfId="4870"/>
    <cellStyle name="Standard 2 2 2 2 2 2 45 12" xfId="5277"/>
    <cellStyle name="Standard 2 2 2 2 2 2 45 13" xfId="5684"/>
    <cellStyle name="Standard 2 2 2 2 2 2 45 14" xfId="6091"/>
    <cellStyle name="Standard 2 2 2 2 2 2 45 15" xfId="6498"/>
    <cellStyle name="Standard 2 2 2 2 2 2 45 16" xfId="6905"/>
    <cellStyle name="Standard 2 2 2 2 2 2 45 17" xfId="7312"/>
    <cellStyle name="Standard 2 2 2 2 2 2 45 18" xfId="7719"/>
    <cellStyle name="Standard 2 2 2 2 2 2 45 19" xfId="8126"/>
    <cellStyle name="Standard 2 2 2 2 2 2 45 2" xfId="1207"/>
    <cellStyle name="Standard 2 2 2 2 2 2 45 20" xfId="8533"/>
    <cellStyle name="Standard 2 2 2 2 2 2 45 21" xfId="8940"/>
    <cellStyle name="Standard 2 2 2 2 2 2 45 22" xfId="9347"/>
    <cellStyle name="Standard 2 2 2 2 2 2 45 23" xfId="9752"/>
    <cellStyle name="Standard 2 2 2 2 2 2 45 24" xfId="10152"/>
    <cellStyle name="Standard 2 2 2 2 2 2 45 25" xfId="10526"/>
    <cellStyle name="Standard 2 2 2 2 2 2 45 26" xfId="10764"/>
    <cellStyle name="Standard 2 2 2 2 2 2 45 3" xfId="1614"/>
    <cellStyle name="Standard 2 2 2 2 2 2 45 4" xfId="2021"/>
    <cellStyle name="Standard 2 2 2 2 2 2 45 5" xfId="2428"/>
    <cellStyle name="Standard 2 2 2 2 2 2 45 6" xfId="2835"/>
    <cellStyle name="Standard 2 2 2 2 2 2 45 7" xfId="3242"/>
    <cellStyle name="Standard 2 2 2 2 2 2 45 8" xfId="3649"/>
    <cellStyle name="Standard 2 2 2 2 2 2 45 9" xfId="4056"/>
    <cellStyle name="Standard 2 2 2 2 2 2 46" xfId="592"/>
    <cellStyle name="Standard 2 2 2 2 2 2 46 10" xfId="4467"/>
    <cellStyle name="Standard 2 2 2 2 2 2 46 11" xfId="4874"/>
    <cellStyle name="Standard 2 2 2 2 2 2 46 12" xfId="5281"/>
    <cellStyle name="Standard 2 2 2 2 2 2 46 13" xfId="5688"/>
    <cellStyle name="Standard 2 2 2 2 2 2 46 14" xfId="6095"/>
    <cellStyle name="Standard 2 2 2 2 2 2 46 15" xfId="6502"/>
    <cellStyle name="Standard 2 2 2 2 2 2 46 16" xfId="6909"/>
    <cellStyle name="Standard 2 2 2 2 2 2 46 17" xfId="7316"/>
    <cellStyle name="Standard 2 2 2 2 2 2 46 18" xfId="7723"/>
    <cellStyle name="Standard 2 2 2 2 2 2 46 19" xfId="8130"/>
    <cellStyle name="Standard 2 2 2 2 2 2 46 2" xfId="1211"/>
    <cellStyle name="Standard 2 2 2 2 2 2 46 20" xfId="8537"/>
    <cellStyle name="Standard 2 2 2 2 2 2 46 21" xfId="8944"/>
    <cellStyle name="Standard 2 2 2 2 2 2 46 22" xfId="9351"/>
    <cellStyle name="Standard 2 2 2 2 2 2 46 23" xfId="9756"/>
    <cellStyle name="Standard 2 2 2 2 2 2 46 24" xfId="10156"/>
    <cellStyle name="Standard 2 2 2 2 2 2 46 25" xfId="10530"/>
    <cellStyle name="Standard 2 2 2 2 2 2 46 26" xfId="10767"/>
    <cellStyle name="Standard 2 2 2 2 2 2 46 3" xfId="1618"/>
    <cellStyle name="Standard 2 2 2 2 2 2 46 4" xfId="2025"/>
    <cellStyle name="Standard 2 2 2 2 2 2 46 5" xfId="2432"/>
    <cellStyle name="Standard 2 2 2 2 2 2 46 6" xfId="2839"/>
    <cellStyle name="Standard 2 2 2 2 2 2 46 7" xfId="3246"/>
    <cellStyle name="Standard 2 2 2 2 2 2 46 8" xfId="3653"/>
    <cellStyle name="Standard 2 2 2 2 2 2 46 9" xfId="4060"/>
    <cellStyle name="Standard 2 2 2 2 2 2 47" xfId="594"/>
    <cellStyle name="Standard 2 2 2 2 2 2 47 10" xfId="4469"/>
    <cellStyle name="Standard 2 2 2 2 2 2 47 11" xfId="4876"/>
    <cellStyle name="Standard 2 2 2 2 2 2 47 12" xfId="5283"/>
    <cellStyle name="Standard 2 2 2 2 2 2 47 13" xfId="5690"/>
    <cellStyle name="Standard 2 2 2 2 2 2 47 14" xfId="6097"/>
    <cellStyle name="Standard 2 2 2 2 2 2 47 15" xfId="6504"/>
    <cellStyle name="Standard 2 2 2 2 2 2 47 16" xfId="6911"/>
    <cellStyle name="Standard 2 2 2 2 2 2 47 17" xfId="7318"/>
    <cellStyle name="Standard 2 2 2 2 2 2 47 18" xfId="7725"/>
    <cellStyle name="Standard 2 2 2 2 2 2 47 19" xfId="8132"/>
    <cellStyle name="Standard 2 2 2 2 2 2 47 2" xfId="1213"/>
    <cellStyle name="Standard 2 2 2 2 2 2 47 20" xfId="8539"/>
    <cellStyle name="Standard 2 2 2 2 2 2 47 21" xfId="8946"/>
    <cellStyle name="Standard 2 2 2 2 2 2 47 22" xfId="9353"/>
    <cellStyle name="Standard 2 2 2 2 2 2 47 23" xfId="9758"/>
    <cellStyle name="Standard 2 2 2 2 2 2 47 24" xfId="10158"/>
    <cellStyle name="Standard 2 2 2 2 2 2 47 25" xfId="10532"/>
    <cellStyle name="Standard 2 2 2 2 2 2 47 26" xfId="10769"/>
    <cellStyle name="Standard 2 2 2 2 2 2 47 3" xfId="1620"/>
    <cellStyle name="Standard 2 2 2 2 2 2 47 4" xfId="2027"/>
    <cellStyle name="Standard 2 2 2 2 2 2 47 5" xfId="2434"/>
    <cellStyle name="Standard 2 2 2 2 2 2 47 6" xfId="2841"/>
    <cellStyle name="Standard 2 2 2 2 2 2 47 7" xfId="3248"/>
    <cellStyle name="Standard 2 2 2 2 2 2 47 8" xfId="3655"/>
    <cellStyle name="Standard 2 2 2 2 2 2 47 9" xfId="4062"/>
    <cellStyle name="Standard 2 2 2 2 2 2 48" xfId="596"/>
    <cellStyle name="Standard 2 2 2 2 2 2 48 10" xfId="4471"/>
    <cellStyle name="Standard 2 2 2 2 2 2 48 11" xfId="4878"/>
    <cellStyle name="Standard 2 2 2 2 2 2 48 12" xfId="5285"/>
    <cellStyle name="Standard 2 2 2 2 2 2 48 13" xfId="5692"/>
    <cellStyle name="Standard 2 2 2 2 2 2 48 14" xfId="6099"/>
    <cellStyle name="Standard 2 2 2 2 2 2 48 15" xfId="6506"/>
    <cellStyle name="Standard 2 2 2 2 2 2 48 16" xfId="6913"/>
    <cellStyle name="Standard 2 2 2 2 2 2 48 17" xfId="7320"/>
    <cellStyle name="Standard 2 2 2 2 2 2 48 18" xfId="7727"/>
    <cellStyle name="Standard 2 2 2 2 2 2 48 19" xfId="8134"/>
    <cellStyle name="Standard 2 2 2 2 2 2 48 2" xfId="1215"/>
    <cellStyle name="Standard 2 2 2 2 2 2 48 20" xfId="8541"/>
    <cellStyle name="Standard 2 2 2 2 2 2 48 21" xfId="8948"/>
    <cellStyle name="Standard 2 2 2 2 2 2 48 22" xfId="9355"/>
    <cellStyle name="Standard 2 2 2 2 2 2 48 23" xfId="9760"/>
    <cellStyle name="Standard 2 2 2 2 2 2 48 24" xfId="10160"/>
    <cellStyle name="Standard 2 2 2 2 2 2 48 25" xfId="10534"/>
    <cellStyle name="Standard 2 2 2 2 2 2 48 26" xfId="10771"/>
    <cellStyle name="Standard 2 2 2 2 2 2 48 3" xfId="1622"/>
    <cellStyle name="Standard 2 2 2 2 2 2 48 4" xfId="2029"/>
    <cellStyle name="Standard 2 2 2 2 2 2 48 5" xfId="2436"/>
    <cellStyle name="Standard 2 2 2 2 2 2 48 6" xfId="2843"/>
    <cellStyle name="Standard 2 2 2 2 2 2 48 7" xfId="3250"/>
    <cellStyle name="Standard 2 2 2 2 2 2 48 8" xfId="3657"/>
    <cellStyle name="Standard 2 2 2 2 2 2 48 9" xfId="4064"/>
    <cellStyle name="Standard 2 2 2 2 2 2 49" xfId="598"/>
    <cellStyle name="Standard 2 2 2 2 2 2 49 10" xfId="4473"/>
    <cellStyle name="Standard 2 2 2 2 2 2 49 11" xfId="4880"/>
    <cellStyle name="Standard 2 2 2 2 2 2 49 12" xfId="5287"/>
    <cellStyle name="Standard 2 2 2 2 2 2 49 13" xfId="5694"/>
    <cellStyle name="Standard 2 2 2 2 2 2 49 14" xfId="6101"/>
    <cellStyle name="Standard 2 2 2 2 2 2 49 15" xfId="6508"/>
    <cellStyle name="Standard 2 2 2 2 2 2 49 16" xfId="6915"/>
    <cellStyle name="Standard 2 2 2 2 2 2 49 17" xfId="7322"/>
    <cellStyle name="Standard 2 2 2 2 2 2 49 18" xfId="7729"/>
    <cellStyle name="Standard 2 2 2 2 2 2 49 19" xfId="8136"/>
    <cellStyle name="Standard 2 2 2 2 2 2 49 2" xfId="1217"/>
    <cellStyle name="Standard 2 2 2 2 2 2 49 20" xfId="8543"/>
    <cellStyle name="Standard 2 2 2 2 2 2 49 21" xfId="8950"/>
    <cellStyle name="Standard 2 2 2 2 2 2 49 22" xfId="9357"/>
    <cellStyle name="Standard 2 2 2 2 2 2 49 23" xfId="9762"/>
    <cellStyle name="Standard 2 2 2 2 2 2 49 24" xfId="10162"/>
    <cellStyle name="Standard 2 2 2 2 2 2 49 25" xfId="10536"/>
    <cellStyle name="Standard 2 2 2 2 2 2 49 26" xfId="10773"/>
    <cellStyle name="Standard 2 2 2 2 2 2 49 3" xfId="1624"/>
    <cellStyle name="Standard 2 2 2 2 2 2 49 4" xfId="2031"/>
    <cellStyle name="Standard 2 2 2 2 2 2 49 5" xfId="2438"/>
    <cellStyle name="Standard 2 2 2 2 2 2 49 6" xfId="2845"/>
    <cellStyle name="Standard 2 2 2 2 2 2 49 7" xfId="3252"/>
    <cellStyle name="Standard 2 2 2 2 2 2 49 8" xfId="3659"/>
    <cellStyle name="Standard 2 2 2 2 2 2 49 9" xfId="4066"/>
    <cellStyle name="Standard 2 2 2 2 2 2 5" xfId="391"/>
    <cellStyle name="Standard 2 2 2 2 2 2 5 10" xfId="4266"/>
    <cellStyle name="Standard 2 2 2 2 2 2 5 11" xfId="4673"/>
    <cellStyle name="Standard 2 2 2 2 2 2 5 12" xfId="5080"/>
    <cellStyle name="Standard 2 2 2 2 2 2 5 13" xfId="5487"/>
    <cellStyle name="Standard 2 2 2 2 2 2 5 14" xfId="5894"/>
    <cellStyle name="Standard 2 2 2 2 2 2 5 15" xfId="6301"/>
    <cellStyle name="Standard 2 2 2 2 2 2 5 16" xfId="6708"/>
    <cellStyle name="Standard 2 2 2 2 2 2 5 17" xfId="7115"/>
    <cellStyle name="Standard 2 2 2 2 2 2 5 18" xfId="7522"/>
    <cellStyle name="Standard 2 2 2 2 2 2 5 19" xfId="7929"/>
    <cellStyle name="Standard 2 2 2 2 2 2 5 2" xfId="1010"/>
    <cellStyle name="Standard 2 2 2 2 2 2 5 20" xfId="8336"/>
    <cellStyle name="Standard 2 2 2 2 2 2 5 21" xfId="8743"/>
    <cellStyle name="Standard 2 2 2 2 2 2 5 22" xfId="9150"/>
    <cellStyle name="Standard 2 2 2 2 2 2 5 23" xfId="9556"/>
    <cellStyle name="Standard 2 2 2 2 2 2 5 24" xfId="9957"/>
    <cellStyle name="Standard 2 2 2 2 2 2 5 25" xfId="10344"/>
    <cellStyle name="Standard 2 2 2 2 2 2 5 26" xfId="10644"/>
    <cellStyle name="Standard 2 2 2 2 2 2 5 3" xfId="1417"/>
    <cellStyle name="Standard 2 2 2 2 2 2 5 4" xfId="1824"/>
    <cellStyle name="Standard 2 2 2 2 2 2 5 5" xfId="2231"/>
    <cellStyle name="Standard 2 2 2 2 2 2 5 6" xfId="2638"/>
    <cellStyle name="Standard 2 2 2 2 2 2 5 7" xfId="3045"/>
    <cellStyle name="Standard 2 2 2 2 2 2 5 8" xfId="3452"/>
    <cellStyle name="Standard 2 2 2 2 2 2 5 9" xfId="3859"/>
    <cellStyle name="Standard 2 2 2 2 2 2 50" xfId="600"/>
    <cellStyle name="Standard 2 2 2 2 2 2 50 10" xfId="4475"/>
    <cellStyle name="Standard 2 2 2 2 2 2 50 11" xfId="4882"/>
    <cellStyle name="Standard 2 2 2 2 2 2 50 12" xfId="5289"/>
    <cellStyle name="Standard 2 2 2 2 2 2 50 13" xfId="5696"/>
    <cellStyle name="Standard 2 2 2 2 2 2 50 14" xfId="6103"/>
    <cellStyle name="Standard 2 2 2 2 2 2 50 15" xfId="6510"/>
    <cellStyle name="Standard 2 2 2 2 2 2 50 16" xfId="6917"/>
    <cellStyle name="Standard 2 2 2 2 2 2 50 17" xfId="7324"/>
    <cellStyle name="Standard 2 2 2 2 2 2 50 18" xfId="7731"/>
    <cellStyle name="Standard 2 2 2 2 2 2 50 19" xfId="8138"/>
    <cellStyle name="Standard 2 2 2 2 2 2 50 2" xfId="1219"/>
    <cellStyle name="Standard 2 2 2 2 2 2 50 20" xfId="8545"/>
    <cellStyle name="Standard 2 2 2 2 2 2 50 21" xfId="8952"/>
    <cellStyle name="Standard 2 2 2 2 2 2 50 22" xfId="9359"/>
    <cellStyle name="Standard 2 2 2 2 2 2 50 23" xfId="9764"/>
    <cellStyle name="Standard 2 2 2 2 2 2 50 24" xfId="10164"/>
    <cellStyle name="Standard 2 2 2 2 2 2 50 25" xfId="10538"/>
    <cellStyle name="Standard 2 2 2 2 2 2 50 26" xfId="10775"/>
    <cellStyle name="Standard 2 2 2 2 2 2 50 3" xfId="1626"/>
    <cellStyle name="Standard 2 2 2 2 2 2 50 4" xfId="2033"/>
    <cellStyle name="Standard 2 2 2 2 2 2 50 5" xfId="2440"/>
    <cellStyle name="Standard 2 2 2 2 2 2 50 6" xfId="2847"/>
    <cellStyle name="Standard 2 2 2 2 2 2 50 7" xfId="3254"/>
    <cellStyle name="Standard 2 2 2 2 2 2 50 8" xfId="3661"/>
    <cellStyle name="Standard 2 2 2 2 2 2 50 9" xfId="4068"/>
    <cellStyle name="Standard 2 2 2 2 2 2 51" xfId="602"/>
    <cellStyle name="Standard 2 2 2 2 2 2 51 10" xfId="4477"/>
    <cellStyle name="Standard 2 2 2 2 2 2 51 11" xfId="4884"/>
    <cellStyle name="Standard 2 2 2 2 2 2 51 12" xfId="5291"/>
    <cellStyle name="Standard 2 2 2 2 2 2 51 13" xfId="5698"/>
    <cellStyle name="Standard 2 2 2 2 2 2 51 14" xfId="6105"/>
    <cellStyle name="Standard 2 2 2 2 2 2 51 15" xfId="6512"/>
    <cellStyle name="Standard 2 2 2 2 2 2 51 16" xfId="6919"/>
    <cellStyle name="Standard 2 2 2 2 2 2 51 17" xfId="7326"/>
    <cellStyle name="Standard 2 2 2 2 2 2 51 18" xfId="7733"/>
    <cellStyle name="Standard 2 2 2 2 2 2 51 19" xfId="8140"/>
    <cellStyle name="Standard 2 2 2 2 2 2 51 2" xfId="1221"/>
    <cellStyle name="Standard 2 2 2 2 2 2 51 20" xfId="8547"/>
    <cellStyle name="Standard 2 2 2 2 2 2 51 21" xfId="8954"/>
    <cellStyle name="Standard 2 2 2 2 2 2 51 22" xfId="9361"/>
    <cellStyle name="Standard 2 2 2 2 2 2 51 23" xfId="9766"/>
    <cellStyle name="Standard 2 2 2 2 2 2 51 24" xfId="10166"/>
    <cellStyle name="Standard 2 2 2 2 2 2 51 25" xfId="10540"/>
    <cellStyle name="Standard 2 2 2 2 2 2 51 26" xfId="10777"/>
    <cellStyle name="Standard 2 2 2 2 2 2 51 3" xfId="1628"/>
    <cellStyle name="Standard 2 2 2 2 2 2 51 4" xfId="2035"/>
    <cellStyle name="Standard 2 2 2 2 2 2 51 5" xfId="2442"/>
    <cellStyle name="Standard 2 2 2 2 2 2 51 6" xfId="2849"/>
    <cellStyle name="Standard 2 2 2 2 2 2 51 7" xfId="3256"/>
    <cellStyle name="Standard 2 2 2 2 2 2 51 8" xfId="3663"/>
    <cellStyle name="Standard 2 2 2 2 2 2 51 9" xfId="4070"/>
    <cellStyle name="Standard 2 2 2 2 2 2 52" xfId="604"/>
    <cellStyle name="Standard 2 2 2 2 2 2 52 10" xfId="4479"/>
    <cellStyle name="Standard 2 2 2 2 2 2 52 11" xfId="4886"/>
    <cellStyle name="Standard 2 2 2 2 2 2 52 12" xfId="5293"/>
    <cellStyle name="Standard 2 2 2 2 2 2 52 13" xfId="5700"/>
    <cellStyle name="Standard 2 2 2 2 2 2 52 14" xfId="6107"/>
    <cellStyle name="Standard 2 2 2 2 2 2 52 15" xfId="6514"/>
    <cellStyle name="Standard 2 2 2 2 2 2 52 16" xfId="6921"/>
    <cellStyle name="Standard 2 2 2 2 2 2 52 17" xfId="7328"/>
    <cellStyle name="Standard 2 2 2 2 2 2 52 18" xfId="7735"/>
    <cellStyle name="Standard 2 2 2 2 2 2 52 19" xfId="8142"/>
    <cellStyle name="Standard 2 2 2 2 2 2 52 2" xfId="1223"/>
    <cellStyle name="Standard 2 2 2 2 2 2 52 20" xfId="8549"/>
    <cellStyle name="Standard 2 2 2 2 2 2 52 21" xfId="8956"/>
    <cellStyle name="Standard 2 2 2 2 2 2 52 22" xfId="9363"/>
    <cellStyle name="Standard 2 2 2 2 2 2 52 23" xfId="9768"/>
    <cellStyle name="Standard 2 2 2 2 2 2 52 24" xfId="10168"/>
    <cellStyle name="Standard 2 2 2 2 2 2 52 25" xfId="10542"/>
    <cellStyle name="Standard 2 2 2 2 2 2 52 26" xfId="10779"/>
    <cellStyle name="Standard 2 2 2 2 2 2 52 3" xfId="1630"/>
    <cellStyle name="Standard 2 2 2 2 2 2 52 4" xfId="2037"/>
    <cellStyle name="Standard 2 2 2 2 2 2 52 5" xfId="2444"/>
    <cellStyle name="Standard 2 2 2 2 2 2 52 6" xfId="2851"/>
    <cellStyle name="Standard 2 2 2 2 2 2 52 7" xfId="3258"/>
    <cellStyle name="Standard 2 2 2 2 2 2 52 8" xfId="3665"/>
    <cellStyle name="Standard 2 2 2 2 2 2 52 9" xfId="4072"/>
    <cellStyle name="Standard 2 2 2 2 2 2 53" xfId="606"/>
    <cellStyle name="Standard 2 2 2 2 2 2 53 10" xfId="4481"/>
    <cellStyle name="Standard 2 2 2 2 2 2 53 11" xfId="4888"/>
    <cellStyle name="Standard 2 2 2 2 2 2 53 12" xfId="5295"/>
    <cellStyle name="Standard 2 2 2 2 2 2 53 13" xfId="5702"/>
    <cellStyle name="Standard 2 2 2 2 2 2 53 14" xfId="6109"/>
    <cellStyle name="Standard 2 2 2 2 2 2 53 15" xfId="6516"/>
    <cellStyle name="Standard 2 2 2 2 2 2 53 16" xfId="6923"/>
    <cellStyle name="Standard 2 2 2 2 2 2 53 17" xfId="7330"/>
    <cellStyle name="Standard 2 2 2 2 2 2 53 18" xfId="7737"/>
    <cellStyle name="Standard 2 2 2 2 2 2 53 19" xfId="8144"/>
    <cellStyle name="Standard 2 2 2 2 2 2 53 2" xfId="1225"/>
    <cellStyle name="Standard 2 2 2 2 2 2 53 20" xfId="8551"/>
    <cellStyle name="Standard 2 2 2 2 2 2 53 21" xfId="8958"/>
    <cellStyle name="Standard 2 2 2 2 2 2 53 22" xfId="9365"/>
    <cellStyle name="Standard 2 2 2 2 2 2 53 23" xfId="9770"/>
    <cellStyle name="Standard 2 2 2 2 2 2 53 24" xfId="10170"/>
    <cellStyle name="Standard 2 2 2 2 2 2 53 25" xfId="10544"/>
    <cellStyle name="Standard 2 2 2 2 2 2 53 26" xfId="10781"/>
    <cellStyle name="Standard 2 2 2 2 2 2 53 3" xfId="1632"/>
    <cellStyle name="Standard 2 2 2 2 2 2 53 4" xfId="2039"/>
    <cellStyle name="Standard 2 2 2 2 2 2 53 5" xfId="2446"/>
    <cellStyle name="Standard 2 2 2 2 2 2 53 6" xfId="2853"/>
    <cellStyle name="Standard 2 2 2 2 2 2 53 7" xfId="3260"/>
    <cellStyle name="Standard 2 2 2 2 2 2 53 8" xfId="3667"/>
    <cellStyle name="Standard 2 2 2 2 2 2 53 9" xfId="4074"/>
    <cellStyle name="Standard 2 2 2 2 2 2 54" xfId="608"/>
    <cellStyle name="Standard 2 2 2 2 2 2 54 10" xfId="4483"/>
    <cellStyle name="Standard 2 2 2 2 2 2 54 11" xfId="4890"/>
    <cellStyle name="Standard 2 2 2 2 2 2 54 12" xfId="5297"/>
    <cellStyle name="Standard 2 2 2 2 2 2 54 13" xfId="5704"/>
    <cellStyle name="Standard 2 2 2 2 2 2 54 14" xfId="6111"/>
    <cellStyle name="Standard 2 2 2 2 2 2 54 15" xfId="6518"/>
    <cellStyle name="Standard 2 2 2 2 2 2 54 16" xfId="6925"/>
    <cellStyle name="Standard 2 2 2 2 2 2 54 17" xfId="7332"/>
    <cellStyle name="Standard 2 2 2 2 2 2 54 18" xfId="7739"/>
    <cellStyle name="Standard 2 2 2 2 2 2 54 19" xfId="8146"/>
    <cellStyle name="Standard 2 2 2 2 2 2 54 2" xfId="1227"/>
    <cellStyle name="Standard 2 2 2 2 2 2 54 20" xfId="8553"/>
    <cellStyle name="Standard 2 2 2 2 2 2 54 21" xfId="8960"/>
    <cellStyle name="Standard 2 2 2 2 2 2 54 22" xfId="9367"/>
    <cellStyle name="Standard 2 2 2 2 2 2 54 23" xfId="9772"/>
    <cellStyle name="Standard 2 2 2 2 2 2 54 24" xfId="10172"/>
    <cellStyle name="Standard 2 2 2 2 2 2 54 25" xfId="10546"/>
    <cellStyle name="Standard 2 2 2 2 2 2 54 26" xfId="10783"/>
    <cellStyle name="Standard 2 2 2 2 2 2 54 3" xfId="1634"/>
    <cellStyle name="Standard 2 2 2 2 2 2 54 4" xfId="2041"/>
    <cellStyle name="Standard 2 2 2 2 2 2 54 5" xfId="2448"/>
    <cellStyle name="Standard 2 2 2 2 2 2 54 6" xfId="2855"/>
    <cellStyle name="Standard 2 2 2 2 2 2 54 7" xfId="3262"/>
    <cellStyle name="Standard 2 2 2 2 2 2 54 8" xfId="3669"/>
    <cellStyle name="Standard 2 2 2 2 2 2 54 9" xfId="4076"/>
    <cellStyle name="Standard 2 2 2 2 2 2 55" xfId="610"/>
    <cellStyle name="Standard 2 2 2 2 2 2 55 10" xfId="4485"/>
    <cellStyle name="Standard 2 2 2 2 2 2 55 11" xfId="4892"/>
    <cellStyle name="Standard 2 2 2 2 2 2 55 12" xfId="5299"/>
    <cellStyle name="Standard 2 2 2 2 2 2 55 13" xfId="5706"/>
    <cellStyle name="Standard 2 2 2 2 2 2 55 14" xfId="6113"/>
    <cellStyle name="Standard 2 2 2 2 2 2 55 15" xfId="6520"/>
    <cellStyle name="Standard 2 2 2 2 2 2 55 16" xfId="6927"/>
    <cellStyle name="Standard 2 2 2 2 2 2 55 17" xfId="7334"/>
    <cellStyle name="Standard 2 2 2 2 2 2 55 18" xfId="7741"/>
    <cellStyle name="Standard 2 2 2 2 2 2 55 19" xfId="8148"/>
    <cellStyle name="Standard 2 2 2 2 2 2 55 2" xfId="1229"/>
    <cellStyle name="Standard 2 2 2 2 2 2 55 20" xfId="8555"/>
    <cellStyle name="Standard 2 2 2 2 2 2 55 21" xfId="8962"/>
    <cellStyle name="Standard 2 2 2 2 2 2 55 22" xfId="9369"/>
    <cellStyle name="Standard 2 2 2 2 2 2 55 23" xfId="9774"/>
    <cellStyle name="Standard 2 2 2 2 2 2 55 24" xfId="10174"/>
    <cellStyle name="Standard 2 2 2 2 2 2 55 25" xfId="10548"/>
    <cellStyle name="Standard 2 2 2 2 2 2 55 26" xfId="10785"/>
    <cellStyle name="Standard 2 2 2 2 2 2 55 3" xfId="1636"/>
    <cellStyle name="Standard 2 2 2 2 2 2 55 4" xfId="2043"/>
    <cellStyle name="Standard 2 2 2 2 2 2 55 5" xfId="2450"/>
    <cellStyle name="Standard 2 2 2 2 2 2 55 6" xfId="2857"/>
    <cellStyle name="Standard 2 2 2 2 2 2 55 7" xfId="3264"/>
    <cellStyle name="Standard 2 2 2 2 2 2 55 8" xfId="3671"/>
    <cellStyle name="Standard 2 2 2 2 2 2 55 9" xfId="4078"/>
    <cellStyle name="Standard 2 2 2 2 2 2 56" xfId="612"/>
    <cellStyle name="Standard 2 2 2 2 2 2 56 10" xfId="4487"/>
    <cellStyle name="Standard 2 2 2 2 2 2 56 11" xfId="4894"/>
    <cellStyle name="Standard 2 2 2 2 2 2 56 12" xfId="5301"/>
    <cellStyle name="Standard 2 2 2 2 2 2 56 13" xfId="5708"/>
    <cellStyle name="Standard 2 2 2 2 2 2 56 14" xfId="6115"/>
    <cellStyle name="Standard 2 2 2 2 2 2 56 15" xfId="6522"/>
    <cellStyle name="Standard 2 2 2 2 2 2 56 16" xfId="6929"/>
    <cellStyle name="Standard 2 2 2 2 2 2 56 17" xfId="7336"/>
    <cellStyle name="Standard 2 2 2 2 2 2 56 18" xfId="7743"/>
    <cellStyle name="Standard 2 2 2 2 2 2 56 19" xfId="8150"/>
    <cellStyle name="Standard 2 2 2 2 2 2 56 2" xfId="1231"/>
    <cellStyle name="Standard 2 2 2 2 2 2 56 20" xfId="8557"/>
    <cellStyle name="Standard 2 2 2 2 2 2 56 21" xfId="8964"/>
    <cellStyle name="Standard 2 2 2 2 2 2 56 22" xfId="9371"/>
    <cellStyle name="Standard 2 2 2 2 2 2 56 23" xfId="9776"/>
    <cellStyle name="Standard 2 2 2 2 2 2 56 24" xfId="10176"/>
    <cellStyle name="Standard 2 2 2 2 2 2 56 25" xfId="10550"/>
    <cellStyle name="Standard 2 2 2 2 2 2 56 26" xfId="10787"/>
    <cellStyle name="Standard 2 2 2 2 2 2 56 3" xfId="1638"/>
    <cellStyle name="Standard 2 2 2 2 2 2 56 4" xfId="2045"/>
    <cellStyle name="Standard 2 2 2 2 2 2 56 5" xfId="2452"/>
    <cellStyle name="Standard 2 2 2 2 2 2 56 6" xfId="2859"/>
    <cellStyle name="Standard 2 2 2 2 2 2 56 7" xfId="3266"/>
    <cellStyle name="Standard 2 2 2 2 2 2 56 8" xfId="3673"/>
    <cellStyle name="Standard 2 2 2 2 2 2 56 9" xfId="4080"/>
    <cellStyle name="Standard 2 2 2 2 2 2 57" xfId="614"/>
    <cellStyle name="Standard 2 2 2 2 2 2 57 10" xfId="4489"/>
    <cellStyle name="Standard 2 2 2 2 2 2 57 11" xfId="4896"/>
    <cellStyle name="Standard 2 2 2 2 2 2 57 12" xfId="5303"/>
    <cellStyle name="Standard 2 2 2 2 2 2 57 13" xfId="5710"/>
    <cellStyle name="Standard 2 2 2 2 2 2 57 14" xfId="6117"/>
    <cellStyle name="Standard 2 2 2 2 2 2 57 15" xfId="6524"/>
    <cellStyle name="Standard 2 2 2 2 2 2 57 16" xfId="6931"/>
    <cellStyle name="Standard 2 2 2 2 2 2 57 17" xfId="7338"/>
    <cellStyle name="Standard 2 2 2 2 2 2 57 18" xfId="7745"/>
    <cellStyle name="Standard 2 2 2 2 2 2 57 19" xfId="8152"/>
    <cellStyle name="Standard 2 2 2 2 2 2 57 2" xfId="1233"/>
    <cellStyle name="Standard 2 2 2 2 2 2 57 20" xfId="8559"/>
    <cellStyle name="Standard 2 2 2 2 2 2 57 21" xfId="8966"/>
    <cellStyle name="Standard 2 2 2 2 2 2 57 22" xfId="9373"/>
    <cellStyle name="Standard 2 2 2 2 2 2 57 23" xfId="9778"/>
    <cellStyle name="Standard 2 2 2 2 2 2 57 24" xfId="10178"/>
    <cellStyle name="Standard 2 2 2 2 2 2 57 25" xfId="10552"/>
    <cellStyle name="Standard 2 2 2 2 2 2 57 26" xfId="10789"/>
    <cellStyle name="Standard 2 2 2 2 2 2 57 3" xfId="1640"/>
    <cellStyle name="Standard 2 2 2 2 2 2 57 4" xfId="2047"/>
    <cellStyle name="Standard 2 2 2 2 2 2 57 5" xfId="2454"/>
    <cellStyle name="Standard 2 2 2 2 2 2 57 6" xfId="2861"/>
    <cellStyle name="Standard 2 2 2 2 2 2 57 7" xfId="3268"/>
    <cellStyle name="Standard 2 2 2 2 2 2 57 8" xfId="3675"/>
    <cellStyle name="Standard 2 2 2 2 2 2 57 9" xfId="4082"/>
    <cellStyle name="Standard 2 2 2 2 2 2 58" xfId="616"/>
    <cellStyle name="Standard 2 2 2 2 2 2 58 10" xfId="4491"/>
    <cellStyle name="Standard 2 2 2 2 2 2 58 11" xfId="4898"/>
    <cellStyle name="Standard 2 2 2 2 2 2 58 12" xfId="5305"/>
    <cellStyle name="Standard 2 2 2 2 2 2 58 13" xfId="5712"/>
    <cellStyle name="Standard 2 2 2 2 2 2 58 14" xfId="6119"/>
    <cellStyle name="Standard 2 2 2 2 2 2 58 15" xfId="6526"/>
    <cellStyle name="Standard 2 2 2 2 2 2 58 16" xfId="6933"/>
    <cellStyle name="Standard 2 2 2 2 2 2 58 17" xfId="7340"/>
    <cellStyle name="Standard 2 2 2 2 2 2 58 18" xfId="7747"/>
    <cellStyle name="Standard 2 2 2 2 2 2 58 19" xfId="8154"/>
    <cellStyle name="Standard 2 2 2 2 2 2 58 2" xfId="1235"/>
    <cellStyle name="Standard 2 2 2 2 2 2 58 20" xfId="8561"/>
    <cellStyle name="Standard 2 2 2 2 2 2 58 21" xfId="8968"/>
    <cellStyle name="Standard 2 2 2 2 2 2 58 22" xfId="9375"/>
    <cellStyle name="Standard 2 2 2 2 2 2 58 23" xfId="9780"/>
    <cellStyle name="Standard 2 2 2 2 2 2 58 24" xfId="10180"/>
    <cellStyle name="Standard 2 2 2 2 2 2 58 25" xfId="10554"/>
    <cellStyle name="Standard 2 2 2 2 2 2 58 26" xfId="10791"/>
    <cellStyle name="Standard 2 2 2 2 2 2 58 3" xfId="1642"/>
    <cellStyle name="Standard 2 2 2 2 2 2 58 4" xfId="2049"/>
    <cellStyle name="Standard 2 2 2 2 2 2 58 5" xfId="2456"/>
    <cellStyle name="Standard 2 2 2 2 2 2 58 6" xfId="2863"/>
    <cellStyle name="Standard 2 2 2 2 2 2 58 7" xfId="3270"/>
    <cellStyle name="Standard 2 2 2 2 2 2 58 8" xfId="3677"/>
    <cellStyle name="Standard 2 2 2 2 2 2 58 9" xfId="4084"/>
    <cellStyle name="Standard 2 2 2 2 2 2 59" xfId="772"/>
    <cellStyle name="Standard 2 2 2 2 2 2 6" xfId="397"/>
    <cellStyle name="Standard 2 2 2 2 2 2 6 10" xfId="4272"/>
    <cellStyle name="Standard 2 2 2 2 2 2 6 11" xfId="4679"/>
    <cellStyle name="Standard 2 2 2 2 2 2 6 12" xfId="5086"/>
    <cellStyle name="Standard 2 2 2 2 2 2 6 13" xfId="5493"/>
    <cellStyle name="Standard 2 2 2 2 2 2 6 14" xfId="5900"/>
    <cellStyle name="Standard 2 2 2 2 2 2 6 15" xfId="6307"/>
    <cellStyle name="Standard 2 2 2 2 2 2 6 16" xfId="6714"/>
    <cellStyle name="Standard 2 2 2 2 2 2 6 17" xfId="7121"/>
    <cellStyle name="Standard 2 2 2 2 2 2 6 18" xfId="7528"/>
    <cellStyle name="Standard 2 2 2 2 2 2 6 19" xfId="7935"/>
    <cellStyle name="Standard 2 2 2 2 2 2 6 2" xfId="1016"/>
    <cellStyle name="Standard 2 2 2 2 2 2 6 20" xfId="8342"/>
    <cellStyle name="Standard 2 2 2 2 2 2 6 21" xfId="8749"/>
    <cellStyle name="Standard 2 2 2 2 2 2 6 22" xfId="9156"/>
    <cellStyle name="Standard 2 2 2 2 2 2 6 23" xfId="9562"/>
    <cellStyle name="Standard 2 2 2 2 2 2 6 24" xfId="9963"/>
    <cellStyle name="Standard 2 2 2 2 2 2 6 25" xfId="10350"/>
    <cellStyle name="Standard 2 2 2 2 2 2 6 26" xfId="10647"/>
    <cellStyle name="Standard 2 2 2 2 2 2 6 3" xfId="1423"/>
    <cellStyle name="Standard 2 2 2 2 2 2 6 4" xfId="1830"/>
    <cellStyle name="Standard 2 2 2 2 2 2 6 5" xfId="2237"/>
    <cellStyle name="Standard 2 2 2 2 2 2 6 6" xfId="2644"/>
    <cellStyle name="Standard 2 2 2 2 2 2 6 7" xfId="3051"/>
    <cellStyle name="Standard 2 2 2 2 2 2 6 8" xfId="3458"/>
    <cellStyle name="Standard 2 2 2 2 2 2 6 9" xfId="3865"/>
    <cellStyle name="Standard 2 2 2 2 2 2 60" xfId="976"/>
    <cellStyle name="Standard 2 2 2 2 2 2 61" xfId="1383"/>
    <cellStyle name="Standard 2 2 2 2 2 2 62" xfId="1790"/>
    <cellStyle name="Standard 2 2 2 2 2 2 63" xfId="2197"/>
    <cellStyle name="Standard 2 2 2 2 2 2 64" xfId="2604"/>
    <cellStyle name="Standard 2 2 2 2 2 2 65" xfId="3011"/>
    <cellStyle name="Standard 2 2 2 2 2 2 66" xfId="3418"/>
    <cellStyle name="Standard 2 2 2 2 2 2 67" xfId="3825"/>
    <cellStyle name="Standard 2 2 2 2 2 2 68" xfId="4232"/>
    <cellStyle name="Standard 2 2 2 2 2 2 69" xfId="4639"/>
    <cellStyle name="Standard 2 2 2 2 2 2 7" xfId="403"/>
    <cellStyle name="Standard 2 2 2 2 2 2 7 10" xfId="4278"/>
    <cellStyle name="Standard 2 2 2 2 2 2 7 11" xfId="4685"/>
    <cellStyle name="Standard 2 2 2 2 2 2 7 12" xfId="5092"/>
    <cellStyle name="Standard 2 2 2 2 2 2 7 13" xfId="5499"/>
    <cellStyle name="Standard 2 2 2 2 2 2 7 14" xfId="5906"/>
    <cellStyle name="Standard 2 2 2 2 2 2 7 15" xfId="6313"/>
    <cellStyle name="Standard 2 2 2 2 2 2 7 16" xfId="6720"/>
    <cellStyle name="Standard 2 2 2 2 2 2 7 17" xfId="7127"/>
    <cellStyle name="Standard 2 2 2 2 2 2 7 18" xfId="7534"/>
    <cellStyle name="Standard 2 2 2 2 2 2 7 19" xfId="7941"/>
    <cellStyle name="Standard 2 2 2 2 2 2 7 2" xfId="1022"/>
    <cellStyle name="Standard 2 2 2 2 2 2 7 20" xfId="8348"/>
    <cellStyle name="Standard 2 2 2 2 2 2 7 21" xfId="8755"/>
    <cellStyle name="Standard 2 2 2 2 2 2 7 22" xfId="9162"/>
    <cellStyle name="Standard 2 2 2 2 2 2 7 23" xfId="9568"/>
    <cellStyle name="Standard 2 2 2 2 2 2 7 24" xfId="9969"/>
    <cellStyle name="Standard 2 2 2 2 2 2 7 25" xfId="10356"/>
    <cellStyle name="Standard 2 2 2 2 2 2 7 26" xfId="10650"/>
    <cellStyle name="Standard 2 2 2 2 2 2 7 3" xfId="1429"/>
    <cellStyle name="Standard 2 2 2 2 2 2 7 4" xfId="1836"/>
    <cellStyle name="Standard 2 2 2 2 2 2 7 5" xfId="2243"/>
    <cellStyle name="Standard 2 2 2 2 2 2 7 6" xfId="2650"/>
    <cellStyle name="Standard 2 2 2 2 2 2 7 7" xfId="3057"/>
    <cellStyle name="Standard 2 2 2 2 2 2 7 8" xfId="3464"/>
    <cellStyle name="Standard 2 2 2 2 2 2 7 9" xfId="3871"/>
    <cellStyle name="Standard 2 2 2 2 2 2 70" xfId="5046"/>
    <cellStyle name="Standard 2 2 2 2 2 2 71" xfId="5453"/>
    <cellStyle name="Standard 2 2 2 2 2 2 72" xfId="5860"/>
    <cellStyle name="Standard 2 2 2 2 2 2 73" xfId="6267"/>
    <cellStyle name="Standard 2 2 2 2 2 2 74" xfId="6674"/>
    <cellStyle name="Standard 2 2 2 2 2 2 75" xfId="7081"/>
    <cellStyle name="Standard 2 2 2 2 2 2 76" xfId="7488"/>
    <cellStyle name="Standard 2 2 2 2 2 2 77" xfId="7895"/>
    <cellStyle name="Standard 2 2 2 2 2 2 78" xfId="8302"/>
    <cellStyle name="Standard 2 2 2 2 2 2 79" xfId="8709"/>
    <cellStyle name="Standard 2 2 2 2 2 2 8" xfId="409"/>
    <cellStyle name="Standard 2 2 2 2 2 2 8 10" xfId="4284"/>
    <cellStyle name="Standard 2 2 2 2 2 2 8 11" xfId="4691"/>
    <cellStyle name="Standard 2 2 2 2 2 2 8 12" xfId="5098"/>
    <cellStyle name="Standard 2 2 2 2 2 2 8 13" xfId="5505"/>
    <cellStyle name="Standard 2 2 2 2 2 2 8 14" xfId="5912"/>
    <cellStyle name="Standard 2 2 2 2 2 2 8 15" xfId="6319"/>
    <cellStyle name="Standard 2 2 2 2 2 2 8 16" xfId="6726"/>
    <cellStyle name="Standard 2 2 2 2 2 2 8 17" xfId="7133"/>
    <cellStyle name="Standard 2 2 2 2 2 2 8 18" xfId="7540"/>
    <cellStyle name="Standard 2 2 2 2 2 2 8 19" xfId="7947"/>
    <cellStyle name="Standard 2 2 2 2 2 2 8 2" xfId="1028"/>
    <cellStyle name="Standard 2 2 2 2 2 2 8 20" xfId="8354"/>
    <cellStyle name="Standard 2 2 2 2 2 2 8 21" xfId="8761"/>
    <cellStyle name="Standard 2 2 2 2 2 2 8 22" xfId="9168"/>
    <cellStyle name="Standard 2 2 2 2 2 2 8 23" xfId="9574"/>
    <cellStyle name="Standard 2 2 2 2 2 2 8 24" xfId="9975"/>
    <cellStyle name="Standard 2 2 2 2 2 2 8 25" xfId="10361"/>
    <cellStyle name="Standard 2 2 2 2 2 2 8 26" xfId="10653"/>
    <cellStyle name="Standard 2 2 2 2 2 2 8 3" xfId="1435"/>
    <cellStyle name="Standard 2 2 2 2 2 2 8 4" xfId="1842"/>
    <cellStyle name="Standard 2 2 2 2 2 2 8 5" xfId="2249"/>
    <cellStyle name="Standard 2 2 2 2 2 2 8 6" xfId="2656"/>
    <cellStyle name="Standard 2 2 2 2 2 2 8 7" xfId="3063"/>
    <cellStyle name="Standard 2 2 2 2 2 2 8 8" xfId="3470"/>
    <cellStyle name="Standard 2 2 2 2 2 2 8 9" xfId="3877"/>
    <cellStyle name="Standard 2 2 2 2 2 2 80" xfId="9116"/>
    <cellStyle name="Standard 2 2 2 2 2 2 81" xfId="9523"/>
    <cellStyle name="Standard 2 2 2 2 2 2 82" xfId="9924"/>
    <cellStyle name="Standard 2 2 2 2 2 2 83" xfId="10314"/>
    <cellStyle name="Standard 2 2 2 2 2 2 9" xfId="415"/>
    <cellStyle name="Standard 2 2 2 2 2 2 9 10" xfId="4290"/>
    <cellStyle name="Standard 2 2 2 2 2 2 9 11" xfId="4697"/>
    <cellStyle name="Standard 2 2 2 2 2 2 9 12" xfId="5104"/>
    <cellStyle name="Standard 2 2 2 2 2 2 9 13" xfId="5511"/>
    <cellStyle name="Standard 2 2 2 2 2 2 9 14" xfId="5918"/>
    <cellStyle name="Standard 2 2 2 2 2 2 9 15" xfId="6325"/>
    <cellStyle name="Standard 2 2 2 2 2 2 9 16" xfId="6732"/>
    <cellStyle name="Standard 2 2 2 2 2 2 9 17" xfId="7139"/>
    <cellStyle name="Standard 2 2 2 2 2 2 9 18" xfId="7546"/>
    <cellStyle name="Standard 2 2 2 2 2 2 9 19" xfId="7953"/>
    <cellStyle name="Standard 2 2 2 2 2 2 9 2" xfId="1034"/>
    <cellStyle name="Standard 2 2 2 2 2 2 9 20" xfId="8360"/>
    <cellStyle name="Standard 2 2 2 2 2 2 9 21" xfId="8767"/>
    <cellStyle name="Standard 2 2 2 2 2 2 9 22" xfId="9174"/>
    <cellStyle name="Standard 2 2 2 2 2 2 9 23" xfId="9580"/>
    <cellStyle name="Standard 2 2 2 2 2 2 9 24" xfId="9980"/>
    <cellStyle name="Standard 2 2 2 2 2 2 9 25" xfId="10366"/>
    <cellStyle name="Standard 2 2 2 2 2 2 9 26" xfId="10656"/>
    <cellStyle name="Standard 2 2 2 2 2 2 9 3" xfId="1441"/>
    <cellStyle name="Standard 2 2 2 2 2 2 9 4" xfId="1848"/>
    <cellStyle name="Standard 2 2 2 2 2 2 9 5" xfId="2255"/>
    <cellStyle name="Standard 2 2 2 2 2 2 9 6" xfId="2662"/>
    <cellStyle name="Standard 2 2 2 2 2 2 9 7" xfId="3069"/>
    <cellStyle name="Standard 2 2 2 2 2 2 9 8" xfId="3476"/>
    <cellStyle name="Standard 2 2 2 2 2 2 9 9" xfId="3883"/>
    <cellStyle name="Standard 2 2 2 2 2 20" xfId="394"/>
    <cellStyle name="Standard 2 2 2 2 2 21" xfId="400"/>
    <cellStyle name="Standard 2 2 2 2 2 22" xfId="406"/>
    <cellStyle name="Standard 2 2 2 2 2 23" xfId="412"/>
    <cellStyle name="Standard 2 2 2 2 2 24" xfId="418"/>
    <cellStyle name="Standard 2 2 2 2 2 25" xfId="424"/>
    <cellStyle name="Standard 2 2 2 2 2 26" xfId="430"/>
    <cellStyle name="Standard 2 2 2 2 2 27" xfId="436"/>
    <cellStyle name="Standard 2 2 2 2 2 28" xfId="442"/>
    <cellStyle name="Standard 2 2 2 2 2 29" xfId="448"/>
    <cellStyle name="Standard 2 2 2 2 2 3" xfId="247"/>
    <cellStyle name="Standard 2 2 2 2 2 3 10" xfId="4094"/>
    <cellStyle name="Standard 2 2 2 2 2 3 11" xfId="4501"/>
    <cellStyle name="Standard 2 2 2 2 2 3 12" xfId="4908"/>
    <cellStyle name="Standard 2 2 2 2 2 3 13" xfId="5315"/>
    <cellStyle name="Standard 2 2 2 2 2 3 14" xfId="5722"/>
    <cellStyle name="Standard 2 2 2 2 2 3 15" xfId="6129"/>
    <cellStyle name="Standard 2 2 2 2 2 3 16" xfId="6536"/>
    <cellStyle name="Standard 2 2 2 2 2 3 17" xfId="6943"/>
    <cellStyle name="Standard 2 2 2 2 2 3 18" xfId="7350"/>
    <cellStyle name="Standard 2 2 2 2 2 3 19" xfId="7757"/>
    <cellStyle name="Standard 2 2 2 2 2 3 2" xfId="838"/>
    <cellStyle name="Standard 2 2 2 2 2 3 20" xfId="8164"/>
    <cellStyle name="Standard 2 2 2 2 2 3 21" xfId="8571"/>
    <cellStyle name="Standard 2 2 2 2 2 3 22" xfId="8978"/>
    <cellStyle name="Standard 2 2 2 2 2 3 23" xfId="9385"/>
    <cellStyle name="Standard 2 2 2 2 2 3 24" xfId="9790"/>
    <cellStyle name="Standard 2 2 2 2 2 3 25" xfId="10190"/>
    <cellStyle name="Standard 2 2 2 2 2 3 26" xfId="10560"/>
    <cellStyle name="Standard 2 2 2 2 2 3 3" xfId="1245"/>
    <cellStyle name="Standard 2 2 2 2 2 3 4" xfId="1652"/>
    <cellStyle name="Standard 2 2 2 2 2 3 5" xfId="2059"/>
    <cellStyle name="Standard 2 2 2 2 2 3 6" xfId="2466"/>
    <cellStyle name="Standard 2 2 2 2 2 3 7" xfId="2873"/>
    <cellStyle name="Standard 2 2 2 2 2 3 8" xfId="3280"/>
    <cellStyle name="Standard 2 2 2 2 2 3 9" xfId="3687"/>
    <cellStyle name="Standard 2 2 2 2 2 30" xfId="454"/>
    <cellStyle name="Standard 2 2 2 2 2 31" xfId="460"/>
    <cellStyle name="Standard 2 2 2 2 2 32" xfId="466"/>
    <cellStyle name="Standard 2 2 2 2 2 33" xfId="472"/>
    <cellStyle name="Standard 2 2 2 2 2 34" xfId="478"/>
    <cellStyle name="Standard 2 2 2 2 2 35" xfId="483"/>
    <cellStyle name="Standard 2 2 2 2 2 36" xfId="488"/>
    <cellStyle name="Standard 2 2 2 2 2 37" xfId="493"/>
    <cellStyle name="Standard 2 2 2 2 2 38" xfId="498"/>
    <cellStyle name="Standard 2 2 2 2 2 39" xfId="503"/>
    <cellStyle name="Standard 2 2 2 2 2 4" xfId="238"/>
    <cellStyle name="Standard 2 2 2 2 2 4 10" xfId="3499"/>
    <cellStyle name="Standard 2 2 2 2 2 4 11" xfId="3906"/>
    <cellStyle name="Standard 2 2 2 2 2 4 12" xfId="4313"/>
    <cellStyle name="Standard 2 2 2 2 2 4 13" xfId="4720"/>
    <cellStyle name="Standard 2 2 2 2 2 4 14" xfId="5127"/>
    <cellStyle name="Standard 2 2 2 2 2 4 15" xfId="5534"/>
    <cellStyle name="Standard 2 2 2 2 2 4 16" xfId="5941"/>
    <cellStyle name="Standard 2 2 2 2 2 4 17" xfId="6348"/>
    <cellStyle name="Standard 2 2 2 2 2 4 18" xfId="6755"/>
    <cellStyle name="Standard 2 2 2 2 2 4 19" xfId="7162"/>
    <cellStyle name="Standard 2 2 2 2 2 4 2" xfId="829"/>
    <cellStyle name="Standard 2 2 2 2 2 4 20" xfId="7569"/>
    <cellStyle name="Standard 2 2 2 2 2 4 21" xfId="7976"/>
    <cellStyle name="Standard 2 2 2 2 2 4 22" xfId="8383"/>
    <cellStyle name="Standard 2 2 2 2 2 4 23" xfId="8790"/>
    <cellStyle name="Standard 2 2 2 2 2 4 24" xfId="9197"/>
    <cellStyle name="Standard 2 2 2 2 2 4 25" xfId="9603"/>
    <cellStyle name="Standard 2 2 2 2 2 4 26" xfId="10003"/>
    <cellStyle name="Standard 2 2 2 2 2 4 3" xfId="633"/>
    <cellStyle name="Standard 2 2 2 2 2 4 4" xfId="1057"/>
    <cellStyle name="Standard 2 2 2 2 2 4 5" xfId="1464"/>
    <cellStyle name="Standard 2 2 2 2 2 4 6" xfId="1871"/>
    <cellStyle name="Standard 2 2 2 2 2 4 7" xfId="2278"/>
    <cellStyle name="Standard 2 2 2 2 2 4 8" xfId="2685"/>
    <cellStyle name="Standard 2 2 2 2 2 4 9" xfId="3092"/>
    <cellStyle name="Standard 2 2 2 2 2 40" xfId="508"/>
    <cellStyle name="Standard 2 2 2 2 2 41" xfId="513"/>
    <cellStyle name="Standard 2 2 2 2 2 42" xfId="518"/>
    <cellStyle name="Standard 2 2 2 2 2 43" xfId="523"/>
    <cellStyle name="Standard 2 2 2 2 2 44" xfId="527"/>
    <cellStyle name="Standard 2 2 2 2 2 45" xfId="531"/>
    <cellStyle name="Standard 2 2 2 2 2 46" xfId="535"/>
    <cellStyle name="Standard 2 2 2 2 2 47" xfId="539"/>
    <cellStyle name="Standard 2 2 2 2 2 48" xfId="543"/>
    <cellStyle name="Standard 2 2 2 2 2 49" xfId="547"/>
    <cellStyle name="Standard 2 2 2 2 2 5" xfId="350"/>
    <cellStyle name="Standard 2 2 2 2 2 5 10" xfId="4122"/>
    <cellStyle name="Standard 2 2 2 2 2 5 11" xfId="4529"/>
    <cellStyle name="Standard 2 2 2 2 2 5 12" xfId="4936"/>
    <cellStyle name="Standard 2 2 2 2 2 5 13" xfId="5343"/>
    <cellStyle name="Standard 2 2 2 2 2 5 14" xfId="5750"/>
    <cellStyle name="Standard 2 2 2 2 2 5 15" xfId="6157"/>
    <cellStyle name="Standard 2 2 2 2 2 5 16" xfId="6564"/>
    <cellStyle name="Standard 2 2 2 2 2 5 17" xfId="6971"/>
    <cellStyle name="Standard 2 2 2 2 2 5 18" xfId="7378"/>
    <cellStyle name="Standard 2 2 2 2 2 5 19" xfId="7785"/>
    <cellStyle name="Standard 2 2 2 2 2 5 2" xfId="866"/>
    <cellStyle name="Standard 2 2 2 2 2 5 2 10" xfId="4225"/>
    <cellStyle name="Standard 2 2 2 2 2 5 2 11" xfId="4632"/>
    <cellStyle name="Standard 2 2 2 2 2 5 2 12" xfId="5039"/>
    <cellStyle name="Standard 2 2 2 2 2 5 2 13" xfId="5446"/>
    <cellStyle name="Standard 2 2 2 2 2 5 2 14" xfId="5853"/>
    <cellStyle name="Standard 2 2 2 2 2 5 2 15" xfId="6260"/>
    <cellStyle name="Standard 2 2 2 2 2 5 2 16" xfId="6667"/>
    <cellStyle name="Standard 2 2 2 2 2 5 2 17" xfId="7074"/>
    <cellStyle name="Standard 2 2 2 2 2 5 2 18" xfId="7481"/>
    <cellStyle name="Standard 2 2 2 2 2 5 2 19" xfId="7888"/>
    <cellStyle name="Standard 2 2 2 2 2 5 2 2" xfId="969"/>
    <cellStyle name="Standard 2 2 2 2 2 5 2 20" xfId="8295"/>
    <cellStyle name="Standard 2 2 2 2 2 5 2 21" xfId="8702"/>
    <cellStyle name="Standard 2 2 2 2 2 5 2 22" xfId="9109"/>
    <cellStyle name="Standard 2 2 2 2 2 5 2 23" xfId="9516"/>
    <cellStyle name="Standard 2 2 2 2 2 5 2 24" xfId="9919"/>
    <cellStyle name="Standard 2 2 2 2 2 5 2 25" xfId="10310"/>
    <cellStyle name="Standard 2 2 2 2 2 5 2 26" xfId="10637"/>
    <cellStyle name="Standard 2 2 2 2 2 5 2 3" xfId="1376"/>
    <cellStyle name="Standard 2 2 2 2 2 5 2 4" xfId="1783"/>
    <cellStyle name="Standard 2 2 2 2 2 5 2 5" xfId="2190"/>
    <cellStyle name="Standard 2 2 2 2 2 5 2 6" xfId="2597"/>
    <cellStyle name="Standard 2 2 2 2 2 5 2 7" xfId="3004"/>
    <cellStyle name="Standard 2 2 2 2 2 5 2 8" xfId="3411"/>
    <cellStyle name="Standard 2 2 2 2 2 5 2 9" xfId="3818"/>
    <cellStyle name="Standard 2 2 2 2 2 5 20" xfId="8192"/>
    <cellStyle name="Standard 2 2 2 2 2 5 21" xfId="8599"/>
    <cellStyle name="Standard 2 2 2 2 2 5 22" xfId="9006"/>
    <cellStyle name="Standard 2 2 2 2 2 5 23" xfId="9413"/>
    <cellStyle name="Standard 2 2 2 2 2 5 24" xfId="9818"/>
    <cellStyle name="Standard 2 2 2 2 2 5 25" xfId="10215"/>
    <cellStyle name="Standard 2 2 2 2 2 5 26" xfId="10573"/>
    <cellStyle name="Standard 2 2 2 2 2 5 3" xfId="1273"/>
    <cellStyle name="Standard 2 2 2 2 2 5 4" xfId="1680"/>
    <cellStyle name="Standard 2 2 2 2 2 5 5" xfId="2087"/>
    <cellStyle name="Standard 2 2 2 2 2 5 6" xfId="2494"/>
    <cellStyle name="Standard 2 2 2 2 2 5 7" xfId="2901"/>
    <cellStyle name="Standard 2 2 2 2 2 5 8" xfId="3308"/>
    <cellStyle name="Standard 2 2 2 2 2 5 9" xfId="3715"/>
    <cellStyle name="Standard 2 2 2 2 2 50" xfId="551"/>
    <cellStyle name="Standard 2 2 2 2 2 51" xfId="555"/>
    <cellStyle name="Standard 2 2 2 2 2 52" xfId="559"/>
    <cellStyle name="Standard 2 2 2 2 2 53" xfId="563"/>
    <cellStyle name="Standard 2 2 2 2 2 54" xfId="567"/>
    <cellStyle name="Standard 2 2 2 2 2 55" xfId="571"/>
    <cellStyle name="Standard 2 2 2 2 2 56" xfId="575"/>
    <cellStyle name="Standard 2 2 2 2 2 57" xfId="579"/>
    <cellStyle name="Standard 2 2 2 2 2 58" xfId="583"/>
    <cellStyle name="Standard 2 2 2 2 2 59" xfId="587"/>
    <cellStyle name="Standard 2 2 2 2 2 6" xfId="268"/>
    <cellStyle name="Standard 2 2 2 2 2 60" xfId="591"/>
    <cellStyle name="Standard 2 2 2 2 2 61" xfId="771"/>
    <cellStyle name="Standard 2 2 2 2 2 62" xfId="880"/>
    <cellStyle name="Standard 2 2 2 2 2 63" xfId="1287"/>
    <cellStyle name="Standard 2 2 2 2 2 64" xfId="1694"/>
    <cellStyle name="Standard 2 2 2 2 2 65" xfId="2101"/>
    <cellStyle name="Standard 2 2 2 2 2 66" xfId="2508"/>
    <cellStyle name="Standard 2 2 2 2 2 67" xfId="2915"/>
    <cellStyle name="Standard 2 2 2 2 2 68" xfId="3322"/>
    <cellStyle name="Standard 2 2 2 2 2 69" xfId="3729"/>
    <cellStyle name="Standard 2 2 2 2 2 7" xfId="386"/>
    <cellStyle name="Standard 2 2 2 2 2 70" xfId="4136"/>
    <cellStyle name="Standard 2 2 2 2 2 71" xfId="4543"/>
    <cellStyle name="Standard 2 2 2 2 2 72" xfId="4950"/>
    <cellStyle name="Standard 2 2 2 2 2 73" xfId="5357"/>
    <cellStyle name="Standard 2 2 2 2 2 74" xfId="5764"/>
    <cellStyle name="Standard 2 2 2 2 2 75" xfId="6171"/>
    <cellStyle name="Standard 2 2 2 2 2 76" xfId="6578"/>
    <cellStyle name="Standard 2 2 2 2 2 77" xfId="6985"/>
    <cellStyle name="Standard 2 2 2 2 2 78" xfId="7392"/>
    <cellStyle name="Standard 2 2 2 2 2 79" xfId="7799"/>
    <cellStyle name="Standard 2 2 2 2 2 8" xfId="55"/>
    <cellStyle name="Standard 2 2 2 2 2 80" xfId="8206"/>
    <cellStyle name="Standard 2 2 2 2 2 81" xfId="8613"/>
    <cellStyle name="Standard 2 2 2 2 2 82" xfId="9020"/>
    <cellStyle name="Standard 2 2 2 2 2 83" xfId="9427"/>
    <cellStyle name="Standard 2 2 2 2 2 84" xfId="9832"/>
    <cellStyle name="Standard 2 2 2 2 2 85" xfId="10226"/>
    <cellStyle name="Standard 2 2 2 2 2 9" xfId="373"/>
    <cellStyle name="Standard 2 2 2 2 20" xfId="470"/>
    <cellStyle name="Standard 2 2 2 2 20 10" xfId="4345"/>
    <cellStyle name="Standard 2 2 2 2 20 11" xfId="4752"/>
    <cellStyle name="Standard 2 2 2 2 20 12" xfId="5159"/>
    <cellStyle name="Standard 2 2 2 2 20 13" xfId="5566"/>
    <cellStyle name="Standard 2 2 2 2 20 14" xfId="5973"/>
    <cellStyle name="Standard 2 2 2 2 20 15" xfId="6380"/>
    <cellStyle name="Standard 2 2 2 2 20 16" xfId="6787"/>
    <cellStyle name="Standard 2 2 2 2 20 17" xfId="7194"/>
    <cellStyle name="Standard 2 2 2 2 20 18" xfId="7601"/>
    <cellStyle name="Standard 2 2 2 2 20 19" xfId="8008"/>
    <cellStyle name="Standard 2 2 2 2 20 2" xfId="1089"/>
    <cellStyle name="Standard 2 2 2 2 20 20" xfId="8415"/>
    <cellStyle name="Standard 2 2 2 2 20 21" xfId="8822"/>
    <cellStyle name="Standard 2 2 2 2 20 22" xfId="9229"/>
    <cellStyle name="Standard 2 2 2 2 20 23" xfId="9635"/>
    <cellStyle name="Standard 2 2 2 2 20 24" xfId="10035"/>
    <cellStyle name="Standard 2 2 2 2 20 25" xfId="10416"/>
    <cellStyle name="Standard 2 2 2 2 20 26" xfId="10684"/>
    <cellStyle name="Standard 2 2 2 2 20 3" xfId="1496"/>
    <cellStyle name="Standard 2 2 2 2 20 4" xfId="1903"/>
    <cellStyle name="Standard 2 2 2 2 20 5" xfId="2310"/>
    <cellStyle name="Standard 2 2 2 2 20 6" xfId="2717"/>
    <cellStyle name="Standard 2 2 2 2 20 7" xfId="3124"/>
    <cellStyle name="Standard 2 2 2 2 20 8" xfId="3531"/>
    <cellStyle name="Standard 2 2 2 2 20 9" xfId="3938"/>
    <cellStyle name="Standard 2 2 2 2 21" xfId="476"/>
    <cellStyle name="Standard 2 2 2 2 21 10" xfId="4351"/>
    <cellStyle name="Standard 2 2 2 2 21 11" xfId="4758"/>
    <cellStyle name="Standard 2 2 2 2 21 12" xfId="5165"/>
    <cellStyle name="Standard 2 2 2 2 21 13" xfId="5572"/>
    <cellStyle name="Standard 2 2 2 2 21 14" xfId="5979"/>
    <cellStyle name="Standard 2 2 2 2 21 15" xfId="6386"/>
    <cellStyle name="Standard 2 2 2 2 21 16" xfId="6793"/>
    <cellStyle name="Standard 2 2 2 2 21 17" xfId="7200"/>
    <cellStyle name="Standard 2 2 2 2 21 18" xfId="7607"/>
    <cellStyle name="Standard 2 2 2 2 21 19" xfId="8014"/>
    <cellStyle name="Standard 2 2 2 2 21 2" xfId="1095"/>
    <cellStyle name="Standard 2 2 2 2 21 20" xfId="8421"/>
    <cellStyle name="Standard 2 2 2 2 21 21" xfId="8828"/>
    <cellStyle name="Standard 2 2 2 2 21 22" xfId="9235"/>
    <cellStyle name="Standard 2 2 2 2 21 23" xfId="9640"/>
    <cellStyle name="Standard 2 2 2 2 21 24" xfId="10040"/>
    <cellStyle name="Standard 2 2 2 2 21 25" xfId="10421"/>
    <cellStyle name="Standard 2 2 2 2 21 26" xfId="10687"/>
    <cellStyle name="Standard 2 2 2 2 21 3" xfId="1502"/>
    <cellStyle name="Standard 2 2 2 2 21 4" xfId="1909"/>
    <cellStyle name="Standard 2 2 2 2 21 5" xfId="2316"/>
    <cellStyle name="Standard 2 2 2 2 21 6" xfId="2723"/>
    <cellStyle name="Standard 2 2 2 2 21 7" xfId="3130"/>
    <cellStyle name="Standard 2 2 2 2 21 8" xfId="3537"/>
    <cellStyle name="Standard 2 2 2 2 21 9" xfId="3944"/>
    <cellStyle name="Standard 2 2 2 2 22" xfId="481"/>
    <cellStyle name="Standard 2 2 2 2 22 10" xfId="4356"/>
    <cellStyle name="Standard 2 2 2 2 22 11" xfId="4763"/>
    <cellStyle name="Standard 2 2 2 2 22 12" xfId="5170"/>
    <cellStyle name="Standard 2 2 2 2 22 13" xfId="5577"/>
    <cellStyle name="Standard 2 2 2 2 22 14" xfId="5984"/>
    <cellStyle name="Standard 2 2 2 2 22 15" xfId="6391"/>
    <cellStyle name="Standard 2 2 2 2 22 16" xfId="6798"/>
    <cellStyle name="Standard 2 2 2 2 22 17" xfId="7205"/>
    <cellStyle name="Standard 2 2 2 2 22 18" xfId="7612"/>
    <cellStyle name="Standard 2 2 2 2 22 19" xfId="8019"/>
    <cellStyle name="Standard 2 2 2 2 22 2" xfId="1100"/>
    <cellStyle name="Standard 2 2 2 2 22 20" xfId="8426"/>
    <cellStyle name="Standard 2 2 2 2 22 21" xfId="8833"/>
    <cellStyle name="Standard 2 2 2 2 22 22" xfId="9240"/>
    <cellStyle name="Standard 2 2 2 2 22 23" xfId="9645"/>
    <cellStyle name="Standard 2 2 2 2 22 24" xfId="10045"/>
    <cellStyle name="Standard 2 2 2 2 22 25" xfId="10426"/>
    <cellStyle name="Standard 2 2 2 2 22 26" xfId="10690"/>
    <cellStyle name="Standard 2 2 2 2 22 3" xfId="1507"/>
    <cellStyle name="Standard 2 2 2 2 22 4" xfId="1914"/>
    <cellStyle name="Standard 2 2 2 2 22 5" xfId="2321"/>
    <cellStyle name="Standard 2 2 2 2 22 6" xfId="2728"/>
    <cellStyle name="Standard 2 2 2 2 22 7" xfId="3135"/>
    <cellStyle name="Standard 2 2 2 2 22 8" xfId="3542"/>
    <cellStyle name="Standard 2 2 2 2 22 9" xfId="3949"/>
    <cellStyle name="Standard 2 2 2 2 23" xfId="486"/>
    <cellStyle name="Standard 2 2 2 2 23 10" xfId="4361"/>
    <cellStyle name="Standard 2 2 2 2 23 11" xfId="4768"/>
    <cellStyle name="Standard 2 2 2 2 23 12" xfId="5175"/>
    <cellStyle name="Standard 2 2 2 2 23 13" xfId="5582"/>
    <cellStyle name="Standard 2 2 2 2 23 14" xfId="5989"/>
    <cellStyle name="Standard 2 2 2 2 23 15" xfId="6396"/>
    <cellStyle name="Standard 2 2 2 2 23 16" xfId="6803"/>
    <cellStyle name="Standard 2 2 2 2 23 17" xfId="7210"/>
    <cellStyle name="Standard 2 2 2 2 23 18" xfId="7617"/>
    <cellStyle name="Standard 2 2 2 2 23 19" xfId="8024"/>
    <cellStyle name="Standard 2 2 2 2 23 2" xfId="1105"/>
    <cellStyle name="Standard 2 2 2 2 23 20" xfId="8431"/>
    <cellStyle name="Standard 2 2 2 2 23 21" xfId="8838"/>
    <cellStyle name="Standard 2 2 2 2 23 22" xfId="9245"/>
    <cellStyle name="Standard 2 2 2 2 23 23" xfId="9650"/>
    <cellStyle name="Standard 2 2 2 2 23 24" xfId="10050"/>
    <cellStyle name="Standard 2 2 2 2 23 25" xfId="10431"/>
    <cellStyle name="Standard 2 2 2 2 23 26" xfId="10693"/>
    <cellStyle name="Standard 2 2 2 2 23 3" xfId="1512"/>
    <cellStyle name="Standard 2 2 2 2 23 4" xfId="1919"/>
    <cellStyle name="Standard 2 2 2 2 23 5" xfId="2326"/>
    <cellStyle name="Standard 2 2 2 2 23 6" xfId="2733"/>
    <cellStyle name="Standard 2 2 2 2 23 7" xfId="3140"/>
    <cellStyle name="Standard 2 2 2 2 23 8" xfId="3547"/>
    <cellStyle name="Standard 2 2 2 2 23 9" xfId="3954"/>
    <cellStyle name="Standard 2 2 2 2 24" xfId="491"/>
    <cellStyle name="Standard 2 2 2 2 24 10" xfId="4366"/>
    <cellStyle name="Standard 2 2 2 2 24 11" xfId="4773"/>
    <cellStyle name="Standard 2 2 2 2 24 12" xfId="5180"/>
    <cellStyle name="Standard 2 2 2 2 24 13" xfId="5587"/>
    <cellStyle name="Standard 2 2 2 2 24 14" xfId="5994"/>
    <cellStyle name="Standard 2 2 2 2 24 15" xfId="6401"/>
    <cellStyle name="Standard 2 2 2 2 24 16" xfId="6808"/>
    <cellStyle name="Standard 2 2 2 2 24 17" xfId="7215"/>
    <cellStyle name="Standard 2 2 2 2 24 18" xfId="7622"/>
    <cellStyle name="Standard 2 2 2 2 24 19" xfId="8029"/>
    <cellStyle name="Standard 2 2 2 2 24 2" xfId="1110"/>
    <cellStyle name="Standard 2 2 2 2 24 20" xfId="8436"/>
    <cellStyle name="Standard 2 2 2 2 24 21" xfId="8843"/>
    <cellStyle name="Standard 2 2 2 2 24 22" xfId="9250"/>
    <cellStyle name="Standard 2 2 2 2 24 23" xfId="9655"/>
    <cellStyle name="Standard 2 2 2 2 24 24" xfId="10055"/>
    <cellStyle name="Standard 2 2 2 2 24 25" xfId="10436"/>
    <cellStyle name="Standard 2 2 2 2 24 26" xfId="10696"/>
    <cellStyle name="Standard 2 2 2 2 24 3" xfId="1517"/>
    <cellStyle name="Standard 2 2 2 2 24 4" xfId="1924"/>
    <cellStyle name="Standard 2 2 2 2 24 5" xfId="2331"/>
    <cellStyle name="Standard 2 2 2 2 24 6" xfId="2738"/>
    <cellStyle name="Standard 2 2 2 2 24 7" xfId="3145"/>
    <cellStyle name="Standard 2 2 2 2 24 8" xfId="3552"/>
    <cellStyle name="Standard 2 2 2 2 24 9" xfId="3959"/>
    <cellStyle name="Standard 2 2 2 2 25" xfId="496"/>
    <cellStyle name="Standard 2 2 2 2 25 10" xfId="4371"/>
    <cellStyle name="Standard 2 2 2 2 25 11" xfId="4778"/>
    <cellStyle name="Standard 2 2 2 2 25 12" xfId="5185"/>
    <cellStyle name="Standard 2 2 2 2 25 13" xfId="5592"/>
    <cellStyle name="Standard 2 2 2 2 25 14" xfId="5999"/>
    <cellStyle name="Standard 2 2 2 2 25 15" xfId="6406"/>
    <cellStyle name="Standard 2 2 2 2 25 16" xfId="6813"/>
    <cellStyle name="Standard 2 2 2 2 25 17" xfId="7220"/>
    <cellStyle name="Standard 2 2 2 2 25 18" xfId="7627"/>
    <cellStyle name="Standard 2 2 2 2 25 19" xfId="8034"/>
    <cellStyle name="Standard 2 2 2 2 25 2" xfId="1115"/>
    <cellStyle name="Standard 2 2 2 2 25 20" xfId="8441"/>
    <cellStyle name="Standard 2 2 2 2 25 21" xfId="8848"/>
    <cellStyle name="Standard 2 2 2 2 25 22" xfId="9255"/>
    <cellStyle name="Standard 2 2 2 2 25 23" xfId="9660"/>
    <cellStyle name="Standard 2 2 2 2 25 24" xfId="10060"/>
    <cellStyle name="Standard 2 2 2 2 25 25" xfId="10441"/>
    <cellStyle name="Standard 2 2 2 2 25 26" xfId="10699"/>
    <cellStyle name="Standard 2 2 2 2 25 3" xfId="1522"/>
    <cellStyle name="Standard 2 2 2 2 25 4" xfId="1929"/>
    <cellStyle name="Standard 2 2 2 2 25 5" xfId="2336"/>
    <cellStyle name="Standard 2 2 2 2 25 6" xfId="2743"/>
    <cellStyle name="Standard 2 2 2 2 25 7" xfId="3150"/>
    <cellStyle name="Standard 2 2 2 2 25 8" xfId="3557"/>
    <cellStyle name="Standard 2 2 2 2 25 9" xfId="3964"/>
    <cellStyle name="Standard 2 2 2 2 26" xfId="501"/>
    <cellStyle name="Standard 2 2 2 2 26 10" xfId="4376"/>
    <cellStyle name="Standard 2 2 2 2 26 11" xfId="4783"/>
    <cellStyle name="Standard 2 2 2 2 26 12" xfId="5190"/>
    <cellStyle name="Standard 2 2 2 2 26 13" xfId="5597"/>
    <cellStyle name="Standard 2 2 2 2 26 14" xfId="6004"/>
    <cellStyle name="Standard 2 2 2 2 26 15" xfId="6411"/>
    <cellStyle name="Standard 2 2 2 2 26 16" xfId="6818"/>
    <cellStyle name="Standard 2 2 2 2 26 17" xfId="7225"/>
    <cellStyle name="Standard 2 2 2 2 26 18" xfId="7632"/>
    <cellStyle name="Standard 2 2 2 2 26 19" xfId="8039"/>
    <cellStyle name="Standard 2 2 2 2 26 2" xfId="1120"/>
    <cellStyle name="Standard 2 2 2 2 26 20" xfId="8446"/>
    <cellStyle name="Standard 2 2 2 2 26 21" xfId="8853"/>
    <cellStyle name="Standard 2 2 2 2 26 22" xfId="9260"/>
    <cellStyle name="Standard 2 2 2 2 26 23" xfId="9665"/>
    <cellStyle name="Standard 2 2 2 2 26 24" xfId="10065"/>
    <cellStyle name="Standard 2 2 2 2 26 25" xfId="10446"/>
    <cellStyle name="Standard 2 2 2 2 26 26" xfId="10702"/>
    <cellStyle name="Standard 2 2 2 2 26 3" xfId="1527"/>
    <cellStyle name="Standard 2 2 2 2 26 4" xfId="1934"/>
    <cellStyle name="Standard 2 2 2 2 26 5" xfId="2341"/>
    <cellStyle name="Standard 2 2 2 2 26 6" xfId="2748"/>
    <cellStyle name="Standard 2 2 2 2 26 7" xfId="3155"/>
    <cellStyle name="Standard 2 2 2 2 26 8" xfId="3562"/>
    <cellStyle name="Standard 2 2 2 2 26 9" xfId="3969"/>
    <cellStyle name="Standard 2 2 2 2 27" xfId="506"/>
    <cellStyle name="Standard 2 2 2 2 27 10" xfId="4381"/>
    <cellStyle name="Standard 2 2 2 2 27 11" xfId="4788"/>
    <cellStyle name="Standard 2 2 2 2 27 12" xfId="5195"/>
    <cellStyle name="Standard 2 2 2 2 27 13" xfId="5602"/>
    <cellStyle name="Standard 2 2 2 2 27 14" xfId="6009"/>
    <cellStyle name="Standard 2 2 2 2 27 15" xfId="6416"/>
    <cellStyle name="Standard 2 2 2 2 27 16" xfId="6823"/>
    <cellStyle name="Standard 2 2 2 2 27 17" xfId="7230"/>
    <cellStyle name="Standard 2 2 2 2 27 18" xfId="7637"/>
    <cellStyle name="Standard 2 2 2 2 27 19" xfId="8044"/>
    <cellStyle name="Standard 2 2 2 2 27 2" xfId="1125"/>
    <cellStyle name="Standard 2 2 2 2 27 20" xfId="8451"/>
    <cellStyle name="Standard 2 2 2 2 27 21" xfId="8858"/>
    <cellStyle name="Standard 2 2 2 2 27 22" xfId="9265"/>
    <cellStyle name="Standard 2 2 2 2 27 23" xfId="9670"/>
    <cellStyle name="Standard 2 2 2 2 27 24" xfId="10070"/>
    <cellStyle name="Standard 2 2 2 2 27 25" xfId="10451"/>
    <cellStyle name="Standard 2 2 2 2 27 26" xfId="10705"/>
    <cellStyle name="Standard 2 2 2 2 27 3" xfId="1532"/>
    <cellStyle name="Standard 2 2 2 2 27 4" xfId="1939"/>
    <cellStyle name="Standard 2 2 2 2 27 5" xfId="2346"/>
    <cellStyle name="Standard 2 2 2 2 27 6" xfId="2753"/>
    <cellStyle name="Standard 2 2 2 2 27 7" xfId="3160"/>
    <cellStyle name="Standard 2 2 2 2 27 8" xfId="3567"/>
    <cellStyle name="Standard 2 2 2 2 27 9" xfId="3974"/>
    <cellStyle name="Standard 2 2 2 2 28" xfId="511"/>
    <cellStyle name="Standard 2 2 2 2 28 10" xfId="4386"/>
    <cellStyle name="Standard 2 2 2 2 28 11" xfId="4793"/>
    <cellStyle name="Standard 2 2 2 2 28 12" xfId="5200"/>
    <cellStyle name="Standard 2 2 2 2 28 13" xfId="5607"/>
    <cellStyle name="Standard 2 2 2 2 28 14" xfId="6014"/>
    <cellStyle name="Standard 2 2 2 2 28 15" xfId="6421"/>
    <cellStyle name="Standard 2 2 2 2 28 16" xfId="6828"/>
    <cellStyle name="Standard 2 2 2 2 28 17" xfId="7235"/>
    <cellStyle name="Standard 2 2 2 2 28 18" xfId="7642"/>
    <cellStyle name="Standard 2 2 2 2 28 19" xfId="8049"/>
    <cellStyle name="Standard 2 2 2 2 28 2" xfId="1130"/>
    <cellStyle name="Standard 2 2 2 2 28 20" xfId="8456"/>
    <cellStyle name="Standard 2 2 2 2 28 21" xfId="8863"/>
    <cellStyle name="Standard 2 2 2 2 28 22" xfId="9270"/>
    <cellStyle name="Standard 2 2 2 2 28 23" xfId="9675"/>
    <cellStyle name="Standard 2 2 2 2 28 24" xfId="10075"/>
    <cellStyle name="Standard 2 2 2 2 28 25" xfId="10456"/>
    <cellStyle name="Standard 2 2 2 2 28 26" xfId="10708"/>
    <cellStyle name="Standard 2 2 2 2 28 3" xfId="1537"/>
    <cellStyle name="Standard 2 2 2 2 28 4" xfId="1944"/>
    <cellStyle name="Standard 2 2 2 2 28 5" xfId="2351"/>
    <cellStyle name="Standard 2 2 2 2 28 6" xfId="2758"/>
    <cellStyle name="Standard 2 2 2 2 28 7" xfId="3165"/>
    <cellStyle name="Standard 2 2 2 2 28 8" xfId="3572"/>
    <cellStyle name="Standard 2 2 2 2 28 9" xfId="3979"/>
    <cellStyle name="Standard 2 2 2 2 29" xfId="516"/>
    <cellStyle name="Standard 2 2 2 2 29 10" xfId="4391"/>
    <cellStyle name="Standard 2 2 2 2 29 11" xfId="4798"/>
    <cellStyle name="Standard 2 2 2 2 29 12" xfId="5205"/>
    <cellStyle name="Standard 2 2 2 2 29 13" xfId="5612"/>
    <cellStyle name="Standard 2 2 2 2 29 14" xfId="6019"/>
    <cellStyle name="Standard 2 2 2 2 29 15" xfId="6426"/>
    <cellStyle name="Standard 2 2 2 2 29 16" xfId="6833"/>
    <cellStyle name="Standard 2 2 2 2 29 17" xfId="7240"/>
    <cellStyle name="Standard 2 2 2 2 29 18" xfId="7647"/>
    <cellStyle name="Standard 2 2 2 2 29 19" xfId="8054"/>
    <cellStyle name="Standard 2 2 2 2 29 2" xfId="1135"/>
    <cellStyle name="Standard 2 2 2 2 29 20" xfId="8461"/>
    <cellStyle name="Standard 2 2 2 2 29 21" xfId="8868"/>
    <cellStyle name="Standard 2 2 2 2 29 22" xfId="9275"/>
    <cellStyle name="Standard 2 2 2 2 29 23" xfId="9680"/>
    <cellStyle name="Standard 2 2 2 2 29 24" xfId="10080"/>
    <cellStyle name="Standard 2 2 2 2 29 25" xfId="10461"/>
    <cellStyle name="Standard 2 2 2 2 29 26" xfId="10711"/>
    <cellStyle name="Standard 2 2 2 2 29 3" xfId="1542"/>
    <cellStyle name="Standard 2 2 2 2 29 4" xfId="1949"/>
    <cellStyle name="Standard 2 2 2 2 29 5" xfId="2356"/>
    <cellStyle name="Standard 2 2 2 2 29 6" xfId="2763"/>
    <cellStyle name="Standard 2 2 2 2 29 7" xfId="3170"/>
    <cellStyle name="Standard 2 2 2 2 29 8" xfId="3577"/>
    <cellStyle name="Standard 2 2 2 2 29 9" xfId="3984"/>
    <cellStyle name="Standard 2 2 2 2 3" xfId="246"/>
    <cellStyle name="Standard 2 2 2 2 30" xfId="521"/>
    <cellStyle name="Standard 2 2 2 2 30 10" xfId="4396"/>
    <cellStyle name="Standard 2 2 2 2 30 11" xfId="4803"/>
    <cellStyle name="Standard 2 2 2 2 30 12" xfId="5210"/>
    <cellStyle name="Standard 2 2 2 2 30 13" xfId="5617"/>
    <cellStyle name="Standard 2 2 2 2 30 14" xfId="6024"/>
    <cellStyle name="Standard 2 2 2 2 30 15" xfId="6431"/>
    <cellStyle name="Standard 2 2 2 2 30 16" xfId="6838"/>
    <cellStyle name="Standard 2 2 2 2 30 17" xfId="7245"/>
    <cellStyle name="Standard 2 2 2 2 30 18" xfId="7652"/>
    <cellStyle name="Standard 2 2 2 2 30 19" xfId="8059"/>
    <cellStyle name="Standard 2 2 2 2 30 2" xfId="1140"/>
    <cellStyle name="Standard 2 2 2 2 30 20" xfId="8466"/>
    <cellStyle name="Standard 2 2 2 2 30 21" xfId="8873"/>
    <cellStyle name="Standard 2 2 2 2 30 22" xfId="9280"/>
    <cellStyle name="Standard 2 2 2 2 30 23" xfId="9685"/>
    <cellStyle name="Standard 2 2 2 2 30 24" xfId="10085"/>
    <cellStyle name="Standard 2 2 2 2 30 25" xfId="10465"/>
    <cellStyle name="Standard 2 2 2 2 30 26" xfId="10714"/>
    <cellStyle name="Standard 2 2 2 2 30 3" xfId="1547"/>
    <cellStyle name="Standard 2 2 2 2 30 4" xfId="1954"/>
    <cellStyle name="Standard 2 2 2 2 30 5" xfId="2361"/>
    <cellStyle name="Standard 2 2 2 2 30 6" xfId="2768"/>
    <cellStyle name="Standard 2 2 2 2 30 7" xfId="3175"/>
    <cellStyle name="Standard 2 2 2 2 30 8" xfId="3582"/>
    <cellStyle name="Standard 2 2 2 2 30 9" xfId="3989"/>
    <cellStyle name="Standard 2 2 2 2 31" xfId="525"/>
    <cellStyle name="Standard 2 2 2 2 31 10" xfId="4400"/>
    <cellStyle name="Standard 2 2 2 2 31 11" xfId="4807"/>
    <cellStyle name="Standard 2 2 2 2 31 12" xfId="5214"/>
    <cellStyle name="Standard 2 2 2 2 31 13" xfId="5621"/>
    <cellStyle name="Standard 2 2 2 2 31 14" xfId="6028"/>
    <cellStyle name="Standard 2 2 2 2 31 15" xfId="6435"/>
    <cellStyle name="Standard 2 2 2 2 31 16" xfId="6842"/>
    <cellStyle name="Standard 2 2 2 2 31 17" xfId="7249"/>
    <cellStyle name="Standard 2 2 2 2 31 18" xfId="7656"/>
    <cellStyle name="Standard 2 2 2 2 31 19" xfId="8063"/>
    <cellStyle name="Standard 2 2 2 2 31 2" xfId="1144"/>
    <cellStyle name="Standard 2 2 2 2 31 20" xfId="8470"/>
    <cellStyle name="Standard 2 2 2 2 31 21" xfId="8877"/>
    <cellStyle name="Standard 2 2 2 2 31 22" xfId="9284"/>
    <cellStyle name="Standard 2 2 2 2 31 23" xfId="9689"/>
    <cellStyle name="Standard 2 2 2 2 31 24" xfId="10089"/>
    <cellStyle name="Standard 2 2 2 2 31 25" xfId="10468"/>
    <cellStyle name="Standard 2 2 2 2 31 26" xfId="10717"/>
    <cellStyle name="Standard 2 2 2 2 31 3" xfId="1551"/>
    <cellStyle name="Standard 2 2 2 2 31 4" xfId="1958"/>
    <cellStyle name="Standard 2 2 2 2 31 5" xfId="2365"/>
    <cellStyle name="Standard 2 2 2 2 31 6" xfId="2772"/>
    <cellStyle name="Standard 2 2 2 2 31 7" xfId="3179"/>
    <cellStyle name="Standard 2 2 2 2 31 8" xfId="3586"/>
    <cellStyle name="Standard 2 2 2 2 31 9" xfId="3993"/>
    <cellStyle name="Standard 2 2 2 2 32" xfId="529"/>
    <cellStyle name="Standard 2 2 2 2 32 10" xfId="4404"/>
    <cellStyle name="Standard 2 2 2 2 32 11" xfId="4811"/>
    <cellStyle name="Standard 2 2 2 2 32 12" xfId="5218"/>
    <cellStyle name="Standard 2 2 2 2 32 13" xfId="5625"/>
    <cellStyle name="Standard 2 2 2 2 32 14" xfId="6032"/>
    <cellStyle name="Standard 2 2 2 2 32 15" xfId="6439"/>
    <cellStyle name="Standard 2 2 2 2 32 16" xfId="6846"/>
    <cellStyle name="Standard 2 2 2 2 32 17" xfId="7253"/>
    <cellStyle name="Standard 2 2 2 2 32 18" xfId="7660"/>
    <cellStyle name="Standard 2 2 2 2 32 19" xfId="8067"/>
    <cellStyle name="Standard 2 2 2 2 32 2" xfId="1148"/>
    <cellStyle name="Standard 2 2 2 2 32 20" xfId="8474"/>
    <cellStyle name="Standard 2 2 2 2 32 21" xfId="8881"/>
    <cellStyle name="Standard 2 2 2 2 32 22" xfId="9288"/>
    <cellStyle name="Standard 2 2 2 2 32 23" xfId="9693"/>
    <cellStyle name="Standard 2 2 2 2 32 24" xfId="10093"/>
    <cellStyle name="Standard 2 2 2 2 32 25" xfId="10471"/>
    <cellStyle name="Standard 2 2 2 2 32 26" xfId="10720"/>
    <cellStyle name="Standard 2 2 2 2 32 3" xfId="1555"/>
    <cellStyle name="Standard 2 2 2 2 32 4" xfId="1962"/>
    <cellStyle name="Standard 2 2 2 2 32 5" xfId="2369"/>
    <cellStyle name="Standard 2 2 2 2 32 6" xfId="2776"/>
    <cellStyle name="Standard 2 2 2 2 32 7" xfId="3183"/>
    <cellStyle name="Standard 2 2 2 2 32 8" xfId="3590"/>
    <cellStyle name="Standard 2 2 2 2 32 9" xfId="3997"/>
    <cellStyle name="Standard 2 2 2 2 33" xfId="533"/>
    <cellStyle name="Standard 2 2 2 2 33 10" xfId="4408"/>
    <cellStyle name="Standard 2 2 2 2 33 11" xfId="4815"/>
    <cellStyle name="Standard 2 2 2 2 33 12" xfId="5222"/>
    <cellStyle name="Standard 2 2 2 2 33 13" xfId="5629"/>
    <cellStyle name="Standard 2 2 2 2 33 14" xfId="6036"/>
    <cellStyle name="Standard 2 2 2 2 33 15" xfId="6443"/>
    <cellStyle name="Standard 2 2 2 2 33 16" xfId="6850"/>
    <cellStyle name="Standard 2 2 2 2 33 17" xfId="7257"/>
    <cellStyle name="Standard 2 2 2 2 33 18" xfId="7664"/>
    <cellStyle name="Standard 2 2 2 2 33 19" xfId="8071"/>
    <cellStyle name="Standard 2 2 2 2 33 2" xfId="1152"/>
    <cellStyle name="Standard 2 2 2 2 33 20" xfId="8478"/>
    <cellStyle name="Standard 2 2 2 2 33 21" xfId="8885"/>
    <cellStyle name="Standard 2 2 2 2 33 22" xfId="9292"/>
    <cellStyle name="Standard 2 2 2 2 33 23" xfId="9697"/>
    <cellStyle name="Standard 2 2 2 2 33 24" xfId="10097"/>
    <cellStyle name="Standard 2 2 2 2 33 25" xfId="10474"/>
    <cellStyle name="Standard 2 2 2 2 33 26" xfId="10723"/>
    <cellStyle name="Standard 2 2 2 2 33 3" xfId="1559"/>
    <cellStyle name="Standard 2 2 2 2 33 4" xfId="1966"/>
    <cellStyle name="Standard 2 2 2 2 33 5" xfId="2373"/>
    <cellStyle name="Standard 2 2 2 2 33 6" xfId="2780"/>
    <cellStyle name="Standard 2 2 2 2 33 7" xfId="3187"/>
    <cellStyle name="Standard 2 2 2 2 33 8" xfId="3594"/>
    <cellStyle name="Standard 2 2 2 2 33 9" xfId="4001"/>
    <cellStyle name="Standard 2 2 2 2 34" xfId="537"/>
    <cellStyle name="Standard 2 2 2 2 34 10" xfId="4412"/>
    <cellStyle name="Standard 2 2 2 2 34 11" xfId="4819"/>
    <cellStyle name="Standard 2 2 2 2 34 12" xfId="5226"/>
    <cellStyle name="Standard 2 2 2 2 34 13" xfId="5633"/>
    <cellStyle name="Standard 2 2 2 2 34 14" xfId="6040"/>
    <cellStyle name="Standard 2 2 2 2 34 15" xfId="6447"/>
    <cellStyle name="Standard 2 2 2 2 34 16" xfId="6854"/>
    <cellStyle name="Standard 2 2 2 2 34 17" xfId="7261"/>
    <cellStyle name="Standard 2 2 2 2 34 18" xfId="7668"/>
    <cellStyle name="Standard 2 2 2 2 34 19" xfId="8075"/>
    <cellStyle name="Standard 2 2 2 2 34 2" xfId="1156"/>
    <cellStyle name="Standard 2 2 2 2 34 20" xfId="8482"/>
    <cellStyle name="Standard 2 2 2 2 34 21" xfId="8889"/>
    <cellStyle name="Standard 2 2 2 2 34 22" xfId="9296"/>
    <cellStyle name="Standard 2 2 2 2 34 23" xfId="9701"/>
    <cellStyle name="Standard 2 2 2 2 34 24" xfId="10101"/>
    <cellStyle name="Standard 2 2 2 2 34 25" xfId="10477"/>
    <cellStyle name="Standard 2 2 2 2 34 26" xfId="10726"/>
    <cellStyle name="Standard 2 2 2 2 34 3" xfId="1563"/>
    <cellStyle name="Standard 2 2 2 2 34 4" xfId="1970"/>
    <cellStyle name="Standard 2 2 2 2 34 5" xfId="2377"/>
    <cellStyle name="Standard 2 2 2 2 34 6" xfId="2784"/>
    <cellStyle name="Standard 2 2 2 2 34 7" xfId="3191"/>
    <cellStyle name="Standard 2 2 2 2 34 8" xfId="3598"/>
    <cellStyle name="Standard 2 2 2 2 34 9" xfId="4005"/>
    <cellStyle name="Standard 2 2 2 2 35" xfId="541"/>
    <cellStyle name="Standard 2 2 2 2 35 10" xfId="4416"/>
    <cellStyle name="Standard 2 2 2 2 35 11" xfId="4823"/>
    <cellStyle name="Standard 2 2 2 2 35 12" xfId="5230"/>
    <cellStyle name="Standard 2 2 2 2 35 13" xfId="5637"/>
    <cellStyle name="Standard 2 2 2 2 35 14" xfId="6044"/>
    <cellStyle name="Standard 2 2 2 2 35 15" xfId="6451"/>
    <cellStyle name="Standard 2 2 2 2 35 16" xfId="6858"/>
    <cellStyle name="Standard 2 2 2 2 35 17" xfId="7265"/>
    <cellStyle name="Standard 2 2 2 2 35 18" xfId="7672"/>
    <cellStyle name="Standard 2 2 2 2 35 19" xfId="8079"/>
    <cellStyle name="Standard 2 2 2 2 35 2" xfId="1160"/>
    <cellStyle name="Standard 2 2 2 2 35 20" xfId="8486"/>
    <cellStyle name="Standard 2 2 2 2 35 21" xfId="8893"/>
    <cellStyle name="Standard 2 2 2 2 35 22" xfId="9300"/>
    <cellStyle name="Standard 2 2 2 2 35 23" xfId="9705"/>
    <cellStyle name="Standard 2 2 2 2 35 24" xfId="10105"/>
    <cellStyle name="Standard 2 2 2 2 35 25" xfId="10480"/>
    <cellStyle name="Standard 2 2 2 2 35 26" xfId="10729"/>
    <cellStyle name="Standard 2 2 2 2 35 3" xfId="1567"/>
    <cellStyle name="Standard 2 2 2 2 35 4" xfId="1974"/>
    <cellStyle name="Standard 2 2 2 2 35 5" xfId="2381"/>
    <cellStyle name="Standard 2 2 2 2 35 6" xfId="2788"/>
    <cellStyle name="Standard 2 2 2 2 35 7" xfId="3195"/>
    <cellStyle name="Standard 2 2 2 2 35 8" xfId="3602"/>
    <cellStyle name="Standard 2 2 2 2 35 9" xfId="4009"/>
    <cellStyle name="Standard 2 2 2 2 36" xfId="545"/>
    <cellStyle name="Standard 2 2 2 2 36 10" xfId="4420"/>
    <cellStyle name="Standard 2 2 2 2 36 11" xfId="4827"/>
    <cellStyle name="Standard 2 2 2 2 36 12" xfId="5234"/>
    <cellStyle name="Standard 2 2 2 2 36 13" xfId="5641"/>
    <cellStyle name="Standard 2 2 2 2 36 14" xfId="6048"/>
    <cellStyle name="Standard 2 2 2 2 36 15" xfId="6455"/>
    <cellStyle name="Standard 2 2 2 2 36 16" xfId="6862"/>
    <cellStyle name="Standard 2 2 2 2 36 17" xfId="7269"/>
    <cellStyle name="Standard 2 2 2 2 36 18" xfId="7676"/>
    <cellStyle name="Standard 2 2 2 2 36 19" xfId="8083"/>
    <cellStyle name="Standard 2 2 2 2 36 2" xfId="1164"/>
    <cellStyle name="Standard 2 2 2 2 36 20" xfId="8490"/>
    <cellStyle name="Standard 2 2 2 2 36 21" xfId="8897"/>
    <cellStyle name="Standard 2 2 2 2 36 22" xfId="9304"/>
    <cellStyle name="Standard 2 2 2 2 36 23" xfId="9709"/>
    <cellStyle name="Standard 2 2 2 2 36 24" xfId="10109"/>
    <cellStyle name="Standard 2 2 2 2 36 25" xfId="10483"/>
    <cellStyle name="Standard 2 2 2 2 36 26" xfId="10732"/>
    <cellStyle name="Standard 2 2 2 2 36 3" xfId="1571"/>
    <cellStyle name="Standard 2 2 2 2 36 4" xfId="1978"/>
    <cellStyle name="Standard 2 2 2 2 36 5" xfId="2385"/>
    <cellStyle name="Standard 2 2 2 2 36 6" xfId="2792"/>
    <cellStyle name="Standard 2 2 2 2 36 7" xfId="3199"/>
    <cellStyle name="Standard 2 2 2 2 36 8" xfId="3606"/>
    <cellStyle name="Standard 2 2 2 2 36 9" xfId="4013"/>
    <cellStyle name="Standard 2 2 2 2 37" xfId="549"/>
    <cellStyle name="Standard 2 2 2 2 37 10" xfId="4424"/>
    <cellStyle name="Standard 2 2 2 2 37 11" xfId="4831"/>
    <cellStyle name="Standard 2 2 2 2 37 12" xfId="5238"/>
    <cellStyle name="Standard 2 2 2 2 37 13" xfId="5645"/>
    <cellStyle name="Standard 2 2 2 2 37 14" xfId="6052"/>
    <cellStyle name="Standard 2 2 2 2 37 15" xfId="6459"/>
    <cellStyle name="Standard 2 2 2 2 37 16" xfId="6866"/>
    <cellStyle name="Standard 2 2 2 2 37 17" xfId="7273"/>
    <cellStyle name="Standard 2 2 2 2 37 18" xfId="7680"/>
    <cellStyle name="Standard 2 2 2 2 37 19" xfId="8087"/>
    <cellStyle name="Standard 2 2 2 2 37 2" xfId="1168"/>
    <cellStyle name="Standard 2 2 2 2 37 20" xfId="8494"/>
    <cellStyle name="Standard 2 2 2 2 37 21" xfId="8901"/>
    <cellStyle name="Standard 2 2 2 2 37 22" xfId="9308"/>
    <cellStyle name="Standard 2 2 2 2 37 23" xfId="9713"/>
    <cellStyle name="Standard 2 2 2 2 37 24" xfId="10113"/>
    <cellStyle name="Standard 2 2 2 2 37 25" xfId="10487"/>
    <cellStyle name="Standard 2 2 2 2 37 26" xfId="10735"/>
    <cellStyle name="Standard 2 2 2 2 37 3" xfId="1575"/>
    <cellStyle name="Standard 2 2 2 2 37 4" xfId="1982"/>
    <cellStyle name="Standard 2 2 2 2 37 5" xfId="2389"/>
    <cellStyle name="Standard 2 2 2 2 37 6" xfId="2796"/>
    <cellStyle name="Standard 2 2 2 2 37 7" xfId="3203"/>
    <cellStyle name="Standard 2 2 2 2 37 8" xfId="3610"/>
    <cellStyle name="Standard 2 2 2 2 37 9" xfId="4017"/>
    <cellStyle name="Standard 2 2 2 2 38" xfId="553"/>
    <cellStyle name="Standard 2 2 2 2 38 10" xfId="4428"/>
    <cellStyle name="Standard 2 2 2 2 38 11" xfId="4835"/>
    <cellStyle name="Standard 2 2 2 2 38 12" xfId="5242"/>
    <cellStyle name="Standard 2 2 2 2 38 13" xfId="5649"/>
    <cellStyle name="Standard 2 2 2 2 38 14" xfId="6056"/>
    <cellStyle name="Standard 2 2 2 2 38 15" xfId="6463"/>
    <cellStyle name="Standard 2 2 2 2 38 16" xfId="6870"/>
    <cellStyle name="Standard 2 2 2 2 38 17" xfId="7277"/>
    <cellStyle name="Standard 2 2 2 2 38 18" xfId="7684"/>
    <cellStyle name="Standard 2 2 2 2 38 19" xfId="8091"/>
    <cellStyle name="Standard 2 2 2 2 38 2" xfId="1172"/>
    <cellStyle name="Standard 2 2 2 2 38 20" xfId="8498"/>
    <cellStyle name="Standard 2 2 2 2 38 21" xfId="8905"/>
    <cellStyle name="Standard 2 2 2 2 38 22" xfId="9312"/>
    <cellStyle name="Standard 2 2 2 2 38 23" xfId="9717"/>
    <cellStyle name="Standard 2 2 2 2 38 24" xfId="10117"/>
    <cellStyle name="Standard 2 2 2 2 38 25" xfId="10491"/>
    <cellStyle name="Standard 2 2 2 2 38 26" xfId="10738"/>
    <cellStyle name="Standard 2 2 2 2 38 3" xfId="1579"/>
    <cellStyle name="Standard 2 2 2 2 38 4" xfId="1986"/>
    <cellStyle name="Standard 2 2 2 2 38 5" xfId="2393"/>
    <cellStyle name="Standard 2 2 2 2 38 6" xfId="2800"/>
    <cellStyle name="Standard 2 2 2 2 38 7" xfId="3207"/>
    <cellStyle name="Standard 2 2 2 2 38 8" xfId="3614"/>
    <cellStyle name="Standard 2 2 2 2 38 9" xfId="4021"/>
    <cellStyle name="Standard 2 2 2 2 39" xfId="557"/>
    <cellStyle name="Standard 2 2 2 2 39 10" xfId="4432"/>
    <cellStyle name="Standard 2 2 2 2 39 11" xfId="4839"/>
    <cellStyle name="Standard 2 2 2 2 39 12" xfId="5246"/>
    <cellStyle name="Standard 2 2 2 2 39 13" xfId="5653"/>
    <cellStyle name="Standard 2 2 2 2 39 14" xfId="6060"/>
    <cellStyle name="Standard 2 2 2 2 39 15" xfId="6467"/>
    <cellStyle name="Standard 2 2 2 2 39 16" xfId="6874"/>
    <cellStyle name="Standard 2 2 2 2 39 17" xfId="7281"/>
    <cellStyle name="Standard 2 2 2 2 39 18" xfId="7688"/>
    <cellStyle name="Standard 2 2 2 2 39 19" xfId="8095"/>
    <cellStyle name="Standard 2 2 2 2 39 2" xfId="1176"/>
    <cellStyle name="Standard 2 2 2 2 39 20" xfId="8502"/>
    <cellStyle name="Standard 2 2 2 2 39 21" xfId="8909"/>
    <cellStyle name="Standard 2 2 2 2 39 22" xfId="9316"/>
    <cellStyle name="Standard 2 2 2 2 39 23" xfId="9721"/>
    <cellStyle name="Standard 2 2 2 2 39 24" xfId="10121"/>
    <cellStyle name="Standard 2 2 2 2 39 25" xfId="10495"/>
    <cellStyle name="Standard 2 2 2 2 39 26" xfId="10741"/>
    <cellStyle name="Standard 2 2 2 2 39 3" xfId="1583"/>
    <cellStyle name="Standard 2 2 2 2 39 4" xfId="1990"/>
    <cellStyle name="Standard 2 2 2 2 39 5" xfId="2397"/>
    <cellStyle name="Standard 2 2 2 2 39 6" xfId="2804"/>
    <cellStyle name="Standard 2 2 2 2 39 7" xfId="3211"/>
    <cellStyle name="Standard 2 2 2 2 39 8" xfId="3618"/>
    <cellStyle name="Standard 2 2 2 2 39 9" xfId="4025"/>
    <cellStyle name="Standard 2 2 2 2 4" xfId="239"/>
    <cellStyle name="Standard 2 2 2 2 40" xfId="561"/>
    <cellStyle name="Standard 2 2 2 2 40 10" xfId="4436"/>
    <cellStyle name="Standard 2 2 2 2 40 11" xfId="4843"/>
    <cellStyle name="Standard 2 2 2 2 40 12" xfId="5250"/>
    <cellStyle name="Standard 2 2 2 2 40 13" xfId="5657"/>
    <cellStyle name="Standard 2 2 2 2 40 14" xfId="6064"/>
    <cellStyle name="Standard 2 2 2 2 40 15" xfId="6471"/>
    <cellStyle name="Standard 2 2 2 2 40 16" xfId="6878"/>
    <cellStyle name="Standard 2 2 2 2 40 17" xfId="7285"/>
    <cellStyle name="Standard 2 2 2 2 40 18" xfId="7692"/>
    <cellStyle name="Standard 2 2 2 2 40 19" xfId="8099"/>
    <cellStyle name="Standard 2 2 2 2 40 2" xfId="1180"/>
    <cellStyle name="Standard 2 2 2 2 40 20" xfId="8506"/>
    <cellStyle name="Standard 2 2 2 2 40 21" xfId="8913"/>
    <cellStyle name="Standard 2 2 2 2 40 22" xfId="9320"/>
    <cellStyle name="Standard 2 2 2 2 40 23" xfId="9725"/>
    <cellStyle name="Standard 2 2 2 2 40 24" xfId="10125"/>
    <cellStyle name="Standard 2 2 2 2 40 25" xfId="10499"/>
    <cellStyle name="Standard 2 2 2 2 40 26" xfId="10744"/>
    <cellStyle name="Standard 2 2 2 2 40 3" xfId="1587"/>
    <cellStyle name="Standard 2 2 2 2 40 4" xfId="1994"/>
    <cellStyle name="Standard 2 2 2 2 40 5" xfId="2401"/>
    <cellStyle name="Standard 2 2 2 2 40 6" xfId="2808"/>
    <cellStyle name="Standard 2 2 2 2 40 7" xfId="3215"/>
    <cellStyle name="Standard 2 2 2 2 40 8" xfId="3622"/>
    <cellStyle name="Standard 2 2 2 2 40 9" xfId="4029"/>
    <cellStyle name="Standard 2 2 2 2 41" xfId="565"/>
    <cellStyle name="Standard 2 2 2 2 41 10" xfId="4440"/>
    <cellStyle name="Standard 2 2 2 2 41 11" xfId="4847"/>
    <cellStyle name="Standard 2 2 2 2 41 12" xfId="5254"/>
    <cellStyle name="Standard 2 2 2 2 41 13" xfId="5661"/>
    <cellStyle name="Standard 2 2 2 2 41 14" xfId="6068"/>
    <cellStyle name="Standard 2 2 2 2 41 15" xfId="6475"/>
    <cellStyle name="Standard 2 2 2 2 41 16" xfId="6882"/>
    <cellStyle name="Standard 2 2 2 2 41 17" xfId="7289"/>
    <cellStyle name="Standard 2 2 2 2 41 18" xfId="7696"/>
    <cellStyle name="Standard 2 2 2 2 41 19" xfId="8103"/>
    <cellStyle name="Standard 2 2 2 2 41 2" xfId="1184"/>
    <cellStyle name="Standard 2 2 2 2 41 20" xfId="8510"/>
    <cellStyle name="Standard 2 2 2 2 41 21" xfId="8917"/>
    <cellStyle name="Standard 2 2 2 2 41 22" xfId="9324"/>
    <cellStyle name="Standard 2 2 2 2 41 23" xfId="9729"/>
    <cellStyle name="Standard 2 2 2 2 41 24" xfId="10129"/>
    <cellStyle name="Standard 2 2 2 2 41 25" xfId="10503"/>
    <cellStyle name="Standard 2 2 2 2 41 26" xfId="10747"/>
    <cellStyle name="Standard 2 2 2 2 41 3" xfId="1591"/>
    <cellStyle name="Standard 2 2 2 2 41 4" xfId="1998"/>
    <cellStyle name="Standard 2 2 2 2 41 5" xfId="2405"/>
    <cellStyle name="Standard 2 2 2 2 41 6" xfId="2812"/>
    <cellStyle name="Standard 2 2 2 2 41 7" xfId="3219"/>
    <cellStyle name="Standard 2 2 2 2 41 8" xfId="3626"/>
    <cellStyle name="Standard 2 2 2 2 41 9" xfId="4033"/>
    <cellStyle name="Standard 2 2 2 2 42" xfId="569"/>
    <cellStyle name="Standard 2 2 2 2 42 10" xfId="4444"/>
    <cellStyle name="Standard 2 2 2 2 42 11" xfId="4851"/>
    <cellStyle name="Standard 2 2 2 2 42 12" xfId="5258"/>
    <cellStyle name="Standard 2 2 2 2 42 13" xfId="5665"/>
    <cellStyle name="Standard 2 2 2 2 42 14" xfId="6072"/>
    <cellStyle name="Standard 2 2 2 2 42 15" xfId="6479"/>
    <cellStyle name="Standard 2 2 2 2 42 16" xfId="6886"/>
    <cellStyle name="Standard 2 2 2 2 42 17" xfId="7293"/>
    <cellStyle name="Standard 2 2 2 2 42 18" xfId="7700"/>
    <cellStyle name="Standard 2 2 2 2 42 19" xfId="8107"/>
    <cellStyle name="Standard 2 2 2 2 42 2" xfId="1188"/>
    <cellStyle name="Standard 2 2 2 2 42 20" xfId="8514"/>
    <cellStyle name="Standard 2 2 2 2 42 21" xfId="8921"/>
    <cellStyle name="Standard 2 2 2 2 42 22" xfId="9328"/>
    <cellStyle name="Standard 2 2 2 2 42 23" xfId="9733"/>
    <cellStyle name="Standard 2 2 2 2 42 24" xfId="10133"/>
    <cellStyle name="Standard 2 2 2 2 42 25" xfId="10507"/>
    <cellStyle name="Standard 2 2 2 2 42 26" xfId="10750"/>
    <cellStyle name="Standard 2 2 2 2 42 3" xfId="1595"/>
    <cellStyle name="Standard 2 2 2 2 42 4" xfId="2002"/>
    <cellStyle name="Standard 2 2 2 2 42 5" xfId="2409"/>
    <cellStyle name="Standard 2 2 2 2 42 6" xfId="2816"/>
    <cellStyle name="Standard 2 2 2 2 42 7" xfId="3223"/>
    <cellStyle name="Standard 2 2 2 2 42 8" xfId="3630"/>
    <cellStyle name="Standard 2 2 2 2 42 9" xfId="4037"/>
    <cellStyle name="Standard 2 2 2 2 43" xfId="573"/>
    <cellStyle name="Standard 2 2 2 2 43 10" xfId="4448"/>
    <cellStyle name="Standard 2 2 2 2 43 11" xfId="4855"/>
    <cellStyle name="Standard 2 2 2 2 43 12" xfId="5262"/>
    <cellStyle name="Standard 2 2 2 2 43 13" xfId="5669"/>
    <cellStyle name="Standard 2 2 2 2 43 14" xfId="6076"/>
    <cellStyle name="Standard 2 2 2 2 43 15" xfId="6483"/>
    <cellStyle name="Standard 2 2 2 2 43 16" xfId="6890"/>
    <cellStyle name="Standard 2 2 2 2 43 17" xfId="7297"/>
    <cellStyle name="Standard 2 2 2 2 43 18" xfId="7704"/>
    <cellStyle name="Standard 2 2 2 2 43 19" xfId="8111"/>
    <cellStyle name="Standard 2 2 2 2 43 2" xfId="1192"/>
    <cellStyle name="Standard 2 2 2 2 43 20" xfId="8518"/>
    <cellStyle name="Standard 2 2 2 2 43 21" xfId="8925"/>
    <cellStyle name="Standard 2 2 2 2 43 22" xfId="9332"/>
    <cellStyle name="Standard 2 2 2 2 43 23" xfId="9737"/>
    <cellStyle name="Standard 2 2 2 2 43 24" xfId="10137"/>
    <cellStyle name="Standard 2 2 2 2 43 25" xfId="10511"/>
    <cellStyle name="Standard 2 2 2 2 43 26" xfId="10753"/>
    <cellStyle name="Standard 2 2 2 2 43 3" xfId="1599"/>
    <cellStyle name="Standard 2 2 2 2 43 4" xfId="2006"/>
    <cellStyle name="Standard 2 2 2 2 43 5" xfId="2413"/>
    <cellStyle name="Standard 2 2 2 2 43 6" xfId="2820"/>
    <cellStyle name="Standard 2 2 2 2 43 7" xfId="3227"/>
    <cellStyle name="Standard 2 2 2 2 43 8" xfId="3634"/>
    <cellStyle name="Standard 2 2 2 2 43 9" xfId="4041"/>
    <cellStyle name="Standard 2 2 2 2 44" xfId="577"/>
    <cellStyle name="Standard 2 2 2 2 44 10" xfId="4452"/>
    <cellStyle name="Standard 2 2 2 2 44 11" xfId="4859"/>
    <cellStyle name="Standard 2 2 2 2 44 12" xfId="5266"/>
    <cellStyle name="Standard 2 2 2 2 44 13" xfId="5673"/>
    <cellStyle name="Standard 2 2 2 2 44 14" xfId="6080"/>
    <cellStyle name="Standard 2 2 2 2 44 15" xfId="6487"/>
    <cellStyle name="Standard 2 2 2 2 44 16" xfId="6894"/>
    <cellStyle name="Standard 2 2 2 2 44 17" xfId="7301"/>
    <cellStyle name="Standard 2 2 2 2 44 18" xfId="7708"/>
    <cellStyle name="Standard 2 2 2 2 44 19" xfId="8115"/>
    <cellStyle name="Standard 2 2 2 2 44 2" xfId="1196"/>
    <cellStyle name="Standard 2 2 2 2 44 20" xfId="8522"/>
    <cellStyle name="Standard 2 2 2 2 44 21" xfId="8929"/>
    <cellStyle name="Standard 2 2 2 2 44 22" xfId="9336"/>
    <cellStyle name="Standard 2 2 2 2 44 23" xfId="9741"/>
    <cellStyle name="Standard 2 2 2 2 44 24" xfId="10141"/>
    <cellStyle name="Standard 2 2 2 2 44 25" xfId="10515"/>
    <cellStyle name="Standard 2 2 2 2 44 26" xfId="10756"/>
    <cellStyle name="Standard 2 2 2 2 44 3" xfId="1603"/>
    <cellStyle name="Standard 2 2 2 2 44 4" xfId="2010"/>
    <cellStyle name="Standard 2 2 2 2 44 5" xfId="2417"/>
    <cellStyle name="Standard 2 2 2 2 44 6" xfId="2824"/>
    <cellStyle name="Standard 2 2 2 2 44 7" xfId="3231"/>
    <cellStyle name="Standard 2 2 2 2 44 8" xfId="3638"/>
    <cellStyle name="Standard 2 2 2 2 44 9" xfId="4045"/>
    <cellStyle name="Standard 2 2 2 2 45" xfId="581"/>
    <cellStyle name="Standard 2 2 2 2 45 10" xfId="4456"/>
    <cellStyle name="Standard 2 2 2 2 45 11" xfId="4863"/>
    <cellStyle name="Standard 2 2 2 2 45 12" xfId="5270"/>
    <cellStyle name="Standard 2 2 2 2 45 13" xfId="5677"/>
    <cellStyle name="Standard 2 2 2 2 45 14" xfId="6084"/>
    <cellStyle name="Standard 2 2 2 2 45 15" xfId="6491"/>
    <cellStyle name="Standard 2 2 2 2 45 16" xfId="6898"/>
    <cellStyle name="Standard 2 2 2 2 45 17" xfId="7305"/>
    <cellStyle name="Standard 2 2 2 2 45 18" xfId="7712"/>
    <cellStyle name="Standard 2 2 2 2 45 19" xfId="8119"/>
    <cellStyle name="Standard 2 2 2 2 45 2" xfId="1200"/>
    <cellStyle name="Standard 2 2 2 2 45 20" xfId="8526"/>
    <cellStyle name="Standard 2 2 2 2 45 21" xfId="8933"/>
    <cellStyle name="Standard 2 2 2 2 45 22" xfId="9340"/>
    <cellStyle name="Standard 2 2 2 2 45 23" xfId="9745"/>
    <cellStyle name="Standard 2 2 2 2 45 24" xfId="10145"/>
    <cellStyle name="Standard 2 2 2 2 45 25" xfId="10519"/>
    <cellStyle name="Standard 2 2 2 2 45 26" xfId="10759"/>
    <cellStyle name="Standard 2 2 2 2 45 3" xfId="1607"/>
    <cellStyle name="Standard 2 2 2 2 45 4" xfId="2014"/>
    <cellStyle name="Standard 2 2 2 2 45 5" xfId="2421"/>
    <cellStyle name="Standard 2 2 2 2 45 6" xfId="2828"/>
    <cellStyle name="Standard 2 2 2 2 45 7" xfId="3235"/>
    <cellStyle name="Standard 2 2 2 2 45 8" xfId="3642"/>
    <cellStyle name="Standard 2 2 2 2 45 9" xfId="4049"/>
    <cellStyle name="Standard 2 2 2 2 46" xfId="585"/>
    <cellStyle name="Standard 2 2 2 2 46 10" xfId="4460"/>
    <cellStyle name="Standard 2 2 2 2 46 11" xfId="4867"/>
    <cellStyle name="Standard 2 2 2 2 46 12" xfId="5274"/>
    <cellStyle name="Standard 2 2 2 2 46 13" xfId="5681"/>
    <cellStyle name="Standard 2 2 2 2 46 14" xfId="6088"/>
    <cellStyle name="Standard 2 2 2 2 46 15" xfId="6495"/>
    <cellStyle name="Standard 2 2 2 2 46 16" xfId="6902"/>
    <cellStyle name="Standard 2 2 2 2 46 17" xfId="7309"/>
    <cellStyle name="Standard 2 2 2 2 46 18" xfId="7716"/>
    <cellStyle name="Standard 2 2 2 2 46 19" xfId="8123"/>
    <cellStyle name="Standard 2 2 2 2 46 2" xfId="1204"/>
    <cellStyle name="Standard 2 2 2 2 46 20" xfId="8530"/>
    <cellStyle name="Standard 2 2 2 2 46 21" xfId="8937"/>
    <cellStyle name="Standard 2 2 2 2 46 22" xfId="9344"/>
    <cellStyle name="Standard 2 2 2 2 46 23" xfId="9749"/>
    <cellStyle name="Standard 2 2 2 2 46 24" xfId="10149"/>
    <cellStyle name="Standard 2 2 2 2 46 25" xfId="10523"/>
    <cellStyle name="Standard 2 2 2 2 46 26" xfId="10762"/>
    <cellStyle name="Standard 2 2 2 2 46 3" xfId="1611"/>
    <cellStyle name="Standard 2 2 2 2 46 4" xfId="2018"/>
    <cellStyle name="Standard 2 2 2 2 46 5" xfId="2425"/>
    <cellStyle name="Standard 2 2 2 2 46 6" xfId="2832"/>
    <cellStyle name="Standard 2 2 2 2 46 7" xfId="3239"/>
    <cellStyle name="Standard 2 2 2 2 46 8" xfId="3646"/>
    <cellStyle name="Standard 2 2 2 2 46 9" xfId="4053"/>
    <cellStyle name="Standard 2 2 2 2 47" xfId="589"/>
    <cellStyle name="Standard 2 2 2 2 47 10" xfId="4464"/>
    <cellStyle name="Standard 2 2 2 2 47 11" xfId="4871"/>
    <cellStyle name="Standard 2 2 2 2 47 12" xfId="5278"/>
    <cellStyle name="Standard 2 2 2 2 47 13" xfId="5685"/>
    <cellStyle name="Standard 2 2 2 2 47 14" xfId="6092"/>
    <cellStyle name="Standard 2 2 2 2 47 15" xfId="6499"/>
    <cellStyle name="Standard 2 2 2 2 47 16" xfId="6906"/>
    <cellStyle name="Standard 2 2 2 2 47 17" xfId="7313"/>
    <cellStyle name="Standard 2 2 2 2 47 18" xfId="7720"/>
    <cellStyle name="Standard 2 2 2 2 47 19" xfId="8127"/>
    <cellStyle name="Standard 2 2 2 2 47 2" xfId="1208"/>
    <cellStyle name="Standard 2 2 2 2 47 20" xfId="8534"/>
    <cellStyle name="Standard 2 2 2 2 47 21" xfId="8941"/>
    <cellStyle name="Standard 2 2 2 2 47 22" xfId="9348"/>
    <cellStyle name="Standard 2 2 2 2 47 23" xfId="9753"/>
    <cellStyle name="Standard 2 2 2 2 47 24" xfId="10153"/>
    <cellStyle name="Standard 2 2 2 2 47 25" xfId="10527"/>
    <cellStyle name="Standard 2 2 2 2 47 26" xfId="10765"/>
    <cellStyle name="Standard 2 2 2 2 47 3" xfId="1615"/>
    <cellStyle name="Standard 2 2 2 2 47 4" xfId="2022"/>
    <cellStyle name="Standard 2 2 2 2 47 5" xfId="2429"/>
    <cellStyle name="Standard 2 2 2 2 47 6" xfId="2836"/>
    <cellStyle name="Standard 2 2 2 2 47 7" xfId="3243"/>
    <cellStyle name="Standard 2 2 2 2 47 8" xfId="3650"/>
    <cellStyle name="Standard 2 2 2 2 47 9" xfId="4057"/>
    <cellStyle name="Standard 2 2 2 2 48" xfId="593"/>
    <cellStyle name="Standard 2 2 2 2 48 10" xfId="4468"/>
    <cellStyle name="Standard 2 2 2 2 48 11" xfId="4875"/>
    <cellStyle name="Standard 2 2 2 2 48 12" xfId="5282"/>
    <cellStyle name="Standard 2 2 2 2 48 13" xfId="5689"/>
    <cellStyle name="Standard 2 2 2 2 48 14" xfId="6096"/>
    <cellStyle name="Standard 2 2 2 2 48 15" xfId="6503"/>
    <cellStyle name="Standard 2 2 2 2 48 16" xfId="6910"/>
    <cellStyle name="Standard 2 2 2 2 48 17" xfId="7317"/>
    <cellStyle name="Standard 2 2 2 2 48 18" xfId="7724"/>
    <cellStyle name="Standard 2 2 2 2 48 19" xfId="8131"/>
    <cellStyle name="Standard 2 2 2 2 48 2" xfId="1212"/>
    <cellStyle name="Standard 2 2 2 2 48 20" xfId="8538"/>
    <cellStyle name="Standard 2 2 2 2 48 21" xfId="8945"/>
    <cellStyle name="Standard 2 2 2 2 48 22" xfId="9352"/>
    <cellStyle name="Standard 2 2 2 2 48 23" xfId="9757"/>
    <cellStyle name="Standard 2 2 2 2 48 24" xfId="10157"/>
    <cellStyle name="Standard 2 2 2 2 48 25" xfId="10531"/>
    <cellStyle name="Standard 2 2 2 2 48 26" xfId="10768"/>
    <cellStyle name="Standard 2 2 2 2 48 3" xfId="1619"/>
    <cellStyle name="Standard 2 2 2 2 48 4" xfId="2026"/>
    <cellStyle name="Standard 2 2 2 2 48 5" xfId="2433"/>
    <cellStyle name="Standard 2 2 2 2 48 6" xfId="2840"/>
    <cellStyle name="Standard 2 2 2 2 48 7" xfId="3247"/>
    <cellStyle name="Standard 2 2 2 2 48 8" xfId="3654"/>
    <cellStyle name="Standard 2 2 2 2 48 9" xfId="4061"/>
    <cellStyle name="Standard 2 2 2 2 49" xfId="595"/>
    <cellStyle name="Standard 2 2 2 2 49 10" xfId="4470"/>
    <cellStyle name="Standard 2 2 2 2 49 11" xfId="4877"/>
    <cellStyle name="Standard 2 2 2 2 49 12" xfId="5284"/>
    <cellStyle name="Standard 2 2 2 2 49 13" xfId="5691"/>
    <cellStyle name="Standard 2 2 2 2 49 14" xfId="6098"/>
    <cellStyle name="Standard 2 2 2 2 49 15" xfId="6505"/>
    <cellStyle name="Standard 2 2 2 2 49 16" xfId="6912"/>
    <cellStyle name="Standard 2 2 2 2 49 17" xfId="7319"/>
    <cellStyle name="Standard 2 2 2 2 49 18" xfId="7726"/>
    <cellStyle name="Standard 2 2 2 2 49 19" xfId="8133"/>
    <cellStyle name="Standard 2 2 2 2 49 2" xfId="1214"/>
    <cellStyle name="Standard 2 2 2 2 49 20" xfId="8540"/>
    <cellStyle name="Standard 2 2 2 2 49 21" xfId="8947"/>
    <cellStyle name="Standard 2 2 2 2 49 22" xfId="9354"/>
    <cellStyle name="Standard 2 2 2 2 49 23" xfId="9759"/>
    <cellStyle name="Standard 2 2 2 2 49 24" xfId="10159"/>
    <cellStyle name="Standard 2 2 2 2 49 25" xfId="10533"/>
    <cellStyle name="Standard 2 2 2 2 49 26" xfId="10770"/>
    <cellStyle name="Standard 2 2 2 2 49 3" xfId="1621"/>
    <cellStyle name="Standard 2 2 2 2 49 4" xfId="2028"/>
    <cellStyle name="Standard 2 2 2 2 49 5" xfId="2435"/>
    <cellStyle name="Standard 2 2 2 2 49 6" xfId="2842"/>
    <cellStyle name="Standard 2 2 2 2 49 7" xfId="3249"/>
    <cellStyle name="Standard 2 2 2 2 49 8" xfId="3656"/>
    <cellStyle name="Standard 2 2 2 2 49 9" xfId="4063"/>
    <cellStyle name="Standard 2 2 2 2 5" xfId="349"/>
    <cellStyle name="Standard 2 2 2 2 5 10" xfId="4121"/>
    <cellStyle name="Standard 2 2 2 2 5 11" xfId="4528"/>
    <cellStyle name="Standard 2 2 2 2 5 12" xfId="4935"/>
    <cellStyle name="Standard 2 2 2 2 5 13" xfId="5342"/>
    <cellStyle name="Standard 2 2 2 2 5 14" xfId="5749"/>
    <cellStyle name="Standard 2 2 2 2 5 15" xfId="6156"/>
    <cellStyle name="Standard 2 2 2 2 5 16" xfId="6563"/>
    <cellStyle name="Standard 2 2 2 2 5 17" xfId="6970"/>
    <cellStyle name="Standard 2 2 2 2 5 18" xfId="7377"/>
    <cellStyle name="Standard 2 2 2 2 5 19" xfId="7784"/>
    <cellStyle name="Standard 2 2 2 2 5 2" xfId="865"/>
    <cellStyle name="Standard 2 2 2 2 5 2 10" xfId="4224"/>
    <cellStyle name="Standard 2 2 2 2 5 2 11" xfId="4631"/>
    <cellStyle name="Standard 2 2 2 2 5 2 12" xfId="5038"/>
    <cellStyle name="Standard 2 2 2 2 5 2 13" xfId="5445"/>
    <cellStyle name="Standard 2 2 2 2 5 2 14" xfId="5852"/>
    <cellStyle name="Standard 2 2 2 2 5 2 15" xfId="6259"/>
    <cellStyle name="Standard 2 2 2 2 5 2 16" xfId="6666"/>
    <cellStyle name="Standard 2 2 2 2 5 2 17" xfId="7073"/>
    <cellStyle name="Standard 2 2 2 2 5 2 18" xfId="7480"/>
    <cellStyle name="Standard 2 2 2 2 5 2 19" xfId="7887"/>
    <cellStyle name="Standard 2 2 2 2 5 2 2" xfId="968"/>
    <cellStyle name="Standard 2 2 2 2 5 2 20" xfId="8294"/>
    <cellStyle name="Standard 2 2 2 2 5 2 21" xfId="8701"/>
    <cellStyle name="Standard 2 2 2 2 5 2 22" xfId="9108"/>
    <cellStyle name="Standard 2 2 2 2 5 2 23" xfId="9515"/>
    <cellStyle name="Standard 2 2 2 2 5 2 24" xfId="9918"/>
    <cellStyle name="Standard 2 2 2 2 5 2 25" xfId="10309"/>
    <cellStyle name="Standard 2 2 2 2 5 2 26" xfId="10636"/>
    <cellStyle name="Standard 2 2 2 2 5 2 3" xfId="1375"/>
    <cellStyle name="Standard 2 2 2 2 5 2 4" xfId="1782"/>
    <cellStyle name="Standard 2 2 2 2 5 2 5" xfId="2189"/>
    <cellStyle name="Standard 2 2 2 2 5 2 6" xfId="2596"/>
    <cellStyle name="Standard 2 2 2 2 5 2 7" xfId="3003"/>
    <cellStyle name="Standard 2 2 2 2 5 2 8" xfId="3410"/>
    <cellStyle name="Standard 2 2 2 2 5 2 9" xfId="3817"/>
    <cellStyle name="Standard 2 2 2 2 5 20" xfId="8191"/>
    <cellStyle name="Standard 2 2 2 2 5 21" xfId="8598"/>
    <cellStyle name="Standard 2 2 2 2 5 22" xfId="9005"/>
    <cellStyle name="Standard 2 2 2 2 5 23" xfId="9412"/>
    <cellStyle name="Standard 2 2 2 2 5 24" xfId="9817"/>
    <cellStyle name="Standard 2 2 2 2 5 25" xfId="10214"/>
    <cellStyle name="Standard 2 2 2 2 5 26" xfId="10572"/>
    <cellStyle name="Standard 2 2 2 2 5 3" xfId="1272"/>
    <cellStyle name="Standard 2 2 2 2 5 4" xfId="1679"/>
    <cellStyle name="Standard 2 2 2 2 5 5" xfId="2086"/>
    <cellStyle name="Standard 2 2 2 2 5 6" xfId="2493"/>
    <cellStyle name="Standard 2 2 2 2 5 7" xfId="2900"/>
    <cellStyle name="Standard 2 2 2 2 5 8" xfId="3307"/>
    <cellStyle name="Standard 2 2 2 2 5 9" xfId="3714"/>
    <cellStyle name="Standard 2 2 2 2 50" xfId="597"/>
    <cellStyle name="Standard 2 2 2 2 50 10" xfId="4472"/>
    <cellStyle name="Standard 2 2 2 2 50 11" xfId="4879"/>
    <cellStyle name="Standard 2 2 2 2 50 12" xfId="5286"/>
    <cellStyle name="Standard 2 2 2 2 50 13" xfId="5693"/>
    <cellStyle name="Standard 2 2 2 2 50 14" xfId="6100"/>
    <cellStyle name="Standard 2 2 2 2 50 15" xfId="6507"/>
    <cellStyle name="Standard 2 2 2 2 50 16" xfId="6914"/>
    <cellStyle name="Standard 2 2 2 2 50 17" xfId="7321"/>
    <cellStyle name="Standard 2 2 2 2 50 18" xfId="7728"/>
    <cellStyle name="Standard 2 2 2 2 50 19" xfId="8135"/>
    <cellStyle name="Standard 2 2 2 2 50 2" xfId="1216"/>
    <cellStyle name="Standard 2 2 2 2 50 20" xfId="8542"/>
    <cellStyle name="Standard 2 2 2 2 50 21" xfId="8949"/>
    <cellStyle name="Standard 2 2 2 2 50 22" xfId="9356"/>
    <cellStyle name="Standard 2 2 2 2 50 23" xfId="9761"/>
    <cellStyle name="Standard 2 2 2 2 50 24" xfId="10161"/>
    <cellStyle name="Standard 2 2 2 2 50 25" xfId="10535"/>
    <cellStyle name="Standard 2 2 2 2 50 26" xfId="10772"/>
    <cellStyle name="Standard 2 2 2 2 50 3" xfId="1623"/>
    <cellStyle name="Standard 2 2 2 2 50 4" xfId="2030"/>
    <cellStyle name="Standard 2 2 2 2 50 5" xfId="2437"/>
    <cellStyle name="Standard 2 2 2 2 50 6" xfId="2844"/>
    <cellStyle name="Standard 2 2 2 2 50 7" xfId="3251"/>
    <cellStyle name="Standard 2 2 2 2 50 8" xfId="3658"/>
    <cellStyle name="Standard 2 2 2 2 50 9" xfId="4065"/>
    <cellStyle name="Standard 2 2 2 2 51" xfId="599"/>
    <cellStyle name="Standard 2 2 2 2 51 10" xfId="4474"/>
    <cellStyle name="Standard 2 2 2 2 51 11" xfId="4881"/>
    <cellStyle name="Standard 2 2 2 2 51 12" xfId="5288"/>
    <cellStyle name="Standard 2 2 2 2 51 13" xfId="5695"/>
    <cellStyle name="Standard 2 2 2 2 51 14" xfId="6102"/>
    <cellStyle name="Standard 2 2 2 2 51 15" xfId="6509"/>
    <cellStyle name="Standard 2 2 2 2 51 16" xfId="6916"/>
    <cellStyle name="Standard 2 2 2 2 51 17" xfId="7323"/>
    <cellStyle name="Standard 2 2 2 2 51 18" xfId="7730"/>
    <cellStyle name="Standard 2 2 2 2 51 19" xfId="8137"/>
    <cellStyle name="Standard 2 2 2 2 51 2" xfId="1218"/>
    <cellStyle name="Standard 2 2 2 2 51 20" xfId="8544"/>
    <cellStyle name="Standard 2 2 2 2 51 21" xfId="8951"/>
    <cellStyle name="Standard 2 2 2 2 51 22" xfId="9358"/>
    <cellStyle name="Standard 2 2 2 2 51 23" xfId="9763"/>
    <cellStyle name="Standard 2 2 2 2 51 24" xfId="10163"/>
    <cellStyle name="Standard 2 2 2 2 51 25" xfId="10537"/>
    <cellStyle name="Standard 2 2 2 2 51 26" xfId="10774"/>
    <cellStyle name="Standard 2 2 2 2 51 3" xfId="1625"/>
    <cellStyle name="Standard 2 2 2 2 51 4" xfId="2032"/>
    <cellStyle name="Standard 2 2 2 2 51 5" xfId="2439"/>
    <cellStyle name="Standard 2 2 2 2 51 6" xfId="2846"/>
    <cellStyle name="Standard 2 2 2 2 51 7" xfId="3253"/>
    <cellStyle name="Standard 2 2 2 2 51 8" xfId="3660"/>
    <cellStyle name="Standard 2 2 2 2 51 9" xfId="4067"/>
    <cellStyle name="Standard 2 2 2 2 52" xfId="601"/>
    <cellStyle name="Standard 2 2 2 2 52 10" xfId="4476"/>
    <cellStyle name="Standard 2 2 2 2 52 11" xfId="4883"/>
    <cellStyle name="Standard 2 2 2 2 52 12" xfId="5290"/>
    <cellStyle name="Standard 2 2 2 2 52 13" xfId="5697"/>
    <cellStyle name="Standard 2 2 2 2 52 14" xfId="6104"/>
    <cellStyle name="Standard 2 2 2 2 52 15" xfId="6511"/>
    <cellStyle name="Standard 2 2 2 2 52 16" xfId="6918"/>
    <cellStyle name="Standard 2 2 2 2 52 17" xfId="7325"/>
    <cellStyle name="Standard 2 2 2 2 52 18" xfId="7732"/>
    <cellStyle name="Standard 2 2 2 2 52 19" xfId="8139"/>
    <cellStyle name="Standard 2 2 2 2 52 2" xfId="1220"/>
    <cellStyle name="Standard 2 2 2 2 52 20" xfId="8546"/>
    <cellStyle name="Standard 2 2 2 2 52 21" xfId="8953"/>
    <cellStyle name="Standard 2 2 2 2 52 22" xfId="9360"/>
    <cellStyle name="Standard 2 2 2 2 52 23" xfId="9765"/>
    <cellStyle name="Standard 2 2 2 2 52 24" xfId="10165"/>
    <cellStyle name="Standard 2 2 2 2 52 25" xfId="10539"/>
    <cellStyle name="Standard 2 2 2 2 52 26" xfId="10776"/>
    <cellStyle name="Standard 2 2 2 2 52 3" xfId="1627"/>
    <cellStyle name="Standard 2 2 2 2 52 4" xfId="2034"/>
    <cellStyle name="Standard 2 2 2 2 52 5" xfId="2441"/>
    <cellStyle name="Standard 2 2 2 2 52 6" xfId="2848"/>
    <cellStyle name="Standard 2 2 2 2 52 7" xfId="3255"/>
    <cellStyle name="Standard 2 2 2 2 52 8" xfId="3662"/>
    <cellStyle name="Standard 2 2 2 2 52 9" xfId="4069"/>
    <cellStyle name="Standard 2 2 2 2 53" xfId="603"/>
    <cellStyle name="Standard 2 2 2 2 53 10" xfId="4478"/>
    <cellStyle name="Standard 2 2 2 2 53 11" xfId="4885"/>
    <cellStyle name="Standard 2 2 2 2 53 12" xfId="5292"/>
    <cellStyle name="Standard 2 2 2 2 53 13" xfId="5699"/>
    <cellStyle name="Standard 2 2 2 2 53 14" xfId="6106"/>
    <cellStyle name="Standard 2 2 2 2 53 15" xfId="6513"/>
    <cellStyle name="Standard 2 2 2 2 53 16" xfId="6920"/>
    <cellStyle name="Standard 2 2 2 2 53 17" xfId="7327"/>
    <cellStyle name="Standard 2 2 2 2 53 18" xfId="7734"/>
    <cellStyle name="Standard 2 2 2 2 53 19" xfId="8141"/>
    <cellStyle name="Standard 2 2 2 2 53 2" xfId="1222"/>
    <cellStyle name="Standard 2 2 2 2 53 20" xfId="8548"/>
    <cellStyle name="Standard 2 2 2 2 53 21" xfId="8955"/>
    <cellStyle name="Standard 2 2 2 2 53 22" xfId="9362"/>
    <cellStyle name="Standard 2 2 2 2 53 23" xfId="9767"/>
    <cellStyle name="Standard 2 2 2 2 53 24" xfId="10167"/>
    <cellStyle name="Standard 2 2 2 2 53 25" xfId="10541"/>
    <cellStyle name="Standard 2 2 2 2 53 26" xfId="10778"/>
    <cellStyle name="Standard 2 2 2 2 53 3" xfId="1629"/>
    <cellStyle name="Standard 2 2 2 2 53 4" xfId="2036"/>
    <cellStyle name="Standard 2 2 2 2 53 5" xfId="2443"/>
    <cellStyle name="Standard 2 2 2 2 53 6" xfId="2850"/>
    <cellStyle name="Standard 2 2 2 2 53 7" xfId="3257"/>
    <cellStyle name="Standard 2 2 2 2 53 8" xfId="3664"/>
    <cellStyle name="Standard 2 2 2 2 53 9" xfId="4071"/>
    <cellStyle name="Standard 2 2 2 2 54" xfId="605"/>
    <cellStyle name="Standard 2 2 2 2 54 10" xfId="4480"/>
    <cellStyle name="Standard 2 2 2 2 54 11" xfId="4887"/>
    <cellStyle name="Standard 2 2 2 2 54 12" xfId="5294"/>
    <cellStyle name="Standard 2 2 2 2 54 13" xfId="5701"/>
    <cellStyle name="Standard 2 2 2 2 54 14" xfId="6108"/>
    <cellStyle name="Standard 2 2 2 2 54 15" xfId="6515"/>
    <cellStyle name="Standard 2 2 2 2 54 16" xfId="6922"/>
    <cellStyle name="Standard 2 2 2 2 54 17" xfId="7329"/>
    <cellStyle name="Standard 2 2 2 2 54 18" xfId="7736"/>
    <cellStyle name="Standard 2 2 2 2 54 19" xfId="8143"/>
    <cellStyle name="Standard 2 2 2 2 54 2" xfId="1224"/>
    <cellStyle name="Standard 2 2 2 2 54 20" xfId="8550"/>
    <cellStyle name="Standard 2 2 2 2 54 21" xfId="8957"/>
    <cellStyle name="Standard 2 2 2 2 54 22" xfId="9364"/>
    <cellStyle name="Standard 2 2 2 2 54 23" xfId="9769"/>
    <cellStyle name="Standard 2 2 2 2 54 24" xfId="10169"/>
    <cellStyle name="Standard 2 2 2 2 54 25" xfId="10543"/>
    <cellStyle name="Standard 2 2 2 2 54 26" xfId="10780"/>
    <cellStyle name="Standard 2 2 2 2 54 3" xfId="1631"/>
    <cellStyle name="Standard 2 2 2 2 54 4" xfId="2038"/>
    <cellStyle name="Standard 2 2 2 2 54 5" xfId="2445"/>
    <cellStyle name="Standard 2 2 2 2 54 6" xfId="2852"/>
    <cellStyle name="Standard 2 2 2 2 54 7" xfId="3259"/>
    <cellStyle name="Standard 2 2 2 2 54 8" xfId="3666"/>
    <cellStyle name="Standard 2 2 2 2 54 9" xfId="4073"/>
    <cellStyle name="Standard 2 2 2 2 55" xfId="607"/>
    <cellStyle name="Standard 2 2 2 2 55 10" xfId="4482"/>
    <cellStyle name="Standard 2 2 2 2 55 11" xfId="4889"/>
    <cellStyle name="Standard 2 2 2 2 55 12" xfId="5296"/>
    <cellStyle name="Standard 2 2 2 2 55 13" xfId="5703"/>
    <cellStyle name="Standard 2 2 2 2 55 14" xfId="6110"/>
    <cellStyle name="Standard 2 2 2 2 55 15" xfId="6517"/>
    <cellStyle name="Standard 2 2 2 2 55 16" xfId="6924"/>
    <cellStyle name="Standard 2 2 2 2 55 17" xfId="7331"/>
    <cellStyle name="Standard 2 2 2 2 55 18" xfId="7738"/>
    <cellStyle name="Standard 2 2 2 2 55 19" xfId="8145"/>
    <cellStyle name="Standard 2 2 2 2 55 2" xfId="1226"/>
    <cellStyle name="Standard 2 2 2 2 55 20" xfId="8552"/>
    <cellStyle name="Standard 2 2 2 2 55 21" xfId="8959"/>
    <cellStyle name="Standard 2 2 2 2 55 22" xfId="9366"/>
    <cellStyle name="Standard 2 2 2 2 55 23" xfId="9771"/>
    <cellStyle name="Standard 2 2 2 2 55 24" xfId="10171"/>
    <cellStyle name="Standard 2 2 2 2 55 25" xfId="10545"/>
    <cellStyle name="Standard 2 2 2 2 55 26" xfId="10782"/>
    <cellStyle name="Standard 2 2 2 2 55 3" xfId="1633"/>
    <cellStyle name="Standard 2 2 2 2 55 4" xfId="2040"/>
    <cellStyle name="Standard 2 2 2 2 55 5" xfId="2447"/>
    <cellStyle name="Standard 2 2 2 2 55 6" xfId="2854"/>
    <cellStyle name="Standard 2 2 2 2 55 7" xfId="3261"/>
    <cellStyle name="Standard 2 2 2 2 55 8" xfId="3668"/>
    <cellStyle name="Standard 2 2 2 2 55 9" xfId="4075"/>
    <cellStyle name="Standard 2 2 2 2 56" xfId="609"/>
    <cellStyle name="Standard 2 2 2 2 56 10" xfId="4484"/>
    <cellStyle name="Standard 2 2 2 2 56 11" xfId="4891"/>
    <cellStyle name="Standard 2 2 2 2 56 12" xfId="5298"/>
    <cellStyle name="Standard 2 2 2 2 56 13" xfId="5705"/>
    <cellStyle name="Standard 2 2 2 2 56 14" xfId="6112"/>
    <cellStyle name="Standard 2 2 2 2 56 15" xfId="6519"/>
    <cellStyle name="Standard 2 2 2 2 56 16" xfId="6926"/>
    <cellStyle name="Standard 2 2 2 2 56 17" xfId="7333"/>
    <cellStyle name="Standard 2 2 2 2 56 18" xfId="7740"/>
    <cellStyle name="Standard 2 2 2 2 56 19" xfId="8147"/>
    <cellStyle name="Standard 2 2 2 2 56 2" xfId="1228"/>
    <cellStyle name="Standard 2 2 2 2 56 20" xfId="8554"/>
    <cellStyle name="Standard 2 2 2 2 56 21" xfId="8961"/>
    <cellStyle name="Standard 2 2 2 2 56 22" xfId="9368"/>
    <cellStyle name="Standard 2 2 2 2 56 23" xfId="9773"/>
    <cellStyle name="Standard 2 2 2 2 56 24" xfId="10173"/>
    <cellStyle name="Standard 2 2 2 2 56 25" xfId="10547"/>
    <cellStyle name="Standard 2 2 2 2 56 26" xfId="10784"/>
    <cellStyle name="Standard 2 2 2 2 56 3" xfId="1635"/>
    <cellStyle name="Standard 2 2 2 2 56 4" xfId="2042"/>
    <cellStyle name="Standard 2 2 2 2 56 5" xfId="2449"/>
    <cellStyle name="Standard 2 2 2 2 56 6" xfId="2856"/>
    <cellStyle name="Standard 2 2 2 2 56 7" xfId="3263"/>
    <cellStyle name="Standard 2 2 2 2 56 8" xfId="3670"/>
    <cellStyle name="Standard 2 2 2 2 56 9" xfId="4077"/>
    <cellStyle name="Standard 2 2 2 2 57" xfId="611"/>
    <cellStyle name="Standard 2 2 2 2 57 10" xfId="4486"/>
    <cellStyle name="Standard 2 2 2 2 57 11" xfId="4893"/>
    <cellStyle name="Standard 2 2 2 2 57 12" xfId="5300"/>
    <cellStyle name="Standard 2 2 2 2 57 13" xfId="5707"/>
    <cellStyle name="Standard 2 2 2 2 57 14" xfId="6114"/>
    <cellStyle name="Standard 2 2 2 2 57 15" xfId="6521"/>
    <cellStyle name="Standard 2 2 2 2 57 16" xfId="6928"/>
    <cellStyle name="Standard 2 2 2 2 57 17" xfId="7335"/>
    <cellStyle name="Standard 2 2 2 2 57 18" xfId="7742"/>
    <cellStyle name="Standard 2 2 2 2 57 19" xfId="8149"/>
    <cellStyle name="Standard 2 2 2 2 57 2" xfId="1230"/>
    <cellStyle name="Standard 2 2 2 2 57 20" xfId="8556"/>
    <cellStyle name="Standard 2 2 2 2 57 21" xfId="8963"/>
    <cellStyle name="Standard 2 2 2 2 57 22" xfId="9370"/>
    <cellStyle name="Standard 2 2 2 2 57 23" xfId="9775"/>
    <cellStyle name="Standard 2 2 2 2 57 24" xfId="10175"/>
    <cellStyle name="Standard 2 2 2 2 57 25" xfId="10549"/>
    <cellStyle name="Standard 2 2 2 2 57 26" xfId="10786"/>
    <cellStyle name="Standard 2 2 2 2 57 3" xfId="1637"/>
    <cellStyle name="Standard 2 2 2 2 57 4" xfId="2044"/>
    <cellStyle name="Standard 2 2 2 2 57 5" xfId="2451"/>
    <cellStyle name="Standard 2 2 2 2 57 6" xfId="2858"/>
    <cellStyle name="Standard 2 2 2 2 57 7" xfId="3265"/>
    <cellStyle name="Standard 2 2 2 2 57 8" xfId="3672"/>
    <cellStyle name="Standard 2 2 2 2 57 9" xfId="4079"/>
    <cellStyle name="Standard 2 2 2 2 58" xfId="613"/>
    <cellStyle name="Standard 2 2 2 2 58 10" xfId="4488"/>
    <cellStyle name="Standard 2 2 2 2 58 11" xfId="4895"/>
    <cellStyle name="Standard 2 2 2 2 58 12" xfId="5302"/>
    <cellStyle name="Standard 2 2 2 2 58 13" xfId="5709"/>
    <cellStyle name="Standard 2 2 2 2 58 14" xfId="6116"/>
    <cellStyle name="Standard 2 2 2 2 58 15" xfId="6523"/>
    <cellStyle name="Standard 2 2 2 2 58 16" xfId="6930"/>
    <cellStyle name="Standard 2 2 2 2 58 17" xfId="7337"/>
    <cellStyle name="Standard 2 2 2 2 58 18" xfId="7744"/>
    <cellStyle name="Standard 2 2 2 2 58 19" xfId="8151"/>
    <cellStyle name="Standard 2 2 2 2 58 2" xfId="1232"/>
    <cellStyle name="Standard 2 2 2 2 58 20" xfId="8558"/>
    <cellStyle name="Standard 2 2 2 2 58 21" xfId="8965"/>
    <cellStyle name="Standard 2 2 2 2 58 22" xfId="9372"/>
    <cellStyle name="Standard 2 2 2 2 58 23" xfId="9777"/>
    <cellStyle name="Standard 2 2 2 2 58 24" xfId="10177"/>
    <cellStyle name="Standard 2 2 2 2 58 25" xfId="10551"/>
    <cellStyle name="Standard 2 2 2 2 58 26" xfId="10788"/>
    <cellStyle name="Standard 2 2 2 2 58 3" xfId="1639"/>
    <cellStyle name="Standard 2 2 2 2 58 4" xfId="2046"/>
    <cellStyle name="Standard 2 2 2 2 58 5" xfId="2453"/>
    <cellStyle name="Standard 2 2 2 2 58 6" xfId="2860"/>
    <cellStyle name="Standard 2 2 2 2 58 7" xfId="3267"/>
    <cellStyle name="Standard 2 2 2 2 58 8" xfId="3674"/>
    <cellStyle name="Standard 2 2 2 2 58 9" xfId="4081"/>
    <cellStyle name="Standard 2 2 2 2 59" xfId="615"/>
    <cellStyle name="Standard 2 2 2 2 59 10" xfId="4490"/>
    <cellStyle name="Standard 2 2 2 2 59 11" xfId="4897"/>
    <cellStyle name="Standard 2 2 2 2 59 12" xfId="5304"/>
    <cellStyle name="Standard 2 2 2 2 59 13" xfId="5711"/>
    <cellStyle name="Standard 2 2 2 2 59 14" xfId="6118"/>
    <cellStyle name="Standard 2 2 2 2 59 15" xfId="6525"/>
    <cellStyle name="Standard 2 2 2 2 59 16" xfId="6932"/>
    <cellStyle name="Standard 2 2 2 2 59 17" xfId="7339"/>
    <cellStyle name="Standard 2 2 2 2 59 18" xfId="7746"/>
    <cellStyle name="Standard 2 2 2 2 59 19" xfId="8153"/>
    <cellStyle name="Standard 2 2 2 2 59 2" xfId="1234"/>
    <cellStyle name="Standard 2 2 2 2 59 20" xfId="8560"/>
    <cellStyle name="Standard 2 2 2 2 59 21" xfId="8967"/>
    <cellStyle name="Standard 2 2 2 2 59 22" xfId="9374"/>
    <cellStyle name="Standard 2 2 2 2 59 23" xfId="9779"/>
    <cellStyle name="Standard 2 2 2 2 59 24" xfId="10179"/>
    <cellStyle name="Standard 2 2 2 2 59 25" xfId="10553"/>
    <cellStyle name="Standard 2 2 2 2 59 26" xfId="10790"/>
    <cellStyle name="Standard 2 2 2 2 59 3" xfId="1641"/>
    <cellStyle name="Standard 2 2 2 2 59 4" xfId="2048"/>
    <cellStyle name="Standard 2 2 2 2 59 5" xfId="2455"/>
    <cellStyle name="Standard 2 2 2 2 59 6" xfId="2862"/>
    <cellStyle name="Standard 2 2 2 2 59 7" xfId="3269"/>
    <cellStyle name="Standard 2 2 2 2 59 8" xfId="3676"/>
    <cellStyle name="Standard 2 2 2 2 59 9" xfId="4083"/>
    <cellStyle name="Standard 2 2 2 2 6" xfId="269"/>
    <cellStyle name="Standard 2 2 2 2 6 10" xfId="4144"/>
    <cellStyle name="Standard 2 2 2 2 6 11" xfId="4551"/>
    <cellStyle name="Standard 2 2 2 2 6 12" xfId="4958"/>
    <cellStyle name="Standard 2 2 2 2 6 13" xfId="5365"/>
    <cellStyle name="Standard 2 2 2 2 6 14" xfId="5772"/>
    <cellStyle name="Standard 2 2 2 2 6 15" xfId="6179"/>
    <cellStyle name="Standard 2 2 2 2 6 16" xfId="6586"/>
    <cellStyle name="Standard 2 2 2 2 6 17" xfId="6993"/>
    <cellStyle name="Standard 2 2 2 2 6 18" xfId="7400"/>
    <cellStyle name="Standard 2 2 2 2 6 19" xfId="7807"/>
    <cellStyle name="Standard 2 2 2 2 6 2" xfId="888"/>
    <cellStyle name="Standard 2 2 2 2 6 20" xfId="8214"/>
    <cellStyle name="Standard 2 2 2 2 6 21" xfId="8621"/>
    <cellStyle name="Standard 2 2 2 2 6 22" xfId="9028"/>
    <cellStyle name="Standard 2 2 2 2 6 23" xfId="9435"/>
    <cellStyle name="Standard 2 2 2 2 6 24" xfId="9839"/>
    <cellStyle name="Standard 2 2 2 2 6 25" xfId="10232"/>
    <cellStyle name="Standard 2 2 2 2 6 26" xfId="10577"/>
    <cellStyle name="Standard 2 2 2 2 6 3" xfId="1295"/>
    <cellStyle name="Standard 2 2 2 2 6 4" xfId="1702"/>
    <cellStyle name="Standard 2 2 2 2 6 5" xfId="2109"/>
    <cellStyle name="Standard 2 2 2 2 6 6" xfId="2516"/>
    <cellStyle name="Standard 2 2 2 2 6 7" xfId="2923"/>
    <cellStyle name="Standard 2 2 2 2 6 8" xfId="3330"/>
    <cellStyle name="Standard 2 2 2 2 6 9" xfId="3737"/>
    <cellStyle name="Standard 2 2 2 2 60" xfId="617"/>
    <cellStyle name="Standard 2 2 2 2 60 10" xfId="4492"/>
    <cellStyle name="Standard 2 2 2 2 60 11" xfId="4899"/>
    <cellStyle name="Standard 2 2 2 2 60 12" xfId="5306"/>
    <cellStyle name="Standard 2 2 2 2 60 13" xfId="5713"/>
    <cellStyle name="Standard 2 2 2 2 60 14" xfId="6120"/>
    <cellStyle name="Standard 2 2 2 2 60 15" xfId="6527"/>
    <cellStyle name="Standard 2 2 2 2 60 16" xfId="6934"/>
    <cellStyle name="Standard 2 2 2 2 60 17" xfId="7341"/>
    <cellStyle name="Standard 2 2 2 2 60 18" xfId="7748"/>
    <cellStyle name="Standard 2 2 2 2 60 19" xfId="8155"/>
    <cellStyle name="Standard 2 2 2 2 60 2" xfId="1236"/>
    <cellStyle name="Standard 2 2 2 2 60 20" xfId="8562"/>
    <cellStyle name="Standard 2 2 2 2 60 21" xfId="8969"/>
    <cellStyle name="Standard 2 2 2 2 60 22" xfId="9376"/>
    <cellStyle name="Standard 2 2 2 2 60 23" xfId="9781"/>
    <cellStyle name="Standard 2 2 2 2 60 24" xfId="10181"/>
    <cellStyle name="Standard 2 2 2 2 60 25" xfId="10555"/>
    <cellStyle name="Standard 2 2 2 2 60 26" xfId="10792"/>
    <cellStyle name="Standard 2 2 2 2 60 3" xfId="1643"/>
    <cellStyle name="Standard 2 2 2 2 60 4" xfId="2050"/>
    <cellStyle name="Standard 2 2 2 2 60 5" xfId="2457"/>
    <cellStyle name="Standard 2 2 2 2 60 6" xfId="2864"/>
    <cellStyle name="Standard 2 2 2 2 60 7" xfId="3271"/>
    <cellStyle name="Standard 2 2 2 2 60 8" xfId="3678"/>
    <cellStyle name="Standard 2 2 2 2 60 9" xfId="4085"/>
    <cellStyle name="Standard 2 2 2 2 61" xfId="770"/>
    <cellStyle name="Standard 2 2 2 2 62" xfId="1007"/>
    <cellStyle name="Standard 2 2 2 2 63" xfId="1414"/>
    <cellStyle name="Standard 2 2 2 2 64" xfId="1821"/>
    <cellStyle name="Standard 2 2 2 2 65" xfId="2228"/>
    <cellStyle name="Standard 2 2 2 2 66" xfId="2635"/>
    <cellStyle name="Standard 2 2 2 2 67" xfId="3042"/>
    <cellStyle name="Standard 2 2 2 2 68" xfId="3449"/>
    <cellStyle name="Standard 2 2 2 2 69" xfId="3856"/>
    <cellStyle name="Standard 2 2 2 2 7" xfId="392"/>
    <cellStyle name="Standard 2 2 2 2 7 10" xfId="4267"/>
    <cellStyle name="Standard 2 2 2 2 7 11" xfId="4674"/>
    <cellStyle name="Standard 2 2 2 2 7 12" xfId="5081"/>
    <cellStyle name="Standard 2 2 2 2 7 13" xfId="5488"/>
    <cellStyle name="Standard 2 2 2 2 7 14" xfId="5895"/>
    <cellStyle name="Standard 2 2 2 2 7 15" xfId="6302"/>
    <cellStyle name="Standard 2 2 2 2 7 16" xfId="6709"/>
    <cellStyle name="Standard 2 2 2 2 7 17" xfId="7116"/>
    <cellStyle name="Standard 2 2 2 2 7 18" xfId="7523"/>
    <cellStyle name="Standard 2 2 2 2 7 19" xfId="7930"/>
    <cellStyle name="Standard 2 2 2 2 7 2" xfId="1011"/>
    <cellStyle name="Standard 2 2 2 2 7 20" xfId="8337"/>
    <cellStyle name="Standard 2 2 2 2 7 21" xfId="8744"/>
    <cellStyle name="Standard 2 2 2 2 7 22" xfId="9151"/>
    <cellStyle name="Standard 2 2 2 2 7 23" xfId="9557"/>
    <cellStyle name="Standard 2 2 2 2 7 24" xfId="9958"/>
    <cellStyle name="Standard 2 2 2 2 7 25" xfId="10345"/>
    <cellStyle name="Standard 2 2 2 2 7 26" xfId="10645"/>
    <cellStyle name="Standard 2 2 2 2 7 3" xfId="1418"/>
    <cellStyle name="Standard 2 2 2 2 7 4" xfId="1825"/>
    <cellStyle name="Standard 2 2 2 2 7 5" xfId="2232"/>
    <cellStyle name="Standard 2 2 2 2 7 6" xfId="2639"/>
    <cellStyle name="Standard 2 2 2 2 7 7" xfId="3046"/>
    <cellStyle name="Standard 2 2 2 2 7 8" xfId="3453"/>
    <cellStyle name="Standard 2 2 2 2 7 9" xfId="3860"/>
    <cellStyle name="Standard 2 2 2 2 70" xfId="4263"/>
    <cellStyle name="Standard 2 2 2 2 71" xfId="4670"/>
    <cellStyle name="Standard 2 2 2 2 72" xfId="5077"/>
    <cellStyle name="Standard 2 2 2 2 73" xfId="5484"/>
    <cellStyle name="Standard 2 2 2 2 74" xfId="5891"/>
    <cellStyle name="Standard 2 2 2 2 75" xfId="6298"/>
    <cellStyle name="Standard 2 2 2 2 76" xfId="6705"/>
    <cellStyle name="Standard 2 2 2 2 77" xfId="7112"/>
    <cellStyle name="Standard 2 2 2 2 78" xfId="7519"/>
    <cellStyle name="Standard 2 2 2 2 79" xfId="7926"/>
    <cellStyle name="Standard 2 2 2 2 8" xfId="398"/>
    <cellStyle name="Standard 2 2 2 2 8 10" xfId="4273"/>
    <cellStyle name="Standard 2 2 2 2 8 11" xfId="4680"/>
    <cellStyle name="Standard 2 2 2 2 8 12" xfId="5087"/>
    <cellStyle name="Standard 2 2 2 2 8 13" xfId="5494"/>
    <cellStyle name="Standard 2 2 2 2 8 14" xfId="5901"/>
    <cellStyle name="Standard 2 2 2 2 8 15" xfId="6308"/>
    <cellStyle name="Standard 2 2 2 2 8 16" xfId="6715"/>
    <cellStyle name="Standard 2 2 2 2 8 17" xfId="7122"/>
    <cellStyle name="Standard 2 2 2 2 8 18" xfId="7529"/>
    <cellStyle name="Standard 2 2 2 2 8 19" xfId="7936"/>
    <cellStyle name="Standard 2 2 2 2 8 2" xfId="1017"/>
    <cellStyle name="Standard 2 2 2 2 8 20" xfId="8343"/>
    <cellStyle name="Standard 2 2 2 2 8 21" xfId="8750"/>
    <cellStyle name="Standard 2 2 2 2 8 22" xfId="9157"/>
    <cellStyle name="Standard 2 2 2 2 8 23" xfId="9563"/>
    <cellStyle name="Standard 2 2 2 2 8 24" xfId="9964"/>
    <cellStyle name="Standard 2 2 2 2 8 25" xfId="10351"/>
    <cellStyle name="Standard 2 2 2 2 8 26" xfId="10648"/>
    <cellStyle name="Standard 2 2 2 2 8 3" xfId="1424"/>
    <cellStyle name="Standard 2 2 2 2 8 4" xfId="1831"/>
    <cellStyle name="Standard 2 2 2 2 8 5" xfId="2238"/>
    <cellStyle name="Standard 2 2 2 2 8 6" xfId="2645"/>
    <cellStyle name="Standard 2 2 2 2 8 7" xfId="3052"/>
    <cellStyle name="Standard 2 2 2 2 8 8" xfId="3459"/>
    <cellStyle name="Standard 2 2 2 2 8 9" xfId="3866"/>
    <cellStyle name="Standard 2 2 2 2 80" xfId="8333"/>
    <cellStyle name="Standard 2 2 2 2 81" xfId="8740"/>
    <cellStyle name="Standard 2 2 2 2 82" xfId="9147"/>
    <cellStyle name="Standard 2 2 2 2 83" xfId="9553"/>
    <cellStyle name="Standard 2 2 2 2 84" xfId="9954"/>
    <cellStyle name="Standard 2 2 2 2 85" xfId="10342"/>
    <cellStyle name="Standard 2 2 2 2 9" xfId="404"/>
    <cellStyle name="Standard 2 2 2 2 9 10" xfId="4279"/>
    <cellStyle name="Standard 2 2 2 2 9 11" xfId="4686"/>
    <cellStyle name="Standard 2 2 2 2 9 12" xfId="5093"/>
    <cellStyle name="Standard 2 2 2 2 9 13" xfId="5500"/>
    <cellStyle name="Standard 2 2 2 2 9 14" xfId="5907"/>
    <cellStyle name="Standard 2 2 2 2 9 15" xfId="6314"/>
    <cellStyle name="Standard 2 2 2 2 9 16" xfId="6721"/>
    <cellStyle name="Standard 2 2 2 2 9 17" xfId="7128"/>
    <cellStyle name="Standard 2 2 2 2 9 18" xfId="7535"/>
    <cellStyle name="Standard 2 2 2 2 9 19" xfId="7942"/>
    <cellStyle name="Standard 2 2 2 2 9 2" xfId="1023"/>
    <cellStyle name="Standard 2 2 2 2 9 20" xfId="8349"/>
    <cellStyle name="Standard 2 2 2 2 9 21" xfId="8756"/>
    <cellStyle name="Standard 2 2 2 2 9 22" xfId="9163"/>
    <cellStyle name="Standard 2 2 2 2 9 23" xfId="9569"/>
    <cellStyle name="Standard 2 2 2 2 9 24" xfId="9970"/>
    <cellStyle name="Standard 2 2 2 2 9 25" xfId="10357"/>
    <cellStyle name="Standard 2 2 2 2 9 26" xfId="10651"/>
    <cellStyle name="Standard 2 2 2 2 9 3" xfId="1430"/>
    <cellStyle name="Standard 2 2 2 2 9 4" xfId="1837"/>
    <cellStyle name="Standard 2 2 2 2 9 5" xfId="2244"/>
    <cellStyle name="Standard 2 2 2 2 9 6" xfId="2651"/>
    <cellStyle name="Standard 2 2 2 2 9 7" xfId="3058"/>
    <cellStyle name="Standard 2 2 2 2 9 8" xfId="3465"/>
    <cellStyle name="Standard 2 2 2 2 9 9" xfId="3872"/>
    <cellStyle name="Standard 2 2 2 20" xfId="330"/>
    <cellStyle name="Standard 2 2 2 21" xfId="289"/>
    <cellStyle name="Standard 2 2 2 22" xfId="327"/>
    <cellStyle name="Standard 2 2 2 23" xfId="292"/>
    <cellStyle name="Standard 2 2 2 24" xfId="324"/>
    <cellStyle name="Standard 2 2 2 25" xfId="295"/>
    <cellStyle name="Standard 2 2 2 26" xfId="321"/>
    <cellStyle name="Standard 2 2 2 27" xfId="298"/>
    <cellStyle name="Standard 2 2 2 28" xfId="385"/>
    <cellStyle name="Standard 2 2 2 29" xfId="57"/>
    <cellStyle name="Standard 2 2 2 3" xfId="182"/>
    <cellStyle name="Standard 2 2 2 3 10" xfId="3726"/>
    <cellStyle name="Standard 2 2 2 3 11" xfId="4133"/>
    <cellStyle name="Standard 2 2 2 3 12" xfId="4540"/>
    <cellStyle name="Standard 2 2 2 3 13" xfId="4947"/>
    <cellStyle name="Standard 2 2 2 3 14" xfId="5354"/>
    <cellStyle name="Standard 2 2 2 3 15" xfId="5761"/>
    <cellStyle name="Standard 2 2 2 3 16" xfId="6168"/>
    <cellStyle name="Standard 2 2 2 3 17" xfId="6575"/>
    <cellStyle name="Standard 2 2 2 3 18" xfId="6982"/>
    <cellStyle name="Standard 2 2 2 3 19" xfId="7389"/>
    <cellStyle name="Standard 2 2 2 3 2" xfId="773"/>
    <cellStyle name="Standard 2 2 2 3 20" xfId="7796"/>
    <cellStyle name="Standard 2 2 2 3 21" xfId="8203"/>
    <cellStyle name="Standard 2 2 2 3 22" xfId="8610"/>
    <cellStyle name="Standard 2 2 2 3 23" xfId="9017"/>
    <cellStyle name="Standard 2 2 2 3 24" xfId="9424"/>
    <cellStyle name="Standard 2 2 2 3 25" xfId="9829"/>
    <cellStyle name="Standard 2 2 2 3 26" xfId="10224"/>
    <cellStyle name="Standard 2 2 2 3 3" xfId="877"/>
    <cellStyle name="Standard 2 2 2 3 4" xfId="1284"/>
    <cellStyle name="Standard 2 2 2 3 5" xfId="1691"/>
    <cellStyle name="Standard 2 2 2 3 6" xfId="2098"/>
    <cellStyle name="Standard 2 2 2 3 7" xfId="2505"/>
    <cellStyle name="Standard 2 2 2 3 8" xfId="2912"/>
    <cellStyle name="Standard 2 2 2 3 9" xfId="3319"/>
    <cellStyle name="Standard 2 2 2 30" xfId="371"/>
    <cellStyle name="Standard 2 2 2 31" xfId="101"/>
    <cellStyle name="Standard 2 2 2 32" xfId="383"/>
    <cellStyle name="Standard 2 2 2 33" xfId="54"/>
    <cellStyle name="Standard 2 2 2 34" xfId="367"/>
    <cellStyle name="Standard 2 2 2 35" xfId="251"/>
    <cellStyle name="Standard 2 2 2 36" xfId="363"/>
    <cellStyle name="Standard 2 2 2 37" xfId="255"/>
    <cellStyle name="Standard 2 2 2 38" xfId="389"/>
    <cellStyle name="Standard 2 2 2 39" xfId="395"/>
    <cellStyle name="Standard 2 2 2 4" xfId="245"/>
    <cellStyle name="Standard 2 2 2 4 10" xfId="4092"/>
    <cellStyle name="Standard 2 2 2 4 11" xfId="4499"/>
    <cellStyle name="Standard 2 2 2 4 12" xfId="4906"/>
    <cellStyle name="Standard 2 2 2 4 13" xfId="5313"/>
    <cellStyle name="Standard 2 2 2 4 14" xfId="5720"/>
    <cellStyle name="Standard 2 2 2 4 15" xfId="6127"/>
    <cellStyle name="Standard 2 2 2 4 16" xfId="6534"/>
    <cellStyle name="Standard 2 2 2 4 17" xfId="6941"/>
    <cellStyle name="Standard 2 2 2 4 18" xfId="7348"/>
    <cellStyle name="Standard 2 2 2 4 19" xfId="7755"/>
    <cellStyle name="Standard 2 2 2 4 2" xfId="836"/>
    <cellStyle name="Standard 2 2 2 4 20" xfId="8162"/>
    <cellStyle name="Standard 2 2 2 4 21" xfId="8569"/>
    <cellStyle name="Standard 2 2 2 4 22" xfId="8976"/>
    <cellStyle name="Standard 2 2 2 4 23" xfId="9383"/>
    <cellStyle name="Standard 2 2 2 4 24" xfId="9788"/>
    <cellStyle name="Standard 2 2 2 4 25" xfId="10188"/>
    <cellStyle name="Standard 2 2 2 4 26" xfId="10559"/>
    <cellStyle name="Standard 2 2 2 4 3" xfId="1243"/>
    <cellStyle name="Standard 2 2 2 4 4" xfId="1650"/>
    <cellStyle name="Standard 2 2 2 4 5" xfId="2057"/>
    <cellStyle name="Standard 2 2 2 4 6" xfId="2464"/>
    <cellStyle name="Standard 2 2 2 4 7" xfId="2871"/>
    <cellStyle name="Standard 2 2 2 4 8" xfId="3278"/>
    <cellStyle name="Standard 2 2 2 4 9" xfId="3685"/>
    <cellStyle name="Standard 2 2 2 40" xfId="401"/>
    <cellStyle name="Standard 2 2 2 41" xfId="407"/>
    <cellStyle name="Standard 2 2 2 42" xfId="413"/>
    <cellStyle name="Standard 2 2 2 43" xfId="419"/>
    <cellStyle name="Standard 2 2 2 44" xfId="425"/>
    <cellStyle name="Standard 2 2 2 45" xfId="431"/>
    <cellStyle name="Standard 2 2 2 46" xfId="437"/>
    <cellStyle name="Standard 2 2 2 47" xfId="443"/>
    <cellStyle name="Standard 2 2 2 48" xfId="449"/>
    <cellStyle name="Standard 2 2 2 49" xfId="455"/>
    <cellStyle name="Standard 2 2 2 5" xfId="240"/>
    <cellStyle name="Standard 2 2 2 5 10" xfId="4087"/>
    <cellStyle name="Standard 2 2 2 5 11" xfId="4494"/>
    <cellStyle name="Standard 2 2 2 5 12" xfId="4901"/>
    <cellStyle name="Standard 2 2 2 5 13" xfId="5308"/>
    <cellStyle name="Standard 2 2 2 5 14" xfId="5715"/>
    <cellStyle name="Standard 2 2 2 5 15" xfId="6122"/>
    <cellStyle name="Standard 2 2 2 5 16" xfId="6529"/>
    <cellStyle name="Standard 2 2 2 5 17" xfId="6936"/>
    <cellStyle name="Standard 2 2 2 5 18" xfId="7343"/>
    <cellStyle name="Standard 2 2 2 5 19" xfId="7750"/>
    <cellStyle name="Standard 2 2 2 5 2" xfId="831"/>
    <cellStyle name="Standard 2 2 2 5 20" xfId="8157"/>
    <cellStyle name="Standard 2 2 2 5 21" xfId="8564"/>
    <cellStyle name="Standard 2 2 2 5 22" xfId="8971"/>
    <cellStyle name="Standard 2 2 2 5 23" xfId="9378"/>
    <cellStyle name="Standard 2 2 2 5 24" xfId="9783"/>
    <cellStyle name="Standard 2 2 2 5 25" xfId="10183"/>
    <cellStyle name="Standard 2 2 2 5 26" xfId="10556"/>
    <cellStyle name="Standard 2 2 2 5 3" xfId="1238"/>
    <cellStyle name="Standard 2 2 2 5 4" xfId="1645"/>
    <cellStyle name="Standard 2 2 2 5 5" xfId="2052"/>
    <cellStyle name="Standard 2 2 2 5 6" xfId="2459"/>
    <cellStyle name="Standard 2 2 2 5 7" xfId="2866"/>
    <cellStyle name="Standard 2 2 2 5 8" xfId="3273"/>
    <cellStyle name="Standard 2 2 2 5 9" xfId="3680"/>
    <cellStyle name="Standard 2 2 2 50" xfId="461"/>
    <cellStyle name="Standard 2 2 2 51" xfId="467"/>
    <cellStyle name="Standard 2 2 2 52" xfId="473"/>
    <cellStyle name="Standard 2 2 2 53" xfId="479"/>
    <cellStyle name="Standard 2 2 2 54" xfId="484"/>
    <cellStyle name="Standard 2 2 2 55" xfId="489"/>
    <cellStyle name="Standard 2 2 2 56" xfId="494"/>
    <cellStyle name="Standard 2 2 2 57" xfId="499"/>
    <cellStyle name="Standard 2 2 2 58" xfId="504"/>
    <cellStyle name="Standard 2 2 2 59" xfId="509"/>
    <cellStyle name="Standard 2 2 2 6" xfId="348"/>
    <cellStyle name="Standard 2 2 2 6 10" xfId="4120"/>
    <cellStyle name="Standard 2 2 2 6 11" xfId="4527"/>
    <cellStyle name="Standard 2 2 2 6 12" xfId="4934"/>
    <cellStyle name="Standard 2 2 2 6 13" xfId="5341"/>
    <cellStyle name="Standard 2 2 2 6 14" xfId="5748"/>
    <cellStyle name="Standard 2 2 2 6 15" xfId="6155"/>
    <cellStyle name="Standard 2 2 2 6 16" xfId="6562"/>
    <cellStyle name="Standard 2 2 2 6 17" xfId="6969"/>
    <cellStyle name="Standard 2 2 2 6 18" xfId="7376"/>
    <cellStyle name="Standard 2 2 2 6 19" xfId="7783"/>
    <cellStyle name="Standard 2 2 2 6 2" xfId="864"/>
    <cellStyle name="Standard 2 2 2 6 2 10" xfId="4223"/>
    <cellStyle name="Standard 2 2 2 6 2 11" xfId="4630"/>
    <cellStyle name="Standard 2 2 2 6 2 12" xfId="5037"/>
    <cellStyle name="Standard 2 2 2 6 2 13" xfId="5444"/>
    <cellStyle name="Standard 2 2 2 6 2 14" xfId="5851"/>
    <cellStyle name="Standard 2 2 2 6 2 15" xfId="6258"/>
    <cellStyle name="Standard 2 2 2 6 2 16" xfId="6665"/>
    <cellStyle name="Standard 2 2 2 6 2 17" xfId="7072"/>
    <cellStyle name="Standard 2 2 2 6 2 18" xfId="7479"/>
    <cellStyle name="Standard 2 2 2 6 2 19" xfId="7886"/>
    <cellStyle name="Standard 2 2 2 6 2 2" xfId="967"/>
    <cellStyle name="Standard 2 2 2 6 2 20" xfId="8293"/>
    <cellStyle name="Standard 2 2 2 6 2 21" xfId="8700"/>
    <cellStyle name="Standard 2 2 2 6 2 22" xfId="9107"/>
    <cellStyle name="Standard 2 2 2 6 2 23" xfId="9514"/>
    <cellStyle name="Standard 2 2 2 6 2 24" xfId="9917"/>
    <cellStyle name="Standard 2 2 2 6 2 25" xfId="10308"/>
    <cellStyle name="Standard 2 2 2 6 2 26" xfId="10635"/>
    <cellStyle name="Standard 2 2 2 6 2 3" xfId="1374"/>
    <cellStyle name="Standard 2 2 2 6 2 4" xfId="1781"/>
    <cellStyle name="Standard 2 2 2 6 2 5" xfId="2188"/>
    <cellStyle name="Standard 2 2 2 6 2 6" xfId="2595"/>
    <cellStyle name="Standard 2 2 2 6 2 7" xfId="3002"/>
    <cellStyle name="Standard 2 2 2 6 2 8" xfId="3409"/>
    <cellStyle name="Standard 2 2 2 6 2 9" xfId="3816"/>
    <cellStyle name="Standard 2 2 2 6 20" xfId="8190"/>
    <cellStyle name="Standard 2 2 2 6 21" xfId="8597"/>
    <cellStyle name="Standard 2 2 2 6 22" xfId="9004"/>
    <cellStyle name="Standard 2 2 2 6 23" xfId="9411"/>
    <cellStyle name="Standard 2 2 2 6 24" xfId="9816"/>
    <cellStyle name="Standard 2 2 2 6 25" xfId="10213"/>
    <cellStyle name="Standard 2 2 2 6 26" xfId="10571"/>
    <cellStyle name="Standard 2 2 2 6 3" xfId="1271"/>
    <cellStyle name="Standard 2 2 2 6 4" xfId="1678"/>
    <cellStyle name="Standard 2 2 2 6 5" xfId="2085"/>
    <cellStyle name="Standard 2 2 2 6 6" xfId="2492"/>
    <cellStyle name="Standard 2 2 2 6 7" xfId="2899"/>
    <cellStyle name="Standard 2 2 2 6 8" xfId="3306"/>
    <cellStyle name="Standard 2 2 2 6 9" xfId="3713"/>
    <cellStyle name="Standard 2 2 2 60" xfId="514"/>
    <cellStyle name="Standard 2 2 2 61" xfId="519"/>
    <cellStyle name="Standard 2 2 2 62" xfId="769"/>
    <cellStyle name="Standard 2 2 2 63" xfId="1013"/>
    <cellStyle name="Standard 2 2 2 64" xfId="1420"/>
    <cellStyle name="Standard 2 2 2 65" xfId="1827"/>
    <cellStyle name="Standard 2 2 2 66" xfId="2234"/>
    <cellStyle name="Standard 2 2 2 67" xfId="2641"/>
    <cellStyle name="Standard 2 2 2 68" xfId="3048"/>
    <cellStyle name="Standard 2 2 2 69" xfId="3455"/>
    <cellStyle name="Standard 2 2 2 7" xfId="270"/>
    <cellStyle name="Standard 2 2 2 70" xfId="3862"/>
    <cellStyle name="Standard 2 2 2 71" xfId="4269"/>
    <cellStyle name="Standard 2 2 2 72" xfId="4676"/>
    <cellStyle name="Standard 2 2 2 73" xfId="5083"/>
    <cellStyle name="Standard 2 2 2 74" xfId="5490"/>
    <cellStyle name="Standard 2 2 2 75" xfId="5897"/>
    <cellStyle name="Standard 2 2 2 76" xfId="6304"/>
    <cellStyle name="Standard 2 2 2 77" xfId="6711"/>
    <cellStyle name="Standard 2 2 2 78" xfId="7118"/>
    <cellStyle name="Standard 2 2 2 79" xfId="7525"/>
    <cellStyle name="Standard 2 2 2 8" xfId="346"/>
    <cellStyle name="Standard 2 2 2 80" xfId="7932"/>
    <cellStyle name="Standard 2 2 2 81" xfId="8339"/>
    <cellStyle name="Standard 2 2 2 82" xfId="8746"/>
    <cellStyle name="Standard 2 2 2 83" xfId="9153"/>
    <cellStyle name="Standard 2 2 2 84" xfId="9559"/>
    <cellStyle name="Standard 2 2 2 85" xfId="9960"/>
    <cellStyle name="Standard 2 2 2 86" xfId="10347"/>
    <cellStyle name="Standard 2 2 2 9" xfId="272"/>
    <cellStyle name="Standard 2 2 20" xfId="288"/>
    <cellStyle name="Standard 2 2 20 10" xfId="4163"/>
    <cellStyle name="Standard 2 2 20 11" xfId="4570"/>
    <cellStyle name="Standard 2 2 20 12" xfId="4977"/>
    <cellStyle name="Standard 2 2 20 13" xfId="5384"/>
    <cellStyle name="Standard 2 2 20 14" xfId="5791"/>
    <cellStyle name="Standard 2 2 20 15" xfId="6198"/>
    <cellStyle name="Standard 2 2 20 16" xfId="6605"/>
    <cellStyle name="Standard 2 2 20 17" xfId="7012"/>
    <cellStyle name="Standard 2 2 20 18" xfId="7419"/>
    <cellStyle name="Standard 2 2 20 19" xfId="7826"/>
    <cellStyle name="Standard 2 2 20 2" xfId="907"/>
    <cellStyle name="Standard 2 2 20 20" xfId="8233"/>
    <cellStyle name="Standard 2 2 20 21" xfId="8640"/>
    <cellStyle name="Standard 2 2 20 22" xfId="9047"/>
    <cellStyle name="Standard 2 2 20 23" xfId="9454"/>
    <cellStyle name="Standard 2 2 20 24" xfId="9858"/>
    <cellStyle name="Standard 2 2 20 25" xfId="10250"/>
    <cellStyle name="Standard 2 2 20 26" xfId="10589"/>
    <cellStyle name="Standard 2 2 20 3" xfId="1314"/>
    <cellStyle name="Standard 2 2 20 4" xfId="1721"/>
    <cellStyle name="Standard 2 2 20 5" xfId="2128"/>
    <cellStyle name="Standard 2 2 20 6" xfId="2535"/>
    <cellStyle name="Standard 2 2 20 7" xfId="2942"/>
    <cellStyle name="Standard 2 2 20 8" xfId="3349"/>
    <cellStyle name="Standard 2 2 20 9" xfId="3756"/>
    <cellStyle name="Standard 2 2 21" xfId="328"/>
    <cellStyle name="Standard 2 2 21 10" xfId="4203"/>
    <cellStyle name="Standard 2 2 21 11" xfId="4610"/>
    <cellStyle name="Standard 2 2 21 12" xfId="5017"/>
    <cellStyle name="Standard 2 2 21 13" xfId="5424"/>
    <cellStyle name="Standard 2 2 21 14" xfId="5831"/>
    <cellStyle name="Standard 2 2 21 15" xfId="6238"/>
    <cellStyle name="Standard 2 2 21 16" xfId="6645"/>
    <cellStyle name="Standard 2 2 21 17" xfId="7052"/>
    <cellStyle name="Standard 2 2 21 18" xfId="7459"/>
    <cellStyle name="Standard 2 2 21 19" xfId="7866"/>
    <cellStyle name="Standard 2 2 21 2" xfId="947"/>
    <cellStyle name="Standard 2 2 21 20" xfId="8273"/>
    <cellStyle name="Standard 2 2 21 21" xfId="8680"/>
    <cellStyle name="Standard 2 2 21 22" xfId="9087"/>
    <cellStyle name="Standard 2 2 21 23" xfId="9494"/>
    <cellStyle name="Standard 2 2 21 24" xfId="9898"/>
    <cellStyle name="Standard 2 2 21 25" xfId="10290"/>
    <cellStyle name="Standard 2 2 21 26" xfId="10622"/>
    <cellStyle name="Standard 2 2 21 3" xfId="1354"/>
    <cellStyle name="Standard 2 2 21 4" xfId="1761"/>
    <cellStyle name="Standard 2 2 21 5" xfId="2168"/>
    <cellStyle name="Standard 2 2 21 6" xfId="2575"/>
    <cellStyle name="Standard 2 2 21 7" xfId="2982"/>
    <cellStyle name="Standard 2 2 21 8" xfId="3389"/>
    <cellStyle name="Standard 2 2 21 9" xfId="3796"/>
    <cellStyle name="Standard 2 2 22" xfId="291"/>
    <cellStyle name="Standard 2 2 22 10" xfId="4166"/>
    <cellStyle name="Standard 2 2 22 11" xfId="4573"/>
    <cellStyle name="Standard 2 2 22 12" xfId="4980"/>
    <cellStyle name="Standard 2 2 22 13" xfId="5387"/>
    <cellStyle name="Standard 2 2 22 14" xfId="5794"/>
    <cellStyle name="Standard 2 2 22 15" xfId="6201"/>
    <cellStyle name="Standard 2 2 22 16" xfId="6608"/>
    <cellStyle name="Standard 2 2 22 17" xfId="7015"/>
    <cellStyle name="Standard 2 2 22 18" xfId="7422"/>
    <cellStyle name="Standard 2 2 22 19" xfId="7829"/>
    <cellStyle name="Standard 2 2 22 2" xfId="910"/>
    <cellStyle name="Standard 2 2 22 20" xfId="8236"/>
    <cellStyle name="Standard 2 2 22 21" xfId="8643"/>
    <cellStyle name="Standard 2 2 22 22" xfId="9050"/>
    <cellStyle name="Standard 2 2 22 23" xfId="9457"/>
    <cellStyle name="Standard 2 2 22 24" xfId="9861"/>
    <cellStyle name="Standard 2 2 22 25" xfId="10253"/>
    <cellStyle name="Standard 2 2 22 26" xfId="10591"/>
    <cellStyle name="Standard 2 2 22 3" xfId="1317"/>
    <cellStyle name="Standard 2 2 22 4" xfId="1724"/>
    <cellStyle name="Standard 2 2 22 5" xfId="2131"/>
    <cellStyle name="Standard 2 2 22 6" xfId="2538"/>
    <cellStyle name="Standard 2 2 22 7" xfId="2945"/>
    <cellStyle name="Standard 2 2 22 8" xfId="3352"/>
    <cellStyle name="Standard 2 2 22 9" xfId="3759"/>
    <cellStyle name="Standard 2 2 23" xfId="325"/>
    <cellStyle name="Standard 2 2 23 10" xfId="4200"/>
    <cellStyle name="Standard 2 2 23 11" xfId="4607"/>
    <cellStyle name="Standard 2 2 23 12" xfId="5014"/>
    <cellStyle name="Standard 2 2 23 13" xfId="5421"/>
    <cellStyle name="Standard 2 2 23 14" xfId="5828"/>
    <cellStyle name="Standard 2 2 23 15" xfId="6235"/>
    <cellStyle name="Standard 2 2 23 16" xfId="6642"/>
    <cellStyle name="Standard 2 2 23 17" xfId="7049"/>
    <cellStyle name="Standard 2 2 23 18" xfId="7456"/>
    <cellStyle name="Standard 2 2 23 19" xfId="7863"/>
    <cellStyle name="Standard 2 2 23 2" xfId="944"/>
    <cellStyle name="Standard 2 2 23 20" xfId="8270"/>
    <cellStyle name="Standard 2 2 23 21" xfId="8677"/>
    <cellStyle name="Standard 2 2 23 22" xfId="9084"/>
    <cellStyle name="Standard 2 2 23 23" xfId="9491"/>
    <cellStyle name="Standard 2 2 23 24" xfId="9895"/>
    <cellStyle name="Standard 2 2 23 25" xfId="10287"/>
    <cellStyle name="Standard 2 2 23 26" xfId="10620"/>
    <cellStyle name="Standard 2 2 23 3" xfId="1351"/>
    <cellStyle name="Standard 2 2 23 4" xfId="1758"/>
    <cellStyle name="Standard 2 2 23 5" xfId="2165"/>
    <cellStyle name="Standard 2 2 23 6" xfId="2572"/>
    <cellStyle name="Standard 2 2 23 7" xfId="2979"/>
    <cellStyle name="Standard 2 2 23 8" xfId="3386"/>
    <cellStyle name="Standard 2 2 23 9" xfId="3793"/>
    <cellStyle name="Standard 2 2 24" xfId="294"/>
    <cellStyle name="Standard 2 2 24 10" xfId="4169"/>
    <cellStyle name="Standard 2 2 24 11" xfId="4576"/>
    <cellStyle name="Standard 2 2 24 12" xfId="4983"/>
    <cellStyle name="Standard 2 2 24 13" xfId="5390"/>
    <cellStyle name="Standard 2 2 24 14" xfId="5797"/>
    <cellStyle name="Standard 2 2 24 15" xfId="6204"/>
    <cellStyle name="Standard 2 2 24 16" xfId="6611"/>
    <cellStyle name="Standard 2 2 24 17" xfId="7018"/>
    <cellStyle name="Standard 2 2 24 18" xfId="7425"/>
    <cellStyle name="Standard 2 2 24 19" xfId="7832"/>
    <cellStyle name="Standard 2 2 24 2" xfId="913"/>
    <cellStyle name="Standard 2 2 24 20" xfId="8239"/>
    <cellStyle name="Standard 2 2 24 21" xfId="8646"/>
    <cellStyle name="Standard 2 2 24 22" xfId="9053"/>
    <cellStyle name="Standard 2 2 24 23" xfId="9460"/>
    <cellStyle name="Standard 2 2 24 24" xfId="9864"/>
    <cellStyle name="Standard 2 2 24 25" xfId="10256"/>
    <cellStyle name="Standard 2 2 24 26" xfId="10593"/>
    <cellStyle name="Standard 2 2 24 3" xfId="1320"/>
    <cellStyle name="Standard 2 2 24 4" xfId="1727"/>
    <cellStyle name="Standard 2 2 24 5" xfId="2134"/>
    <cellStyle name="Standard 2 2 24 6" xfId="2541"/>
    <cellStyle name="Standard 2 2 24 7" xfId="2948"/>
    <cellStyle name="Standard 2 2 24 8" xfId="3355"/>
    <cellStyle name="Standard 2 2 24 9" xfId="3762"/>
    <cellStyle name="Standard 2 2 25" xfId="322"/>
    <cellStyle name="Standard 2 2 25 10" xfId="4197"/>
    <cellStyle name="Standard 2 2 25 11" xfId="4604"/>
    <cellStyle name="Standard 2 2 25 12" xfId="5011"/>
    <cellStyle name="Standard 2 2 25 13" xfId="5418"/>
    <cellStyle name="Standard 2 2 25 14" xfId="5825"/>
    <cellStyle name="Standard 2 2 25 15" xfId="6232"/>
    <cellStyle name="Standard 2 2 25 16" xfId="6639"/>
    <cellStyle name="Standard 2 2 25 17" xfId="7046"/>
    <cellStyle name="Standard 2 2 25 18" xfId="7453"/>
    <cellStyle name="Standard 2 2 25 19" xfId="7860"/>
    <cellStyle name="Standard 2 2 25 2" xfId="941"/>
    <cellStyle name="Standard 2 2 25 20" xfId="8267"/>
    <cellStyle name="Standard 2 2 25 21" xfId="8674"/>
    <cellStyle name="Standard 2 2 25 22" xfId="9081"/>
    <cellStyle name="Standard 2 2 25 23" xfId="9488"/>
    <cellStyle name="Standard 2 2 25 24" xfId="9892"/>
    <cellStyle name="Standard 2 2 25 25" xfId="10284"/>
    <cellStyle name="Standard 2 2 25 26" xfId="10618"/>
    <cellStyle name="Standard 2 2 25 3" xfId="1348"/>
    <cellStyle name="Standard 2 2 25 4" xfId="1755"/>
    <cellStyle name="Standard 2 2 25 5" xfId="2162"/>
    <cellStyle name="Standard 2 2 25 6" xfId="2569"/>
    <cellStyle name="Standard 2 2 25 7" xfId="2976"/>
    <cellStyle name="Standard 2 2 25 8" xfId="3383"/>
    <cellStyle name="Standard 2 2 25 9" xfId="3790"/>
    <cellStyle name="Standard 2 2 26" xfId="297"/>
    <cellStyle name="Standard 2 2 26 10" xfId="4172"/>
    <cellStyle name="Standard 2 2 26 11" xfId="4579"/>
    <cellStyle name="Standard 2 2 26 12" xfId="4986"/>
    <cellStyle name="Standard 2 2 26 13" xfId="5393"/>
    <cellStyle name="Standard 2 2 26 14" xfId="5800"/>
    <cellStyle name="Standard 2 2 26 15" xfId="6207"/>
    <cellStyle name="Standard 2 2 26 16" xfId="6614"/>
    <cellStyle name="Standard 2 2 26 17" xfId="7021"/>
    <cellStyle name="Standard 2 2 26 18" xfId="7428"/>
    <cellStyle name="Standard 2 2 26 19" xfId="7835"/>
    <cellStyle name="Standard 2 2 26 2" xfId="916"/>
    <cellStyle name="Standard 2 2 26 20" xfId="8242"/>
    <cellStyle name="Standard 2 2 26 21" xfId="8649"/>
    <cellStyle name="Standard 2 2 26 22" xfId="9056"/>
    <cellStyle name="Standard 2 2 26 23" xfId="9463"/>
    <cellStyle name="Standard 2 2 26 24" xfId="9867"/>
    <cellStyle name="Standard 2 2 26 25" xfId="10259"/>
    <cellStyle name="Standard 2 2 26 26" xfId="10595"/>
    <cellStyle name="Standard 2 2 26 3" xfId="1323"/>
    <cellStyle name="Standard 2 2 26 4" xfId="1730"/>
    <cellStyle name="Standard 2 2 26 5" xfId="2137"/>
    <cellStyle name="Standard 2 2 26 6" xfId="2544"/>
    <cellStyle name="Standard 2 2 26 7" xfId="2951"/>
    <cellStyle name="Standard 2 2 26 8" xfId="3358"/>
    <cellStyle name="Standard 2 2 26 9" xfId="3765"/>
    <cellStyle name="Standard 2 2 27" xfId="320"/>
    <cellStyle name="Standard 2 2 27 10" xfId="4195"/>
    <cellStyle name="Standard 2 2 27 11" xfId="4602"/>
    <cellStyle name="Standard 2 2 27 12" xfId="5009"/>
    <cellStyle name="Standard 2 2 27 13" xfId="5416"/>
    <cellStyle name="Standard 2 2 27 14" xfId="5823"/>
    <cellStyle name="Standard 2 2 27 15" xfId="6230"/>
    <cellStyle name="Standard 2 2 27 16" xfId="6637"/>
    <cellStyle name="Standard 2 2 27 17" xfId="7044"/>
    <cellStyle name="Standard 2 2 27 18" xfId="7451"/>
    <cellStyle name="Standard 2 2 27 19" xfId="7858"/>
    <cellStyle name="Standard 2 2 27 2" xfId="939"/>
    <cellStyle name="Standard 2 2 27 20" xfId="8265"/>
    <cellStyle name="Standard 2 2 27 21" xfId="8672"/>
    <cellStyle name="Standard 2 2 27 22" xfId="9079"/>
    <cellStyle name="Standard 2 2 27 23" xfId="9486"/>
    <cellStyle name="Standard 2 2 27 24" xfId="9890"/>
    <cellStyle name="Standard 2 2 27 25" xfId="10282"/>
    <cellStyle name="Standard 2 2 27 26" xfId="10617"/>
    <cellStyle name="Standard 2 2 27 3" xfId="1346"/>
    <cellStyle name="Standard 2 2 27 4" xfId="1753"/>
    <cellStyle name="Standard 2 2 27 5" xfId="2160"/>
    <cellStyle name="Standard 2 2 27 6" xfId="2567"/>
    <cellStyle name="Standard 2 2 27 7" xfId="2974"/>
    <cellStyle name="Standard 2 2 27 8" xfId="3381"/>
    <cellStyle name="Standard 2 2 27 9" xfId="3788"/>
    <cellStyle name="Standard 2 2 28" xfId="299"/>
    <cellStyle name="Standard 2 2 28 10" xfId="4174"/>
    <cellStyle name="Standard 2 2 28 11" xfId="4581"/>
    <cellStyle name="Standard 2 2 28 12" xfId="4988"/>
    <cellStyle name="Standard 2 2 28 13" xfId="5395"/>
    <cellStyle name="Standard 2 2 28 14" xfId="5802"/>
    <cellStyle name="Standard 2 2 28 15" xfId="6209"/>
    <cellStyle name="Standard 2 2 28 16" xfId="6616"/>
    <cellStyle name="Standard 2 2 28 17" xfId="7023"/>
    <cellStyle name="Standard 2 2 28 18" xfId="7430"/>
    <cellStyle name="Standard 2 2 28 19" xfId="7837"/>
    <cellStyle name="Standard 2 2 28 2" xfId="918"/>
    <cellStyle name="Standard 2 2 28 20" xfId="8244"/>
    <cellStyle name="Standard 2 2 28 21" xfId="8651"/>
    <cellStyle name="Standard 2 2 28 22" xfId="9058"/>
    <cellStyle name="Standard 2 2 28 23" xfId="9465"/>
    <cellStyle name="Standard 2 2 28 24" xfId="9869"/>
    <cellStyle name="Standard 2 2 28 25" xfId="10261"/>
    <cellStyle name="Standard 2 2 28 26" xfId="10596"/>
    <cellStyle name="Standard 2 2 28 3" xfId="1325"/>
    <cellStyle name="Standard 2 2 28 4" xfId="1732"/>
    <cellStyle name="Standard 2 2 28 5" xfId="2139"/>
    <cellStyle name="Standard 2 2 28 6" xfId="2546"/>
    <cellStyle name="Standard 2 2 28 7" xfId="2953"/>
    <cellStyle name="Standard 2 2 28 8" xfId="3360"/>
    <cellStyle name="Standard 2 2 28 9" xfId="3767"/>
    <cellStyle name="Standard 2 2 29" xfId="319"/>
    <cellStyle name="Standard 2 2 29 10" xfId="4194"/>
    <cellStyle name="Standard 2 2 29 11" xfId="4601"/>
    <cellStyle name="Standard 2 2 29 12" xfId="5008"/>
    <cellStyle name="Standard 2 2 29 13" xfId="5415"/>
    <cellStyle name="Standard 2 2 29 14" xfId="5822"/>
    <cellStyle name="Standard 2 2 29 15" xfId="6229"/>
    <cellStyle name="Standard 2 2 29 16" xfId="6636"/>
    <cellStyle name="Standard 2 2 29 17" xfId="7043"/>
    <cellStyle name="Standard 2 2 29 18" xfId="7450"/>
    <cellStyle name="Standard 2 2 29 19" xfId="7857"/>
    <cellStyle name="Standard 2 2 29 2" xfId="938"/>
    <cellStyle name="Standard 2 2 29 20" xfId="8264"/>
    <cellStyle name="Standard 2 2 29 21" xfId="8671"/>
    <cellStyle name="Standard 2 2 29 22" xfId="9078"/>
    <cellStyle name="Standard 2 2 29 23" xfId="9485"/>
    <cellStyle name="Standard 2 2 29 24" xfId="9889"/>
    <cellStyle name="Standard 2 2 29 25" xfId="10281"/>
    <cellStyle name="Standard 2 2 29 26" xfId="10616"/>
    <cellStyle name="Standard 2 2 29 3" xfId="1345"/>
    <cellStyle name="Standard 2 2 29 4" xfId="1752"/>
    <cellStyle name="Standard 2 2 29 5" xfId="2159"/>
    <cellStyle name="Standard 2 2 29 6" xfId="2566"/>
    <cellStyle name="Standard 2 2 29 7" xfId="2973"/>
    <cellStyle name="Standard 2 2 29 8" xfId="3380"/>
    <cellStyle name="Standard 2 2 29 9" xfId="3787"/>
    <cellStyle name="Standard 2 2 3" xfId="183"/>
    <cellStyle name="Standard 2 2 3 10" xfId="3828"/>
    <cellStyle name="Standard 2 2 3 11" xfId="4235"/>
    <cellStyle name="Standard 2 2 3 12" xfId="4642"/>
    <cellStyle name="Standard 2 2 3 13" xfId="5049"/>
    <cellStyle name="Standard 2 2 3 14" xfId="5456"/>
    <cellStyle name="Standard 2 2 3 15" xfId="5863"/>
    <cellStyle name="Standard 2 2 3 16" xfId="6270"/>
    <cellStyle name="Standard 2 2 3 17" xfId="6677"/>
    <cellStyle name="Standard 2 2 3 18" xfId="7084"/>
    <cellStyle name="Standard 2 2 3 19" xfId="7491"/>
    <cellStyle name="Standard 2 2 3 2" xfId="774"/>
    <cellStyle name="Standard 2 2 3 20" xfId="7898"/>
    <cellStyle name="Standard 2 2 3 21" xfId="8305"/>
    <cellStyle name="Standard 2 2 3 22" xfId="8712"/>
    <cellStyle name="Standard 2 2 3 23" xfId="9119"/>
    <cellStyle name="Standard 2 2 3 24" xfId="9526"/>
    <cellStyle name="Standard 2 2 3 25" xfId="9927"/>
    <cellStyle name="Standard 2 2 3 26" xfId="10317"/>
    <cellStyle name="Standard 2 2 3 3" xfId="979"/>
    <cellStyle name="Standard 2 2 3 4" xfId="1386"/>
    <cellStyle name="Standard 2 2 3 5" xfId="1793"/>
    <cellStyle name="Standard 2 2 3 6" xfId="2200"/>
    <cellStyle name="Standard 2 2 3 7" xfId="2607"/>
    <cellStyle name="Standard 2 2 3 8" xfId="3014"/>
    <cellStyle name="Standard 2 2 3 9" xfId="3421"/>
    <cellStyle name="Standard 2 2 30" xfId="300"/>
    <cellStyle name="Standard 2 2 30 10" xfId="4175"/>
    <cellStyle name="Standard 2 2 30 11" xfId="4582"/>
    <cellStyle name="Standard 2 2 30 12" xfId="4989"/>
    <cellStyle name="Standard 2 2 30 13" xfId="5396"/>
    <cellStyle name="Standard 2 2 30 14" xfId="5803"/>
    <cellStyle name="Standard 2 2 30 15" xfId="6210"/>
    <cellStyle name="Standard 2 2 30 16" xfId="6617"/>
    <cellStyle name="Standard 2 2 30 17" xfId="7024"/>
    <cellStyle name="Standard 2 2 30 18" xfId="7431"/>
    <cellStyle name="Standard 2 2 30 19" xfId="7838"/>
    <cellStyle name="Standard 2 2 30 2" xfId="919"/>
    <cellStyle name="Standard 2 2 30 20" xfId="8245"/>
    <cellStyle name="Standard 2 2 30 21" xfId="8652"/>
    <cellStyle name="Standard 2 2 30 22" xfId="9059"/>
    <cellStyle name="Standard 2 2 30 23" xfId="9466"/>
    <cellStyle name="Standard 2 2 30 24" xfId="9870"/>
    <cellStyle name="Standard 2 2 30 25" xfId="10262"/>
    <cellStyle name="Standard 2 2 30 26" xfId="10597"/>
    <cellStyle name="Standard 2 2 30 3" xfId="1326"/>
    <cellStyle name="Standard 2 2 30 4" xfId="1733"/>
    <cellStyle name="Standard 2 2 30 5" xfId="2140"/>
    <cellStyle name="Standard 2 2 30 6" xfId="2547"/>
    <cellStyle name="Standard 2 2 30 7" xfId="2954"/>
    <cellStyle name="Standard 2 2 30 8" xfId="3361"/>
    <cellStyle name="Standard 2 2 30 9" xfId="3768"/>
    <cellStyle name="Standard 2 2 31" xfId="318"/>
    <cellStyle name="Standard 2 2 31 10" xfId="4193"/>
    <cellStyle name="Standard 2 2 31 11" xfId="4600"/>
    <cellStyle name="Standard 2 2 31 12" xfId="5007"/>
    <cellStyle name="Standard 2 2 31 13" xfId="5414"/>
    <cellStyle name="Standard 2 2 31 14" xfId="5821"/>
    <cellStyle name="Standard 2 2 31 15" xfId="6228"/>
    <cellStyle name="Standard 2 2 31 16" xfId="6635"/>
    <cellStyle name="Standard 2 2 31 17" xfId="7042"/>
    <cellStyle name="Standard 2 2 31 18" xfId="7449"/>
    <cellStyle name="Standard 2 2 31 19" xfId="7856"/>
    <cellStyle name="Standard 2 2 31 2" xfId="937"/>
    <cellStyle name="Standard 2 2 31 20" xfId="8263"/>
    <cellStyle name="Standard 2 2 31 21" xfId="8670"/>
    <cellStyle name="Standard 2 2 31 22" xfId="9077"/>
    <cellStyle name="Standard 2 2 31 23" xfId="9484"/>
    <cellStyle name="Standard 2 2 31 24" xfId="9888"/>
    <cellStyle name="Standard 2 2 31 25" xfId="10280"/>
    <cellStyle name="Standard 2 2 31 26" xfId="10615"/>
    <cellStyle name="Standard 2 2 31 3" xfId="1344"/>
    <cellStyle name="Standard 2 2 31 4" xfId="1751"/>
    <cellStyle name="Standard 2 2 31 5" xfId="2158"/>
    <cellStyle name="Standard 2 2 31 6" xfId="2565"/>
    <cellStyle name="Standard 2 2 31 7" xfId="2972"/>
    <cellStyle name="Standard 2 2 31 8" xfId="3379"/>
    <cellStyle name="Standard 2 2 31 9" xfId="3786"/>
    <cellStyle name="Standard 2 2 32" xfId="301"/>
    <cellStyle name="Standard 2 2 32 10" xfId="4176"/>
    <cellStyle name="Standard 2 2 32 11" xfId="4583"/>
    <cellStyle name="Standard 2 2 32 12" xfId="4990"/>
    <cellStyle name="Standard 2 2 32 13" xfId="5397"/>
    <cellStyle name="Standard 2 2 32 14" xfId="5804"/>
    <cellStyle name="Standard 2 2 32 15" xfId="6211"/>
    <cellStyle name="Standard 2 2 32 16" xfId="6618"/>
    <cellStyle name="Standard 2 2 32 17" xfId="7025"/>
    <cellStyle name="Standard 2 2 32 18" xfId="7432"/>
    <cellStyle name="Standard 2 2 32 19" xfId="7839"/>
    <cellStyle name="Standard 2 2 32 2" xfId="920"/>
    <cellStyle name="Standard 2 2 32 20" xfId="8246"/>
    <cellStyle name="Standard 2 2 32 21" xfId="8653"/>
    <cellStyle name="Standard 2 2 32 22" xfId="9060"/>
    <cellStyle name="Standard 2 2 32 23" xfId="9467"/>
    <cellStyle name="Standard 2 2 32 24" xfId="9871"/>
    <cellStyle name="Standard 2 2 32 25" xfId="10263"/>
    <cellStyle name="Standard 2 2 32 26" xfId="10598"/>
    <cellStyle name="Standard 2 2 32 3" xfId="1327"/>
    <cellStyle name="Standard 2 2 32 4" xfId="1734"/>
    <cellStyle name="Standard 2 2 32 5" xfId="2141"/>
    <cellStyle name="Standard 2 2 32 6" xfId="2548"/>
    <cellStyle name="Standard 2 2 32 7" xfId="2955"/>
    <cellStyle name="Standard 2 2 32 8" xfId="3362"/>
    <cellStyle name="Standard 2 2 32 9" xfId="3769"/>
    <cellStyle name="Standard 2 2 33" xfId="317"/>
    <cellStyle name="Standard 2 2 33 10" xfId="4192"/>
    <cellStyle name="Standard 2 2 33 11" xfId="4599"/>
    <cellStyle name="Standard 2 2 33 12" xfId="5006"/>
    <cellStyle name="Standard 2 2 33 13" xfId="5413"/>
    <cellStyle name="Standard 2 2 33 14" xfId="5820"/>
    <cellStyle name="Standard 2 2 33 15" xfId="6227"/>
    <cellStyle name="Standard 2 2 33 16" xfId="6634"/>
    <cellStyle name="Standard 2 2 33 17" xfId="7041"/>
    <cellStyle name="Standard 2 2 33 18" xfId="7448"/>
    <cellStyle name="Standard 2 2 33 19" xfId="7855"/>
    <cellStyle name="Standard 2 2 33 2" xfId="936"/>
    <cellStyle name="Standard 2 2 33 20" xfId="8262"/>
    <cellStyle name="Standard 2 2 33 21" xfId="8669"/>
    <cellStyle name="Standard 2 2 33 22" xfId="9076"/>
    <cellStyle name="Standard 2 2 33 23" xfId="9483"/>
    <cellStyle name="Standard 2 2 33 24" xfId="9887"/>
    <cellStyle name="Standard 2 2 33 25" xfId="10279"/>
    <cellStyle name="Standard 2 2 33 26" xfId="10614"/>
    <cellStyle name="Standard 2 2 33 3" xfId="1343"/>
    <cellStyle name="Standard 2 2 33 4" xfId="1750"/>
    <cellStyle name="Standard 2 2 33 5" xfId="2157"/>
    <cellStyle name="Standard 2 2 33 6" xfId="2564"/>
    <cellStyle name="Standard 2 2 33 7" xfId="2971"/>
    <cellStyle name="Standard 2 2 33 8" xfId="3378"/>
    <cellStyle name="Standard 2 2 33 9" xfId="3785"/>
    <cellStyle name="Standard 2 2 34" xfId="302"/>
    <cellStyle name="Standard 2 2 34 10" xfId="4177"/>
    <cellStyle name="Standard 2 2 34 11" xfId="4584"/>
    <cellStyle name="Standard 2 2 34 12" xfId="4991"/>
    <cellStyle name="Standard 2 2 34 13" xfId="5398"/>
    <cellStyle name="Standard 2 2 34 14" xfId="5805"/>
    <cellStyle name="Standard 2 2 34 15" xfId="6212"/>
    <cellStyle name="Standard 2 2 34 16" xfId="6619"/>
    <cellStyle name="Standard 2 2 34 17" xfId="7026"/>
    <cellStyle name="Standard 2 2 34 18" xfId="7433"/>
    <cellStyle name="Standard 2 2 34 19" xfId="7840"/>
    <cellStyle name="Standard 2 2 34 2" xfId="921"/>
    <cellStyle name="Standard 2 2 34 20" xfId="8247"/>
    <cellStyle name="Standard 2 2 34 21" xfId="8654"/>
    <cellStyle name="Standard 2 2 34 22" xfId="9061"/>
    <cellStyle name="Standard 2 2 34 23" xfId="9468"/>
    <cellStyle name="Standard 2 2 34 24" xfId="9872"/>
    <cellStyle name="Standard 2 2 34 25" xfId="10264"/>
    <cellStyle name="Standard 2 2 34 26" xfId="10599"/>
    <cellStyle name="Standard 2 2 34 3" xfId="1328"/>
    <cellStyle name="Standard 2 2 34 4" xfId="1735"/>
    <cellStyle name="Standard 2 2 34 5" xfId="2142"/>
    <cellStyle name="Standard 2 2 34 6" xfId="2549"/>
    <cellStyle name="Standard 2 2 34 7" xfId="2956"/>
    <cellStyle name="Standard 2 2 34 8" xfId="3363"/>
    <cellStyle name="Standard 2 2 34 9" xfId="3770"/>
    <cellStyle name="Standard 2 2 35" xfId="316"/>
    <cellStyle name="Standard 2 2 35 10" xfId="4191"/>
    <cellStyle name="Standard 2 2 35 11" xfId="4598"/>
    <cellStyle name="Standard 2 2 35 12" xfId="5005"/>
    <cellStyle name="Standard 2 2 35 13" xfId="5412"/>
    <cellStyle name="Standard 2 2 35 14" xfId="5819"/>
    <cellStyle name="Standard 2 2 35 15" xfId="6226"/>
    <cellStyle name="Standard 2 2 35 16" xfId="6633"/>
    <cellStyle name="Standard 2 2 35 17" xfId="7040"/>
    <cellStyle name="Standard 2 2 35 18" xfId="7447"/>
    <cellStyle name="Standard 2 2 35 19" xfId="7854"/>
    <cellStyle name="Standard 2 2 35 2" xfId="935"/>
    <cellStyle name="Standard 2 2 35 20" xfId="8261"/>
    <cellStyle name="Standard 2 2 35 21" xfId="8668"/>
    <cellStyle name="Standard 2 2 35 22" xfId="9075"/>
    <cellStyle name="Standard 2 2 35 23" xfId="9482"/>
    <cellStyle name="Standard 2 2 35 24" xfId="9886"/>
    <cellStyle name="Standard 2 2 35 25" xfId="10278"/>
    <cellStyle name="Standard 2 2 35 26" xfId="10613"/>
    <cellStyle name="Standard 2 2 35 3" xfId="1342"/>
    <cellStyle name="Standard 2 2 35 4" xfId="1749"/>
    <cellStyle name="Standard 2 2 35 5" xfId="2156"/>
    <cellStyle name="Standard 2 2 35 6" xfId="2563"/>
    <cellStyle name="Standard 2 2 35 7" xfId="2970"/>
    <cellStyle name="Standard 2 2 35 8" xfId="3377"/>
    <cellStyle name="Standard 2 2 35 9" xfId="3784"/>
    <cellStyle name="Standard 2 2 36" xfId="303"/>
    <cellStyle name="Standard 2 2 36 10" xfId="4178"/>
    <cellStyle name="Standard 2 2 36 11" xfId="4585"/>
    <cellStyle name="Standard 2 2 36 12" xfId="4992"/>
    <cellStyle name="Standard 2 2 36 13" xfId="5399"/>
    <cellStyle name="Standard 2 2 36 14" xfId="5806"/>
    <cellStyle name="Standard 2 2 36 15" xfId="6213"/>
    <cellStyle name="Standard 2 2 36 16" xfId="6620"/>
    <cellStyle name="Standard 2 2 36 17" xfId="7027"/>
    <cellStyle name="Standard 2 2 36 18" xfId="7434"/>
    <cellStyle name="Standard 2 2 36 19" xfId="7841"/>
    <cellStyle name="Standard 2 2 36 2" xfId="922"/>
    <cellStyle name="Standard 2 2 36 20" xfId="8248"/>
    <cellStyle name="Standard 2 2 36 21" xfId="8655"/>
    <cellStyle name="Standard 2 2 36 22" xfId="9062"/>
    <cellStyle name="Standard 2 2 36 23" xfId="9469"/>
    <cellStyle name="Standard 2 2 36 24" xfId="9873"/>
    <cellStyle name="Standard 2 2 36 25" xfId="10265"/>
    <cellStyle name="Standard 2 2 36 26" xfId="10600"/>
    <cellStyle name="Standard 2 2 36 3" xfId="1329"/>
    <cellStyle name="Standard 2 2 36 4" xfId="1736"/>
    <cellStyle name="Standard 2 2 36 5" xfId="2143"/>
    <cellStyle name="Standard 2 2 36 6" xfId="2550"/>
    <cellStyle name="Standard 2 2 36 7" xfId="2957"/>
    <cellStyle name="Standard 2 2 36 8" xfId="3364"/>
    <cellStyle name="Standard 2 2 36 9" xfId="3771"/>
    <cellStyle name="Standard 2 2 37" xfId="315"/>
    <cellStyle name="Standard 2 2 37 10" xfId="4190"/>
    <cellStyle name="Standard 2 2 37 11" xfId="4597"/>
    <cellStyle name="Standard 2 2 37 12" xfId="5004"/>
    <cellStyle name="Standard 2 2 37 13" xfId="5411"/>
    <cellStyle name="Standard 2 2 37 14" xfId="5818"/>
    <cellStyle name="Standard 2 2 37 15" xfId="6225"/>
    <cellStyle name="Standard 2 2 37 16" xfId="6632"/>
    <cellStyle name="Standard 2 2 37 17" xfId="7039"/>
    <cellStyle name="Standard 2 2 37 18" xfId="7446"/>
    <cellStyle name="Standard 2 2 37 19" xfId="7853"/>
    <cellStyle name="Standard 2 2 37 2" xfId="934"/>
    <cellStyle name="Standard 2 2 37 20" xfId="8260"/>
    <cellStyle name="Standard 2 2 37 21" xfId="8667"/>
    <cellStyle name="Standard 2 2 37 22" xfId="9074"/>
    <cellStyle name="Standard 2 2 37 23" xfId="9481"/>
    <cellStyle name="Standard 2 2 37 24" xfId="9885"/>
    <cellStyle name="Standard 2 2 37 25" xfId="10277"/>
    <cellStyle name="Standard 2 2 37 26" xfId="10612"/>
    <cellStyle name="Standard 2 2 37 3" xfId="1341"/>
    <cellStyle name="Standard 2 2 37 4" xfId="1748"/>
    <cellStyle name="Standard 2 2 37 5" xfId="2155"/>
    <cellStyle name="Standard 2 2 37 6" xfId="2562"/>
    <cellStyle name="Standard 2 2 37 7" xfId="2969"/>
    <cellStyle name="Standard 2 2 37 8" xfId="3376"/>
    <cellStyle name="Standard 2 2 37 9" xfId="3783"/>
    <cellStyle name="Standard 2 2 38" xfId="304"/>
    <cellStyle name="Standard 2 2 38 10" xfId="4179"/>
    <cellStyle name="Standard 2 2 38 11" xfId="4586"/>
    <cellStyle name="Standard 2 2 38 12" xfId="4993"/>
    <cellStyle name="Standard 2 2 38 13" xfId="5400"/>
    <cellStyle name="Standard 2 2 38 14" xfId="5807"/>
    <cellStyle name="Standard 2 2 38 15" xfId="6214"/>
    <cellStyle name="Standard 2 2 38 16" xfId="6621"/>
    <cellStyle name="Standard 2 2 38 17" xfId="7028"/>
    <cellStyle name="Standard 2 2 38 18" xfId="7435"/>
    <cellStyle name="Standard 2 2 38 19" xfId="7842"/>
    <cellStyle name="Standard 2 2 38 2" xfId="923"/>
    <cellStyle name="Standard 2 2 38 20" xfId="8249"/>
    <cellStyle name="Standard 2 2 38 21" xfId="8656"/>
    <cellStyle name="Standard 2 2 38 22" xfId="9063"/>
    <cellStyle name="Standard 2 2 38 23" xfId="9470"/>
    <cellStyle name="Standard 2 2 38 24" xfId="9874"/>
    <cellStyle name="Standard 2 2 38 25" xfId="10266"/>
    <cellStyle name="Standard 2 2 38 26" xfId="10601"/>
    <cellStyle name="Standard 2 2 38 3" xfId="1330"/>
    <cellStyle name="Standard 2 2 38 4" xfId="1737"/>
    <cellStyle name="Standard 2 2 38 5" xfId="2144"/>
    <cellStyle name="Standard 2 2 38 6" xfId="2551"/>
    <cellStyle name="Standard 2 2 38 7" xfId="2958"/>
    <cellStyle name="Standard 2 2 38 8" xfId="3365"/>
    <cellStyle name="Standard 2 2 38 9" xfId="3772"/>
    <cellStyle name="Standard 2 2 39" xfId="314"/>
    <cellStyle name="Standard 2 2 39 10" xfId="4189"/>
    <cellStyle name="Standard 2 2 39 11" xfId="4596"/>
    <cellStyle name="Standard 2 2 39 12" xfId="5003"/>
    <cellStyle name="Standard 2 2 39 13" xfId="5410"/>
    <cellStyle name="Standard 2 2 39 14" xfId="5817"/>
    <cellStyle name="Standard 2 2 39 15" xfId="6224"/>
    <cellStyle name="Standard 2 2 39 16" xfId="6631"/>
    <cellStyle name="Standard 2 2 39 17" xfId="7038"/>
    <cellStyle name="Standard 2 2 39 18" xfId="7445"/>
    <cellStyle name="Standard 2 2 39 19" xfId="7852"/>
    <cellStyle name="Standard 2 2 39 2" xfId="933"/>
    <cellStyle name="Standard 2 2 39 20" xfId="8259"/>
    <cellStyle name="Standard 2 2 39 21" xfId="8666"/>
    <cellStyle name="Standard 2 2 39 22" xfId="9073"/>
    <cellStyle name="Standard 2 2 39 23" xfId="9480"/>
    <cellStyle name="Standard 2 2 39 24" xfId="9884"/>
    <cellStyle name="Standard 2 2 39 25" xfId="10276"/>
    <cellStyle name="Standard 2 2 39 26" xfId="10611"/>
    <cellStyle name="Standard 2 2 39 3" xfId="1340"/>
    <cellStyle name="Standard 2 2 39 4" xfId="1747"/>
    <cellStyle name="Standard 2 2 39 5" xfId="2154"/>
    <cellStyle name="Standard 2 2 39 6" xfId="2561"/>
    <cellStyle name="Standard 2 2 39 7" xfId="2968"/>
    <cellStyle name="Standard 2 2 39 8" xfId="3375"/>
    <cellStyle name="Standard 2 2 39 9" xfId="3782"/>
    <cellStyle name="Standard 2 2 4" xfId="184"/>
    <cellStyle name="Standard 2 2 4 10" xfId="3315"/>
    <cellStyle name="Standard 2 2 4 11" xfId="3722"/>
    <cellStyle name="Standard 2 2 4 12" xfId="4129"/>
    <cellStyle name="Standard 2 2 4 13" xfId="4536"/>
    <cellStyle name="Standard 2 2 4 14" xfId="4943"/>
    <cellStyle name="Standard 2 2 4 15" xfId="5350"/>
    <cellStyle name="Standard 2 2 4 16" xfId="5757"/>
    <cellStyle name="Standard 2 2 4 17" xfId="6164"/>
    <cellStyle name="Standard 2 2 4 18" xfId="6571"/>
    <cellStyle name="Standard 2 2 4 19" xfId="6978"/>
    <cellStyle name="Standard 2 2 4 2" xfId="185"/>
    <cellStyle name="Standard 2 2 4 20" xfId="7385"/>
    <cellStyle name="Standard 2 2 4 21" xfId="7792"/>
    <cellStyle name="Standard 2 2 4 22" xfId="8199"/>
    <cellStyle name="Standard 2 2 4 23" xfId="8606"/>
    <cellStyle name="Standard 2 2 4 24" xfId="9013"/>
    <cellStyle name="Standard 2 2 4 25" xfId="9420"/>
    <cellStyle name="Standard 2 2 4 26" xfId="9825"/>
    <cellStyle name="Standard 2 2 4 27" xfId="10220"/>
    <cellStyle name="Standard 2 2 4 3" xfId="775"/>
    <cellStyle name="Standard 2 2 4 4" xfId="873"/>
    <cellStyle name="Standard 2 2 4 5" xfId="1280"/>
    <cellStyle name="Standard 2 2 4 6" xfId="1687"/>
    <cellStyle name="Standard 2 2 4 7" xfId="2094"/>
    <cellStyle name="Standard 2 2 4 8" xfId="2501"/>
    <cellStyle name="Standard 2 2 4 9" xfId="2908"/>
    <cellStyle name="Standard 2 2 40" xfId="305"/>
    <cellStyle name="Standard 2 2 40 10" xfId="4180"/>
    <cellStyle name="Standard 2 2 40 11" xfId="4587"/>
    <cellStyle name="Standard 2 2 40 12" xfId="4994"/>
    <cellStyle name="Standard 2 2 40 13" xfId="5401"/>
    <cellStyle name="Standard 2 2 40 14" xfId="5808"/>
    <cellStyle name="Standard 2 2 40 15" xfId="6215"/>
    <cellStyle name="Standard 2 2 40 16" xfId="6622"/>
    <cellStyle name="Standard 2 2 40 17" xfId="7029"/>
    <cellStyle name="Standard 2 2 40 18" xfId="7436"/>
    <cellStyle name="Standard 2 2 40 19" xfId="7843"/>
    <cellStyle name="Standard 2 2 40 2" xfId="924"/>
    <cellStyle name="Standard 2 2 40 20" xfId="8250"/>
    <cellStyle name="Standard 2 2 40 21" xfId="8657"/>
    <cellStyle name="Standard 2 2 40 22" xfId="9064"/>
    <cellStyle name="Standard 2 2 40 23" xfId="9471"/>
    <cellStyle name="Standard 2 2 40 24" xfId="9875"/>
    <cellStyle name="Standard 2 2 40 25" xfId="10267"/>
    <cellStyle name="Standard 2 2 40 26" xfId="10602"/>
    <cellStyle name="Standard 2 2 40 3" xfId="1331"/>
    <cellStyle name="Standard 2 2 40 4" xfId="1738"/>
    <cellStyle name="Standard 2 2 40 5" xfId="2145"/>
    <cellStyle name="Standard 2 2 40 6" xfId="2552"/>
    <cellStyle name="Standard 2 2 40 7" xfId="2959"/>
    <cellStyle name="Standard 2 2 40 8" xfId="3366"/>
    <cellStyle name="Standard 2 2 40 9" xfId="3773"/>
    <cellStyle name="Standard 2 2 41" xfId="313"/>
    <cellStyle name="Standard 2 2 41 10" xfId="4188"/>
    <cellStyle name="Standard 2 2 41 11" xfId="4595"/>
    <cellStyle name="Standard 2 2 41 12" xfId="5002"/>
    <cellStyle name="Standard 2 2 41 13" xfId="5409"/>
    <cellStyle name="Standard 2 2 41 14" xfId="5816"/>
    <cellStyle name="Standard 2 2 41 15" xfId="6223"/>
    <cellStyle name="Standard 2 2 41 16" xfId="6630"/>
    <cellStyle name="Standard 2 2 41 17" xfId="7037"/>
    <cellStyle name="Standard 2 2 41 18" xfId="7444"/>
    <cellStyle name="Standard 2 2 41 19" xfId="7851"/>
    <cellStyle name="Standard 2 2 41 2" xfId="932"/>
    <cellStyle name="Standard 2 2 41 20" xfId="8258"/>
    <cellStyle name="Standard 2 2 41 21" xfId="8665"/>
    <cellStyle name="Standard 2 2 41 22" xfId="9072"/>
    <cellStyle name="Standard 2 2 41 23" xfId="9479"/>
    <cellStyle name="Standard 2 2 41 24" xfId="9883"/>
    <cellStyle name="Standard 2 2 41 25" xfId="10275"/>
    <cellStyle name="Standard 2 2 41 26" xfId="10610"/>
    <cellStyle name="Standard 2 2 41 3" xfId="1339"/>
    <cellStyle name="Standard 2 2 41 4" xfId="1746"/>
    <cellStyle name="Standard 2 2 41 5" xfId="2153"/>
    <cellStyle name="Standard 2 2 41 6" xfId="2560"/>
    <cellStyle name="Standard 2 2 41 7" xfId="2967"/>
    <cellStyle name="Standard 2 2 41 8" xfId="3374"/>
    <cellStyle name="Standard 2 2 41 9" xfId="3781"/>
    <cellStyle name="Standard 2 2 42" xfId="306"/>
    <cellStyle name="Standard 2 2 42 10" xfId="4181"/>
    <cellStyle name="Standard 2 2 42 11" xfId="4588"/>
    <cellStyle name="Standard 2 2 42 12" xfId="4995"/>
    <cellStyle name="Standard 2 2 42 13" xfId="5402"/>
    <cellStyle name="Standard 2 2 42 14" xfId="5809"/>
    <cellStyle name="Standard 2 2 42 15" xfId="6216"/>
    <cellStyle name="Standard 2 2 42 16" xfId="6623"/>
    <cellStyle name="Standard 2 2 42 17" xfId="7030"/>
    <cellStyle name="Standard 2 2 42 18" xfId="7437"/>
    <cellStyle name="Standard 2 2 42 19" xfId="7844"/>
    <cellStyle name="Standard 2 2 42 2" xfId="925"/>
    <cellStyle name="Standard 2 2 42 20" xfId="8251"/>
    <cellStyle name="Standard 2 2 42 21" xfId="8658"/>
    <cellStyle name="Standard 2 2 42 22" xfId="9065"/>
    <cellStyle name="Standard 2 2 42 23" xfId="9472"/>
    <cellStyle name="Standard 2 2 42 24" xfId="9876"/>
    <cellStyle name="Standard 2 2 42 25" xfId="10268"/>
    <cellStyle name="Standard 2 2 42 26" xfId="10603"/>
    <cellStyle name="Standard 2 2 42 3" xfId="1332"/>
    <cellStyle name="Standard 2 2 42 4" xfId="1739"/>
    <cellStyle name="Standard 2 2 42 5" xfId="2146"/>
    <cellStyle name="Standard 2 2 42 6" xfId="2553"/>
    <cellStyle name="Standard 2 2 42 7" xfId="2960"/>
    <cellStyle name="Standard 2 2 42 8" xfId="3367"/>
    <cellStyle name="Standard 2 2 42 9" xfId="3774"/>
    <cellStyle name="Standard 2 2 43" xfId="312"/>
    <cellStyle name="Standard 2 2 43 10" xfId="4187"/>
    <cellStyle name="Standard 2 2 43 11" xfId="4594"/>
    <cellStyle name="Standard 2 2 43 12" xfId="5001"/>
    <cellStyle name="Standard 2 2 43 13" xfId="5408"/>
    <cellStyle name="Standard 2 2 43 14" xfId="5815"/>
    <cellStyle name="Standard 2 2 43 15" xfId="6222"/>
    <cellStyle name="Standard 2 2 43 16" xfId="6629"/>
    <cellStyle name="Standard 2 2 43 17" xfId="7036"/>
    <cellStyle name="Standard 2 2 43 18" xfId="7443"/>
    <cellStyle name="Standard 2 2 43 19" xfId="7850"/>
    <cellStyle name="Standard 2 2 43 2" xfId="931"/>
    <cellStyle name="Standard 2 2 43 20" xfId="8257"/>
    <cellStyle name="Standard 2 2 43 21" xfId="8664"/>
    <cellStyle name="Standard 2 2 43 22" xfId="9071"/>
    <cellStyle name="Standard 2 2 43 23" xfId="9478"/>
    <cellStyle name="Standard 2 2 43 24" xfId="9882"/>
    <cellStyle name="Standard 2 2 43 25" xfId="10274"/>
    <cellStyle name="Standard 2 2 43 26" xfId="10609"/>
    <cellStyle name="Standard 2 2 43 3" xfId="1338"/>
    <cellStyle name="Standard 2 2 43 4" xfId="1745"/>
    <cellStyle name="Standard 2 2 43 5" xfId="2152"/>
    <cellStyle name="Standard 2 2 43 6" xfId="2559"/>
    <cellStyle name="Standard 2 2 43 7" xfId="2966"/>
    <cellStyle name="Standard 2 2 43 8" xfId="3373"/>
    <cellStyle name="Standard 2 2 43 9" xfId="3780"/>
    <cellStyle name="Standard 2 2 44" xfId="307"/>
    <cellStyle name="Standard 2 2 44 10" xfId="4182"/>
    <cellStyle name="Standard 2 2 44 11" xfId="4589"/>
    <cellStyle name="Standard 2 2 44 12" xfId="4996"/>
    <cellStyle name="Standard 2 2 44 13" xfId="5403"/>
    <cellStyle name="Standard 2 2 44 14" xfId="5810"/>
    <cellStyle name="Standard 2 2 44 15" xfId="6217"/>
    <cellStyle name="Standard 2 2 44 16" xfId="6624"/>
    <cellStyle name="Standard 2 2 44 17" xfId="7031"/>
    <cellStyle name="Standard 2 2 44 18" xfId="7438"/>
    <cellStyle name="Standard 2 2 44 19" xfId="7845"/>
    <cellStyle name="Standard 2 2 44 2" xfId="926"/>
    <cellStyle name="Standard 2 2 44 20" xfId="8252"/>
    <cellStyle name="Standard 2 2 44 21" xfId="8659"/>
    <cellStyle name="Standard 2 2 44 22" xfId="9066"/>
    <cellStyle name="Standard 2 2 44 23" xfId="9473"/>
    <cellStyle name="Standard 2 2 44 24" xfId="9877"/>
    <cellStyle name="Standard 2 2 44 25" xfId="10269"/>
    <cellStyle name="Standard 2 2 44 26" xfId="10604"/>
    <cellStyle name="Standard 2 2 44 3" xfId="1333"/>
    <cellStyle name="Standard 2 2 44 4" xfId="1740"/>
    <cellStyle name="Standard 2 2 44 5" xfId="2147"/>
    <cellStyle name="Standard 2 2 44 6" xfId="2554"/>
    <cellStyle name="Standard 2 2 44 7" xfId="2961"/>
    <cellStyle name="Standard 2 2 44 8" xfId="3368"/>
    <cellStyle name="Standard 2 2 44 9" xfId="3775"/>
    <cellStyle name="Standard 2 2 45" xfId="311"/>
    <cellStyle name="Standard 2 2 45 10" xfId="4186"/>
    <cellStyle name="Standard 2 2 45 11" xfId="4593"/>
    <cellStyle name="Standard 2 2 45 12" xfId="5000"/>
    <cellStyle name="Standard 2 2 45 13" xfId="5407"/>
    <cellStyle name="Standard 2 2 45 14" xfId="5814"/>
    <cellStyle name="Standard 2 2 45 15" xfId="6221"/>
    <cellStyle name="Standard 2 2 45 16" xfId="6628"/>
    <cellStyle name="Standard 2 2 45 17" xfId="7035"/>
    <cellStyle name="Standard 2 2 45 18" xfId="7442"/>
    <cellStyle name="Standard 2 2 45 19" xfId="7849"/>
    <cellStyle name="Standard 2 2 45 2" xfId="930"/>
    <cellStyle name="Standard 2 2 45 20" xfId="8256"/>
    <cellStyle name="Standard 2 2 45 21" xfId="8663"/>
    <cellStyle name="Standard 2 2 45 22" xfId="9070"/>
    <cellStyle name="Standard 2 2 45 23" xfId="9477"/>
    <cellStyle name="Standard 2 2 45 24" xfId="9881"/>
    <cellStyle name="Standard 2 2 45 25" xfId="10273"/>
    <cellStyle name="Standard 2 2 45 26" xfId="10608"/>
    <cellStyle name="Standard 2 2 45 3" xfId="1337"/>
    <cellStyle name="Standard 2 2 45 4" xfId="1744"/>
    <cellStyle name="Standard 2 2 45 5" xfId="2151"/>
    <cellStyle name="Standard 2 2 45 6" xfId="2558"/>
    <cellStyle name="Standard 2 2 45 7" xfId="2965"/>
    <cellStyle name="Standard 2 2 45 8" xfId="3372"/>
    <cellStyle name="Standard 2 2 45 9" xfId="3779"/>
    <cellStyle name="Standard 2 2 46" xfId="308"/>
    <cellStyle name="Standard 2 2 46 10" xfId="4183"/>
    <cellStyle name="Standard 2 2 46 11" xfId="4590"/>
    <cellStyle name="Standard 2 2 46 12" xfId="4997"/>
    <cellStyle name="Standard 2 2 46 13" xfId="5404"/>
    <cellStyle name="Standard 2 2 46 14" xfId="5811"/>
    <cellStyle name="Standard 2 2 46 15" xfId="6218"/>
    <cellStyle name="Standard 2 2 46 16" xfId="6625"/>
    <cellStyle name="Standard 2 2 46 17" xfId="7032"/>
    <cellStyle name="Standard 2 2 46 18" xfId="7439"/>
    <cellStyle name="Standard 2 2 46 19" xfId="7846"/>
    <cellStyle name="Standard 2 2 46 2" xfId="927"/>
    <cellStyle name="Standard 2 2 46 20" xfId="8253"/>
    <cellStyle name="Standard 2 2 46 21" xfId="8660"/>
    <cellStyle name="Standard 2 2 46 22" xfId="9067"/>
    <cellStyle name="Standard 2 2 46 23" xfId="9474"/>
    <cellStyle name="Standard 2 2 46 24" xfId="9878"/>
    <cellStyle name="Standard 2 2 46 25" xfId="10270"/>
    <cellStyle name="Standard 2 2 46 26" xfId="10605"/>
    <cellStyle name="Standard 2 2 46 3" xfId="1334"/>
    <cellStyle name="Standard 2 2 46 4" xfId="1741"/>
    <cellStyle name="Standard 2 2 46 5" xfId="2148"/>
    <cellStyle name="Standard 2 2 46 6" xfId="2555"/>
    <cellStyle name="Standard 2 2 46 7" xfId="2962"/>
    <cellStyle name="Standard 2 2 46 8" xfId="3369"/>
    <cellStyle name="Standard 2 2 46 9" xfId="3776"/>
    <cellStyle name="Standard 2 2 47" xfId="310"/>
    <cellStyle name="Standard 2 2 47 10" xfId="4185"/>
    <cellStyle name="Standard 2 2 47 11" xfId="4592"/>
    <cellStyle name="Standard 2 2 47 12" xfId="4999"/>
    <cellStyle name="Standard 2 2 47 13" xfId="5406"/>
    <cellStyle name="Standard 2 2 47 14" xfId="5813"/>
    <cellStyle name="Standard 2 2 47 15" xfId="6220"/>
    <cellStyle name="Standard 2 2 47 16" xfId="6627"/>
    <cellStyle name="Standard 2 2 47 17" xfId="7034"/>
    <cellStyle name="Standard 2 2 47 18" xfId="7441"/>
    <cellStyle name="Standard 2 2 47 19" xfId="7848"/>
    <cellStyle name="Standard 2 2 47 2" xfId="929"/>
    <cellStyle name="Standard 2 2 47 20" xfId="8255"/>
    <cellStyle name="Standard 2 2 47 21" xfId="8662"/>
    <cellStyle name="Standard 2 2 47 22" xfId="9069"/>
    <cellStyle name="Standard 2 2 47 23" xfId="9476"/>
    <cellStyle name="Standard 2 2 47 24" xfId="9880"/>
    <cellStyle name="Standard 2 2 47 25" xfId="10272"/>
    <cellStyle name="Standard 2 2 47 26" xfId="10607"/>
    <cellStyle name="Standard 2 2 47 3" xfId="1336"/>
    <cellStyle name="Standard 2 2 47 4" xfId="1743"/>
    <cellStyle name="Standard 2 2 47 5" xfId="2150"/>
    <cellStyle name="Standard 2 2 47 6" xfId="2557"/>
    <cellStyle name="Standard 2 2 47 7" xfId="2964"/>
    <cellStyle name="Standard 2 2 47 8" xfId="3371"/>
    <cellStyle name="Standard 2 2 47 9" xfId="3778"/>
    <cellStyle name="Standard 2 2 48" xfId="309"/>
    <cellStyle name="Standard 2 2 48 10" xfId="4184"/>
    <cellStyle name="Standard 2 2 48 11" xfId="4591"/>
    <cellStyle name="Standard 2 2 48 12" xfId="4998"/>
    <cellStyle name="Standard 2 2 48 13" xfId="5405"/>
    <cellStyle name="Standard 2 2 48 14" xfId="5812"/>
    <cellStyle name="Standard 2 2 48 15" xfId="6219"/>
    <cellStyle name="Standard 2 2 48 16" xfId="6626"/>
    <cellStyle name="Standard 2 2 48 17" xfId="7033"/>
    <cellStyle name="Standard 2 2 48 18" xfId="7440"/>
    <cellStyle name="Standard 2 2 48 19" xfId="7847"/>
    <cellStyle name="Standard 2 2 48 2" xfId="928"/>
    <cellStyle name="Standard 2 2 48 20" xfId="8254"/>
    <cellStyle name="Standard 2 2 48 21" xfId="8661"/>
    <cellStyle name="Standard 2 2 48 22" xfId="9068"/>
    <cellStyle name="Standard 2 2 48 23" xfId="9475"/>
    <cellStyle name="Standard 2 2 48 24" xfId="9879"/>
    <cellStyle name="Standard 2 2 48 25" xfId="10271"/>
    <cellStyle name="Standard 2 2 48 26" xfId="10606"/>
    <cellStyle name="Standard 2 2 48 3" xfId="1335"/>
    <cellStyle name="Standard 2 2 48 4" xfId="1742"/>
    <cellStyle name="Standard 2 2 48 5" xfId="2149"/>
    <cellStyle name="Standard 2 2 48 6" xfId="2556"/>
    <cellStyle name="Standard 2 2 48 7" xfId="2963"/>
    <cellStyle name="Standard 2 2 48 8" xfId="3370"/>
    <cellStyle name="Standard 2 2 48 9" xfId="3777"/>
    <cellStyle name="Standard 2 2 49" xfId="41"/>
    <cellStyle name="Standard 2 2 49 10" xfId="4096"/>
    <cellStyle name="Standard 2 2 49 11" xfId="4503"/>
    <cellStyle name="Standard 2 2 49 12" xfId="4910"/>
    <cellStyle name="Standard 2 2 49 13" xfId="5317"/>
    <cellStyle name="Standard 2 2 49 14" xfId="5724"/>
    <cellStyle name="Standard 2 2 49 15" xfId="6131"/>
    <cellStyle name="Standard 2 2 49 16" xfId="6538"/>
    <cellStyle name="Standard 2 2 49 17" xfId="6945"/>
    <cellStyle name="Standard 2 2 49 18" xfId="7352"/>
    <cellStyle name="Standard 2 2 49 19" xfId="7759"/>
    <cellStyle name="Standard 2 2 49 2" xfId="840"/>
    <cellStyle name="Standard 2 2 49 20" xfId="8166"/>
    <cellStyle name="Standard 2 2 49 21" xfId="8573"/>
    <cellStyle name="Standard 2 2 49 22" xfId="8980"/>
    <cellStyle name="Standard 2 2 49 23" xfId="9387"/>
    <cellStyle name="Standard 2 2 49 24" xfId="9792"/>
    <cellStyle name="Standard 2 2 49 25" xfId="10192"/>
    <cellStyle name="Standard 2 2 49 26" xfId="10561"/>
    <cellStyle name="Standard 2 2 49 3" xfId="1247"/>
    <cellStyle name="Standard 2 2 49 4" xfId="1654"/>
    <cellStyle name="Standard 2 2 49 5" xfId="2061"/>
    <cellStyle name="Standard 2 2 49 6" xfId="2468"/>
    <cellStyle name="Standard 2 2 49 7" xfId="2875"/>
    <cellStyle name="Standard 2 2 49 8" xfId="3282"/>
    <cellStyle name="Standard 2 2 49 9" xfId="3689"/>
    <cellStyle name="Standard 2 2 5" xfId="244"/>
    <cellStyle name="Standard 2 2 50" xfId="47"/>
    <cellStyle name="Standard 2 2 50 10" xfId="4102"/>
    <cellStyle name="Standard 2 2 50 11" xfId="4509"/>
    <cellStyle name="Standard 2 2 50 12" xfId="4916"/>
    <cellStyle name="Standard 2 2 50 13" xfId="5323"/>
    <cellStyle name="Standard 2 2 50 14" xfId="5730"/>
    <cellStyle name="Standard 2 2 50 15" xfId="6137"/>
    <cellStyle name="Standard 2 2 50 16" xfId="6544"/>
    <cellStyle name="Standard 2 2 50 17" xfId="6951"/>
    <cellStyle name="Standard 2 2 50 18" xfId="7358"/>
    <cellStyle name="Standard 2 2 50 19" xfId="7765"/>
    <cellStyle name="Standard 2 2 50 2" xfId="846"/>
    <cellStyle name="Standard 2 2 50 20" xfId="8172"/>
    <cellStyle name="Standard 2 2 50 21" xfId="8579"/>
    <cellStyle name="Standard 2 2 50 22" xfId="8986"/>
    <cellStyle name="Standard 2 2 50 23" xfId="9393"/>
    <cellStyle name="Standard 2 2 50 24" xfId="9798"/>
    <cellStyle name="Standard 2 2 50 25" xfId="10198"/>
    <cellStyle name="Standard 2 2 50 26" xfId="10566"/>
    <cellStyle name="Standard 2 2 50 3" xfId="1253"/>
    <cellStyle name="Standard 2 2 50 4" xfId="1660"/>
    <cellStyle name="Standard 2 2 50 5" xfId="2067"/>
    <cellStyle name="Standard 2 2 50 6" xfId="2474"/>
    <cellStyle name="Standard 2 2 50 7" xfId="2881"/>
    <cellStyle name="Standard 2 2 50 8" xfId="3288"/>
    <cellStyle name="Standard 2 2 50 9" xfId="3695"/>
    <cellStyle name="Standard 2 2 51" xfId="45"/>
    <cellStyle name="Standard 2 2 51 10" xfId="4100"/>
    <cellStyle name="Standard 2 2 51 11" xfId="4507"/>
    <cellStyle name="Standard 2 2 51 12" xfId="4914"/>
    <cellStyle name="Standard 2 2 51 13" xfId="5321"/>
    <cellStyle name="Standard 2 2 51 14" xfId="5728"/>
    <cellStyle name="Standard 2 2 51 15" xfId="6135"/>
    <cellStyle name="Standard 2 2 51 16" xfId="6542"/>
    <cellStyle name="Standard 2 2 51 17" xfId="6949"/>
    <cellStyle name="Standard 2 2 51 18" xfId="7356"/>
    <cellStyle name="Standard 2 2 51 19" xfId="7763"/>
    <cellStyle name="Standard 2 2 51 2" xfId="844"/>
    <cellStyle name="Standard 2 2 51 20" xfId="8170"/>
    <cellStyle name="Standard 2 2 51 21" xfId="8577"/>
    <cellStyle name="Standard 2 2 51 22" xfId="8984"/>
    <cellStyle name="Standard 2 2 51 23" xfId="9391"/>
    <cellStyle name="Standard 2 2 51 24" xfId="9796"/>
    <cellStyle name="Standard 2 2 51 25" xfId="10196"/>
    <cellStyle name="Standard 2 2 51 26" xfId="10564"/>
    <cellStyle name="Standard 2 2 51 3" xfId="1251"/>
    <cellStyle name="Standard 2 2 51 4" xfId="1658"/>
    <cellStyle name="Standard 2 2 51 5" xfId="2065"/>
    <cellStyle name="Standard 2 2 51 6" xfId="2472"/>
    <cellStyle name="Standard 2 2 51 7" xfId="2879"/>
    <cellStyle name="Standard 2 2 51 8" xfId="3286"/>
    <cellStyle name="Standard 2 2 51 9" xfId="3693"/>
    <cellStyle name="Standard 2 2 52" xfId="380"/>
    <cellStyle name="Standard 2 2 52 10" xfId="4255"/>
    <cellStyle name="Standard 2 2 52 11" xfId="4662"/>
    <cellStyle name="Standard 2 2 52 12" xfId="5069"/>
    <cellStyle name="Standard 2 2 52 13" xfId="5476"/>
    <cellStyle name="Standard 2 2 52 14" xfId="5883"/>
    <cellStyle name="Standard 2 2 52 15" xfId="6290"/>
    <cellStyle name="Standard 2 2 52 16" xfId="6697"/>
    <cellStyle name="Standard 2 2 52 17" xfId="7104"/>
    <cellStyle name="Standard 2 2 52 18" xfId="7511"/>
    <cellStyle name="Standard 2 2 52 19" xfId="7918"/>
    <cellStyle name="Standard 2 2 52 2" xfId="999"/>
    <cellStyle name="Standard 2 2 52 20" xfId="8325"/>
    <cellStyle name="Standard 2 2 52 21" xfId="8732"/>
    <cellStyle name="Standard 2 2 52 22" xfId="9139"/>
    <cellStyle name="Standard 2 2 52 23" xfId="9545"/>
    <cellStyle name="Standard 2 2 52 24" xfId="9946"/>
    <cellStyle name="Standard 2 2 52 25" xfId="10334"/>
    <cellStyle name="Standard 2 2 52 26" xfId="10641"/>
    <cellStyle name="Standard 2 2 52 3" xfId="1406"/>
    <cellStyle name="Standard 2 2 52 4" xfId="1813"/>
    <cellStyle name="Standard 2 2 52 5" xfId="2220"/>
    <cellStyle name="Standard 2 2 52 6" xfId="2627"/>
    <cellStyle name="Standard 2 2 52 7" xfId="3034"/>
    <cellStyle name="Standard 2 2 52 8" xfId="3441"/>
    <cellStyle name="Standard 2 2 52 9" xfId="3848"/>
    <cellStyle name="Standard 2 2 53" xfId="60"/>
    <cellStyle name="Standard 2 2 53 10" xfId="4115"/>
    <cellStyle name="Standard 2 2 53 11" xfId="4522"/>
    <cellStyle name="Standard 2 2 53 12" xfId="4929"/>
    <cellStyle name="Standard 2 2 53 13" xfId="5336"/>
    <cellStyle name="Standard 2 2 53 14" xfId="5743"/>
    <cellStyle name="Standard 2 2 53 15" xfId="6150"/>
    <cellStyle name="Standard 2 2 53 16" xfId="6557"/>
    <cellStyle name="Standard 2 2 53 17" xfId="6964"/>
    <cellStyle name="Standard 2 2 53 18" xfId="7371"/>
    <cellStyle name="Standard 2 2 53 19" xfId="7778"/>
    <cellStyle name="Standard 2 2 53 2" xfId="859"/>
    <cellStyle name="Standard 2 2 53 20" xfId="8185"/>
    <cellStyle name="Standard 2 2 53 21" xfId="8592"/>
    <cellStyle name="Standard 2 2 53 22" xfId="8999"/>
    <cellStyle name="Standard 2 2 53 23" xfId="9406"/>
    <cellStyle name="Standard 2 2 53 24" xfId="9811"/>
    <cellStyle name="Standard 2 2 53 25" xfId="10208"/>
    <cellStyle name="Standard 2 2 53 26" xfId="10569"/>
    <cellStyle name="Standard 2 2 53 3" xfId="1266"/>
    <cellStyle name="Standard 2 2 53 4" xfId="1673"/>
    <cellStyle name="Standard 2 2 53 5" xfId="2080"/>
    <cellStyle name="Standard 2 2 53 6" xfId="2487"/>
    <cellStyle name="Standard 2 2 53 7" xfId="2894"/>
    <cellStyle name="Standard 2 2 53 8" xfId="3301"/>
    <cellStyle name="Standard 2 2 53 9" xfId="3708"/>
    <cellStyle name="Standard 2 2 54" xfId="368"/>
    <cellStyle name="Standard 2 2 54 10" xfId="4243"/>
    <cellStyle name="Standard 2 2 54 11" xfId="4650"/>
    <cellStyle name="Standard 2 2 54 12" xfId="5057"/>
    <cellStyle name="Standard 2 2 54 13" xfId="5464"/>
    <cellStyle name="Standard 2 2 54 14" xfId="5871"/>
    <cellStyle name="Standard 2 2 54 15" xfId="6278"/>
    <cellStyle name="Standard 2 2 54 16" xfId="6685"/>
    <cellStyle name="Standard 2 2 54 17" xfId="7092"/>
    <cellStyle name="Standard 2 2 54 18" xfId="7499"/>
    <cellStyle name="Standard 2 2 54 19" xfId="7906"/>
    <cellStyle name="Standard 2 2 54 2" xfId="987"/>
    <cellStyle name="Standard 2 2 54 20" xfId="8313"/>
    <cellStyle name="Standard 2 2 54 21" xfId="8720"/>
    <cellStyle name="Standard 2 2 54 22" xfId="9127"/>
    <cellStyle name="Standard 2 2 54 23" xfId="9533"/>
    <cellStyle name="Standard 2 2 54 24" xfId="9934"/>
    <cellStyle name="Standard 2 2 54 25" xfId="10322"/>
    <cellStyle name="Standard 2 2 54 26" xfId="10639"/>
    <cellStyle name="Standard 2 2 54 3" xfId="1394"/>
    <cellStyle name="Standard 2 2 54 4" xfId="1801"/>
    <cellStyle name="Standard 2 2 54 5" xfId="2208"/>
    <cellStyle name="Standard 2 2 54 6" xfId="2615"/>
    <cellStyle name="Standard 2 2 54 7" xfId="3022"/>
    <cellStyle name="Standard 2 2 54 8" xfId="3429"/>
    <cellStyle name="Standard 2 2 54 9" xfId="3836"/>
    <cellStyle name="Standard 2 2 55" xfId="44"/>
    <cellStyle name="Standard 2 2 55 10" xfId="4099"/>
    <cellStyle name="Standard 2 2 55 11" xfId="4506"/>
    <cellStyle name="Standard 2 2 55 12" xfId="4913"/>
    <cellStyle name="Standard 2 2 55 13" xfId="5320"/>
    <cellStyle name="Standard 2 2 55 14" xfId="5727"/>
    <cellStyle name="Standard 2 2 55 15" xfId="6134"/>
    <cellStyle name="Standard 2 2 55 16" xfId="6541"/>
    <cellStyle name="Standard 2 2 55 17" xfId="6948"/>
    <cellStyle name="Standard 2 2 55 18" xfId="7355"/>
    <cellStyle name="Standard 2 2 55 19" xfId="7762"/>
    <cellStyle name="Standard 2 2 55 2" xfId="843"/>
    <cellStyle name="Standard 2 2 55 20" xfId="8169"/>
    <cellStyle name="Standard 2 2 55 21" xfId="8576"/>
    <cellStyle name="Standard 2 2 55 22" xfId="8983"/>
    <cellStyle name="Standard 2 2 55 23" xfId="9390"/>
    <cellStyle name="Standard 2 2 55 24" xfId="9795"/>
    <cellStyle name="Standard 2 2 55 25" xfId="10195"/>
    <cellStyle name="Standard 2 2 55 26" xfId="10563"/>
    <cellStyle name="Standard 2 2 55 3" xfId="1250"/>
    <cellStyle name="Standard 2 2 55 4" xfId="1657"/>
    <cellStyle name="Standard 2 2 55 5" xfId="2064"/>
    <cellStyle name="Standard 2 2 55 6" xfId="2471"/>
    <cellStyle name="Standard 2 2 55 7" xfId="2878"/>
    <cellStyle name="Standard 2 2 55 8" xfId="3285"/>
    <cellStyle name="Standard 2 2 55 9" xfId="3692"/>
    <cellStyle name="Standard 2 2 56" xfId="384"/>
    <cellStyle name="Standard 2 2 56 10" xfId="4259"/>
    <cellStyle name="Standard 2 2 56 11" xfId="4666"/>
    <cellStyle name="Standard 2 2 56 12" xfId="5073"/>
    <cellStyle name="Standard 2 2 56 13" xfId="5480"/>
    <cellStyle name="Standard 2 2 56 14" xfId="5887"/>
    <cellStyle name="Standard 2 2 56 15" xfId="6294"/>
    <cellStyle name="Standard 2 2 56 16" xfId="6701"/>
    <cellStyle name="Standard 2 2 56 17" xfId="7108"/>
    <cellStyle name="Standard 2 2 56 18" xfId="7515"/>
    <cellStyle name="Standard 2 2 56 19" xfId="7922"/>
    <cellStyle name="Standard 2 2 56 2" xfId="1003"/>
    <cellStyle name="Standard 2 2 56 20" xfId="8329"/>
    <cellStyle name="Standard 2 2 56 21" xfId="8736"/>
    <cellStyle name="Standard 2 2 56 22" xfId="9143"/>
    <cellStyle name="Standard 2 2 56 23" xfId="9549"/>
    <cellStyle name="Standard 2 2 56 24" xfId="9950"/>
    <cellStyle name="Standard 2 2 56 25" xfId="10338"/>
    <cellStyle name="Standard 2 2 56 26" xfId="10643"/>
    <cellStyle name="Standard 2 2 56 3" xfId="1410"/>
    <cellStyle name="Standard 2 2 56 4" xfId="1817"/>
    <cellStyle name="Standard 2 2 56 5" xfId="2224"/>
    <cellStyle name="Standard 2 2 56 6" xfId="2631"/>
    <cellStyle name="Standard 2 2 56 7" xfId="3038"/>
    <cellStyle name="Standard 2 2 56 8" xfId="3445"/>
    <cellStyle name="Standard 2 2 56 9" xfId="3852"/>
    <cellStyle name="Standard 2 2 57" xfId="51"/>
    <cellStyle name="Standard 2 2 57 10" xfId="4106"/>
    <cellStyle name="Standard 2 2 57 11" xfId="4513"/>
    <cellStyle name="Standard 2 2 57 12" xfId="4920"/>
    <cellStyle name="Standard 2 2 57 13" xfId="5327"/>
    <cellStyle name="Standard 2 2 57 14" xfId="5734"/>
    <cellStyle name="Standard 2 2 57 15" xfId="6141"/>
    <cellStyle name="Standard 2 2 57 16" xfId="6548"/>
    <cellStyle name="Standard 2 2 57 17" xfId="6955"/>
    <cellStyle name="Standard 2 2 57 18" xfId="7362"/>
    <cellStyle name="Standard 2 2 57 19" xfId="7769"/>
    <cellStyle name="Standard 2 2 57 2" xfId="850"/>
    <cellStyle name="Standard 2 2 57 20" xfId="8176"/>
    <cellStyle name="Standard 2 2 57 21" xfId="8583"/>
    <cellStyle name="Standard 2 2 57 22" xfId="8990"/>
    <cellStyle name="Standard 2 2 57 23" xfId="9397"/>
    <cellStyle name="Standard 2 2 57 24" xfId="9802"/>
    <cellStyle name="Standard 2 2 57 25" xfId="10201"/>
    <cellStyle name="Standard 2 2 57 26" xfId="10568"/>
    <cellStyle name="Standard 2 2 57 3" xfId="1257"/>
    <cellStyle name="Standard 2 2 57 4" xfId="1664"/>
    <cellStyle name="Standard 2 2 57 5" xfId="2071"/>
    <cellStyle name="Standard 2 2 57 6" xfId="2478"/>
    <cellStyle name="Standard 2 2 57 7" xfId="2885"/>
    <cellStyle name="Standard 2 2 57 8" xfId="3292"/>
    <cellStyle name="Standard 2 2 57 9" xfId="3699"/>
    <cellStyle name="Standard 2 2 58" xfId="369"/>
    <cellStyle name="Standard 2 2 58 10" xfId="4244"/>
    <cellStyle name="Standard 2 2 58 11" xfId="4651"/>
    <cellStyle name="Standard 2 2 58 12" xfId="5058"/>
    <cellStyle name="Standard 2 2 58 13" xfId="5465"/>
    <cellStyle name="Standard 2 2 58 14" xfId="5872"/>
    <cellStyle name="Standard 2 2 58 15" xfId="6279"/>
    <cellStyle name="Standard 2 2 58 16" xfId="6686"/>
    <cellStyle name="Standard 2 2 58 17" xfId="7093"/>
    <cellStyle name="Standard 2 2 58 18" xfId="7500"/>
    <cellStyle name="Standard 2 2 58 19" xfId="7907"/>
    <cellStyle name="Standard 2 2 58 2" xfId="988"/>
    <cellStyle name="Standard 2 2 58 20" xfId="8314"/>
    <cellStyle name="Standard 2 2 58 21" xfId="8721"/>
    <cellStyle name="Standard 2 2 58 22" xfId="9128"/>
    <cellStyle name="Standard 2 2 58 23" xfId="9534"/>
    <cellStyle name="Standard 2 2 58 24" xfId="9935"/>
    <cellStyle name="Standard 2 2 58 25" xfId="10323"/>
    <cellStyle name="Standard 2 2 58 26" xfId="10640"/>
    <cellStyle name="Standard 2 2 58 3" xfId="1395"/>
    <cellStyle name="Standard 2 2 58 4" xfId="1802"/>
    <cellStyle name="Standard 2 2 58 5" xfId="2209"/>
    <cellStyle name="Standard 2 2 58 6" xfId="2616"/>
    <cellStyle name="Standard 2 2 58 7" xfId="3023"/>
    <cellStyle name="Standard 2 2 58 8" xfId="3430"/>
    <cellStyle name="Standard 2 2 58 9" xfId="3837"/>
    <cellStyle name="Standard 2 2 59" xfId="42"/>
    <cellStyle name="Standard 2 2 59 10" xfId="4097"/>
    <cellStyle name="Standard 2 2 59 11" xfId="4504"/>
    <cellStyle name="Standard 2 2 59 12" xfId="4911"/>
    <cellStyle name="Standard 2 2 59 13" xfId="5318"/>
    <cellStyle name="Standard 2 2 59 14" xfId="5725"/>
    <cellStyle name="Standard 2 2 59 15" xfId="6132"/>
    <cellStyle name="Standard 2 2 59 16" xfId="6539"/>
    <cellStyle name="Standard 2 2 59 17" xfId="6946"/>
    <cellStyle name="Standard 2 2 59 18" xfId="7353"/>
    <cellStyle name="Standard 2 2 59 19" xfId="7760"/>
    <cellStyle name="Standard 2 2 59 2" xfId="841"/>
    <cellStyle name="Standard 2 2 59 20" xfId="8167"/>
    <cellStyle name="Standard 2 2 59 21" xfId="8574"/>
    <cellStyle name="Standard 2 2 59 22" xfId="8981"/>
    <cellStyle name="Standard 2 2 59 23" xfId="9388"/>
    <cellStyle name="Standard 2 2 59 24" xfId="9793"/>
    <cellStyle name="Standard 2 2 59 25" xfId="10193"/>
    <cellStyle name="Standard 2 2 59 26" xfId="10562"/>
    <cellStyle name="Standard 2 2 59 3" xfId="1248"/>
    <cellStyle name="Standard 2 2 59 4" xfId="1655"/>
    <cellStyle name="Standard 2 2 59 5" xfId="2062"/>
    <cellStyle name="Standard 2 2 59 6" xfId="2469"/>
    <cellStyle name="Standard 2 2 59 7" xfId="2876"/>
    <cellStyle name="Standard 2 2 59 8" xfId="3283"/>
    <cellStyle name="Standard 2 2 59 9" xfId="3690"/>
    <cellStyle name="Standard 2 2 6" xfId="241"/>
    <cellStyle name="Standard 2 2 60" xfId="46"/>
    <cellStyle name="Standard 2 2 60 10" xfId="4101"/>
    <cellStyle name="Standard 2 2 60 11" xfId="4508"/>
    <cellStyle name="Standard 2 2 60 12" xfId="4915"/>
    <cellStyle name="Standard 2 2 60 13" xfId="5322"/>
    <cellStyle name="Standard 2 2 60 14" xfId="5729"/>
    <cellStyle name="Standard 2 2 60 15" xfId="6136"/>
    <cellStyle name="Standard 2 2 60 16" xfId="6543"/>
    <cellStyle name="Standard 2 2 60 17" xfId="6950"/>
    <cellStyle name="Standard 2 2 60 18" xfId="7357"/>
    <cellStyle name="Standard 2 2 60 19" xfId="7764"/>
    <cellStyle name="Standard 2 2 60 2" xfId="845"/>
    <cellStyle name="Standard 2 2 60 20" xfId="8171"/>
    <cellStyle name="Standard 2 2 60 21" xfId="8578"/>
    <cellStyle name="Standard 2 2 60 22" xfId="8985"/>
    <cellStyle name="Standard 2 2 60 23" xfId="9392"/>
    <cellStyle name="Standard 2 2 60 24" xfId="9797"/>
    <cellStyle name="Standard 2 2 60 25" xfId="10197"/>
    <cellStyle name="Standard 2 2 60 26" xfId="10565"/>
    <cellStyle name="Standard 2 2 60 3" xfId="1252"/>
    <cellStyle name="Standard 2 2 60 4" xfId="1659"/>
    <cellStyle name="Standard 2 2 60 5" xfId="2066"/>
    <cellStyle name="Standard 2 2 60 6" xfId="2473"/>
    <cellStyle name="Standard 2 2 60 7" xfId="2880"/>
    <cellStyle name="Standard 2 2 60 8" xfId="3287"/>
    <cellStyle name="Standard 2 2 60 9" xfId="3694"/>
    <cellStyle name="Standard 2 2 61" xfId="48"/>
    <cellStyle name="Standard 2 2 61 10" xfId="4103"/>
    <cellStyle name="Standard 2 2 61 11" xfId="4510"/>
    <cellStyle name="Standard 2 2 61 12" xfId="4917"/>
    <cellStyle name="Standard 2 2 61 13" xfId="5324"/>
    <cellStyle name="Standard 2 2 61 14" xfId="5731"/>
    <cellStyle name="Standard 2 2 61 15" xfId="6138"/>
    <cellStyle name="Standard 2 2 61 16" xfId="6545"/>
    <cellStyle name="Standard 2 2 61 17" xfId="6952"/>
    <cellStyle name="Standard 2 2 61 18" xfId="7359"/>
    <cellStyle name="Standard 2 2 61 19" xfId="7766"/>
    <cellStyle name="Standard 2 2 61 2" xfId="847"/>
    <cellStyle name="Standard 2 2 61 20" xfId="8173"/>
    <cellStyle name="Standard 2 2 61 21" xfId="8580"/>
    <cellStyle name="Standard 2 2 61 22" xfId="8987"/>
    <cellStyle name="Standard 2 2 61 23" xfId="9394"/>
    <cellStyle name="Standard 2 2 61 24" xfId="9799"/>
    <cellStyle name="Standard 2 2 61 25" xfId="10199"/>
    <cellStyle name="Standard 2 2 61 26" xfId="10567"/>
    <cellStyle name="Standard 2 2 61 3" xfId="1254"/>
    <cellStyle name="Standard 2 2 61 4" xfId="1661"/>
    <cellStyle name="Standard 2 2 61 5" xfId="2068"/>
    <cellStyle name="Standard 2 2 61 6" xfId="2475"/>
    <cellStyle name="Standard 2 2 61 7" xfId="2882"/>
    <cellStyle name="Standard 2 2 61 8" xfId="3289"/>
    <cellStyle name="Standard 2 2 61 9" xfId="3696"/>
    <cellStyle name="Standard 2 2 62" xfId="381"/>
    <cellStyle name="Standard 2 2 62 10" xfId="4256"/>
    <cellStyle name="Standard 2 2 62 11" xfId="4663"/>
    <cellStyle name="Standard 2 2 62 12" xfId="5070"/>
    <cellStyle name="Standard 2 2 62 13" xfId="5477"/>
    <cellStyle name="Standard 2 2 62 14" xfId="5884"/>
    <cellStyle name="Standard 2 2 62 15" xfId="6291"/>
    <cellStyle name="Standard 2 2 62 16" xfId="6698"/>
    <cellStyle name="Standard 2 2 62 17" xfId="7105"/>
    <cellStyle name="Standard 2 2 62 18" xfId="7512"/>
    <cellStyle name="Standard 2 2 62 19" xfId="7919"/>
    <cellStyle name="Standard 2 2 62 2" xfId="1000"/>
    <cellStyle name="Standard 2 2 62 20" xfId="8326"/>
    <cellStyle name="Standard 2 2 62 21" xfId="8733"/>
    <cellStyle name="Standard 2 2 62 22" xfId="9140"/>
    <cellStyle name="Standard 2 2 62 23" xfId="9546"/>
    <cellStyle name="Standard 2 2 62 24" xfId="9947"/>
    <cellStyle name="Standard 2 2 62 25" xfId="10335"/>
    <cellStyle name="Standard 2 2 62 26" xfId="10642"/>
    <cellStyle name="Standard 2 2 62 3" xfId="1407"/>
    <cellStyle name="Standard 2 2 62 4" xfId="1814"/>
    <cellStyle name="Standard 2 2 62 5" xfId="2221"/>
    <cellStyle name="Standard 2 2 62 6" xfId="2628"/>
    <cellStyle name="Standard 2 2 62 7" xfId="3035"/>
    <cellStyle name="Standard 2 2 62 8" xfId="3442"/>
    <cellStyle name="Standard 2 2 62 9" xfId="3849"/>
    <cellStyle name="Standard 2 2 63" xfId="768"/>
    <cellStyle name="Standard 2 2 64" xfId="1019"/>
    <cellStyle name="Standard 2 2 65" xfId="1426"/>
    <cellStyle name="Standard 2 2 66" xfId="1833"/>
    <cellStyle name="Standard 2 2 67" xfId="2240"/>
    <cellStyle name="Standard 2 2 68" xfId="2647"/>
    <cellStyle name="Standard 2 2 69" xfId="3054"/>
    <cellStyle name="Standard 2 2 7" xfId="347"/>
    <cellStyle name="Standard 2 2 7 10" xfId="4118"/>
    <cellStyle name="Standard 2 2 7 11" xfId="4525"/>
    <cellStyle name="Standard 2 2 7 12" xfId="4932"/>
    <cellStyle name="Standard 2 2 7 13" xfId="5339"/>
    <cellStyle name="Standard 2 2 7 14" xfId="5746"/>
    <cellStyle name="Standard 2 2 7 15" xfId="6153"/>
    <cellStyle name="Standard 2 2 7 16" xfId="6560"/>
    <cellStyle name="Standard 2 2 7 17" xfId="6967"/>
    <cellStyle name="Standard 2 2 7 18" xfId="7374"/>
    <cellStyle name="Standard 2 2 7 19" xfId="7781"/>
    <cellStyle name="Standard 2 2 7 2" xfId="862"/>
    <cellStyle name="Standard 2 2 7 2 10" xfId="4222"/>
    <cellStyle name="Standard 2 2 7 2 11" xfId="4629"/>
    <cellStyle name="Standard 2 2 7 2 12" xfId="5036"/>
    <cellStyle name="Standard 2 2 7 2 13" xfId="5443"/>
    <cellStyle name="Standard 2 2 7 2 14" xfId="5850"/>
    <cellStyle name="Standard 2 2 7 2 15" xfId="6257"/>
    <cellStyle name="Standard 2 2 7 2 16" xfId="6664"/>
    <cellStyle name="Standard 2 2 7 2 17" xfId="7071"/>
    <cellStyle name="Standard 2 2 7 2 18" xfId="7478"/>
    <cellStyle name="Standard 2 2 7 2 19" xfId="7885"/>
    <cellStyle name="Standard 2 2 7 2 2" xfId="966"/>
    <cellStyle name="Standard 2 2 7 2 20" xfId="8292"/>
    <cellStyle name="Standard 2 2 7 2 21" xfId="8699"/>
    <cellStyle name="Standard 2 2 7 2 22" xfId="9106"/>
    <cellStyle name="Standard 2 2 7 2 23" xfId="9513"/>
    <cellStyle name="Standard 2 2 7 2 24" xfId="9916"/>
    <cellStyle name="Standard 2 2 7 2 25" xfId="10307"/>
    <cellStyle name="Standard 2 2 7 2 26" xfId="10634"/>
    <cellStyle name="Standard 2 2 7 2 3" xfId="1373"/>
    <cellStyle name="Standard 2 2 7 2 4" xfId="1780"/>
    <cellStyle name="Standard 2 2 7 2 5" xfId="2187"/>
    <cellStyle name="Standard 2 2 7 2 6" xfId="2594"/>
    <cellStyle name="Standard 2 2 7 2 7" xfId="3001"/>
    <cellStyle name="Standard 2 2 7 2 8" xfId="3408"/>
    <cellStyle name="Standard 2 2 7 2 9" xfId="3815"/>
    <cellStyle name="Standard 2 2 7 20" xfId="8188"/>
    <cellStyle name="Standard 2 2 7 21" xfId="8595"/>
    <cellStyle name="Standard 2 2 7 22" xfId="9002"/>
    <cellStyle name="Standard 2 2 7 23" xfId="9409"/>
    <cellStyle name="Standard 2 2 7 24" xfId="9814"/>
    <cellStyle name="Standard 2 2 7 25" xfId="10211"/>
    <cellStyle name="Standard 2 2 7 26" xfId="10570"/>
    <cellStyle name="Standard 2 2 7 3" xfId="1269"/>
    <cellStyle name="Standard 2 2 7 4" xfId="1676"/>
    <cellStyle name="Standard 2 2 7 5" xfId="2083"/>
    <cellStyle name="Standard 2 2 7 6" xfId="2490"/>
    <cellStyle name="Standard 2 2 7 7" xfId="2897"/>
    <cellStyle name="Standard 2 2 7 8" xfId="3304"/>
    <cellStyle name="Standard 2 2 7 9" xfId="3711"/>
    <cellStyle name="Standard 2 2 70" xfId="3461"/>
    <cellStyle name="Standard 2 2 71" xfId="3868"/>
    <cellStyle name="Standard 2 2 72" xfId="4275"/>
    <cellStyle name="Standard 2 2 73" xfId="4682"/>
    <cellStyle name="Standard 2 2 74" xfId="5089"/>
    <cellStyle name="Standard 2 2 75" xfId="5496"/>
    <cellStyle name="Standard 2 2 76" xfId="5903"/>
    <cellStyle name="Standard 2 2 77" xfId="6310"/>
    <cellStyle name="Standard 2 2 78" xfId="6717"/>
    <cellStyle name="Standard 2 2 79" xfId="7124"/>
    <cellStyle name="Standard 2 2 8" xfId="271"/>
    <cellStyle name="Standard 2 2 8 10" xfId="4146"/>
    <cellStyle name="Standard 2 2 8 11" xfId="4553"/>
    <cellStyle name="Standard 2 2 8 12" xfId="4960"/>
    <cellStyle name="Standard 2 2 8 13" xfId="5367"/>
    <cellStyle name="Standard 2 2 8 14" xfId="5774"/>
    <cellStyle name="Standard 2 2 8 15" xfId="6181"/>
    <cellStyle name="Standard 2 2 8 16" xfId="6588"/>
    <cellStyle name="Standard 2 2 8 17" xfId="6995"/>
    <cellStyle name="Standard 2 2 8 18" xfId="7402"/>
    <cellStyle name="Standard 2 2 8 19" xfId="7809"/>
    <cellStyle name="Standard 2 2 8 2" xfId="890"/>
    <cellStyle name="Standard 2 2 8 20" xfId="8216"/>
    <cellStyle name="Standard 2 2 8 21" xfId="8623"/>
    <cellStyle name="Standard 2 2 8 22" xfId="9030"/>
    <cellStyle name="Standard 2 2 8 23" xfId="9437"/>
    <cellStyle name="Standard 2 2 8 24" xfId="9841"/>
    <cellStyle name="Standard 2 2 8 25" xfId="10234"/>
    <cellStyle name="Standard 2 2 8 26" xfId="10578"/>
    <cellStyle name="Standard 2 2 8 3" xfId="1297"/>
    <cellStyle name="Standard 2 2 8 4" xfId="1704"/>
    <cellStyle name="Standard 2 2 8 5" xfId="2111"/>
    <cellStyle name="Standard 2 2 8 6" xfId="2518"/>
    <cellStyle name="Standard 2 2 8 7" xfId="2925"/>
    <cellStyle name="Standard 2 2 8 8" xfId="3332"/>
    <cellStyle name="Standard 2 2 8 9" xfId="3739"/>
    <cellStyle name="Standard 2 2 80" xfId="7531"/>
    <cellStyle name="Standard 2 2 81" xfId="7938"/>
    <cellStyle name="Standard 2 2 82" xfId="8345"/>
    <cellStyle name="Standard 2 2 83" xfId="8752"/>
    <cellStyle name="Standard 2 2 84" xfId="9159"/>
    <cellStyle name="Standard 2 2 85" xfId="9565"/>
    <cellStyle name="Standard 2 2 86" xfId="9966"/>
    <cellStyle name="Standard 2 2 87" xfId="10353"/>
    <cellStyle name="Standard 2 2 9" xfId="345"/>
    <cellStyle name="Standard 2 2 9 10" xfId="4220"/>
    <cellStyle name="Standard 2 2 9 11" xfId="4627"/>
    <cellStyle name="Standard 2 2 9 12" xfId="5034"/>
    <cellStyle name="Standard 2 2 9 13" xfId="5441"/>
    <cellStyle name="Standard 2 2 9 14" xfId="5848"/>
    <cellStyle name="Standard 2 2 9 15" xfId="6255"/>
    <cellStyle name="Standard 2 2 9 16" xfId="6662"/>
    <cellStyle name="Standard 2 2 9 17" xfId="7069"/>
    <cellStyle name="Standard 2 2 9 18" xfId="7476"/>
    <cellStyle name="Standard 2 2 9 19" xfId="7883"/>
    <cellStyle name="Standard 2 2 9 2" xfId="964"/>
    <cellStyle name="Standard 2 2 9 20" xfId="8290"/>
    <cellStyle name="Standard 2 2 9 21" xfId="8697"/>
    <cellStyle name="Standard 2 2 9 22" xfId="9104"/>
    <cellStyle name="Standard 2 2 9 23" xfId="9511"/>
    <cellStyle name="Standard 2 2 9 24" xfId="9914"/>
    <cellStyle name="Standard 2 2 9 25" xfId="10305"/>
    <cellStyle name="Standard 2 2 9 26" xfId="10633"/>
    <cellStyle name="Standard 2 2 9 3" xfId="1371"/>
    <cellStyle name="Standard 2 2 9 4" xfId="1778"/>
    <cellStyle name="Standard 2 2 9 5" xfId="2185"/>
    <cellStyle name="Standard 2 2 9 6" xfId="2592"/>
    <cellStyle name="Standard 2 2 9 7" xfId="2999"/>
    <cellStyle name="Standard 2 2 9 8" xfId="3406"/>
    <cellStyle name="Standard 2 2 9 9" xfId="3813"/>
    <cellStyle name="Standard 2 20" xfId="266"/>
    <cellStyle name="Standard 2 21" xfId="387"/>
    <cellStyle name="Standard 2 22" xfId="49"/>
    <cellStyle name="Standard 2 23" xfId="377"/>
    <cellStyle name="Standard 2 24" xfId="59"/>
    <cellStyle name="Standard 2 25" xfId="379"/>
    <cellStyle name="Standard 2 26" xfId="58"/>
    <cellStyle name="Standard 2 27" xfId="375"/>
    <cellStyle name="Standard 2 28" xfId="56"/>
    <cellStyle name="Standard 2 29" xfId="374"/>
    <cellStyle name="Standard 2 3" xfId="186"/>
    <cellStyle name="Standard 2 3 2" xfId="187"/>
    <cellStyle name="Standard 2 3 2 10" xfId="3431"/>
    <cellStyle name="Standard 2 3 2 11" xfId="3838"/>
    <cellStyle name="Standard 2 3 2 12" xfId="4245"/>
    <cellStyle name="Standard 2 3 2 13" xfId="4652"/>
    <cellStyle name="Standard 2 3 2 14" xfId="5059"/>
    <cellStyle name="Standard 2 3 2 15" xfId="5466"/>
    <cellStyle name="Standard 2 3 2 16" xfId="5873"/>
    <cellStyle name="Standard 2 3 2 17" xfId="6280"/>
    <cellStyle name="Standard 2 3 2 18" xfId="6687"/>
    <cellStyle name="Standard 2 3 2 19" xfId="7094"/>
    <cellStyle name="Standard 2 3 2 2" xfId="188"/>
    <cellStyle name="Standard 2 3 2 20" xfId="7501"/>
    <cellStyle name="Standard 2 3 2 21" xfId="7908"/>
    <cellStyle name="Standard 2 3 2 22" xfId="8315"/>
    <cellStyle name="Standard 2 3 2 23" xfId="8722"/>
    <cellStyle name="Standard 2 3 2 24" xfId="9129"/>
    <cellStyle name="Standard 2 3 2 25" xfId="9535"/>
    <cellStyle name="Standard 2 3 2 26" xfId="9936"/>
    <cellStyle name="Standard 2 3 2 27" xfId="10324"/>
    <cellStyle name="Standard 2 3 2 3" xfId="778"/>
    <cellStyle name="Standard 2 3 2 4" xfId="989"/>
    <cellStyle name="Standard 2 3 2 5" xfId="1396"/>
    <cellStyle name="Standard 2 3 2 6" xfId="1803"/>
    <cellStyle name="Standard 2 3 2 7" xfId="2210"/>
    <cellStyle name="Standard 2 3 2 8" xfId="2617"/>
    <cellStyle name="Standard 2 3 2 9" xfId="3024"/>
    <cellStyle name="Standard 2 3 3" xfId="189"/>
    <cellStyle name="Standard 2 30" xfId="61"/>
    <cellStyle name="Standard 2 31" xfId="372"/>
    <cellStyle name="Standard 2 32" xfId="43"/>
    <cellStyle name="Standard 2 33" xfId="382"/>
    <cellStyle name="Standard 2 34" xfId="62"/>
    <cellStyle name="Standard 2 35" xfId="376"/>
    <cellStyle name="Standard 2 36" xfId="52"/>
    <cellStyle name="Standard 2 37" xfId="378"/>
    <cellStyle name="Standard 2 38" xfId="50"/>
    <cellStyle name="Standard 2 39" xfId="366"/>
    <cellStyle name="Standard 2 4" xfId="190"/>
    <cellStyle name="Standard 2 4 2" xfId="191"/>
    <cellStyle name="Standard 2 4 2 10" xfId="3751"/>
    <cellStyle name="Standard 2 4 2 11" xfId="4158"/>
    <cellStyle name="Standard 2 4 2 12" xfId="4565"/>
    <cellStyle name="Standard 2 4 2 13" xfId="4972"/>
    <cellStyle name="Standard 2 4 2 14" xfId="5379"/>
    <cellStyle name="Standard 2 4 2 15" xfId="5786"/>
    <cellStyle name="Standard 2 4 2 16" xfId="6193"/>
    <cellStyle name="Standard 2 4 2 17" xfId="6600"/>
    <cellStyle name="Standard 2 4 2 18" xfId="7007"/>
    <cellStyle name="Standard 2 4 2 19" xfId="7414"/>
    <cellStyle name="Standard 2 4 2 2" xfId="782"/>
    <cellStyle name="Standard 2 4 2 20" xfId="7821"/>
    <cellStyle name="Standard 2 4 2 21" xfId="8228"/>
    <cellStyle name="Standard 2 4 2 22" xfId="8635"/>
    <cellStyle name="Standard 2 4 2 23" xfId="9042"/>
    <cellStyle name="Standard 2 4 2 24" xfId="9449"/>
    <cellStyle name="Standard 2 4 2 25" xfId="9853"/>
    <cellStyle name="Standard 2 4 2 26" xfId="10246"/>
    <cellStyle name="Standard 2 4 2 3" xfId="902"/>
    <cellStyle name="Standard 2 4 2 4" xfId="1309"/>
    <cellStyle name="Standard 2 4 2 5" xfId="1716"/>
    <cellStyle name="Standard 2 4 2 6" xfId="2123"/>
    <cellStyle name="Standard 2 4 2 7" xfId="2530"/>
    <cellStyle name="Standard 2 4 2 8" xfId="2937"/>
    <cellStyle name="Standard 2 4 2 9" xfId="3344"/>
    <cellStyle name="Standard 2 40" xfId="252"/>
    <cellStyle name="Standard 2 41" xfId="362"/>
    <cellStyle name="Standard 2 42" xfId="256"/>
    <cellStyle name="Standard 2 43" xfId="359"/>
    <cellStyle name="Standard 2 44" xfId="259"/>
    <cellStyle name="Standard 2 45" xfId="356"/>
    <cellStyle name="Standard 2 46" xfId="262"/>
    <cellStyle name="Standard 2 47" xfId="354"/>
    <cellStyle name="Standard 2 48" xfId="264"/>
    <cellStyle name="Standard 2 49" xfId="390"/>
    <cellStyle name="Standard 2 5" xfId="192"/>
    <cellStyle name="Standard 2 5 10" xfId="3804"/>
    <cellStyle name="Standard 2 5 11" xfId="4211"/>
    <cellStyle name="Standard 2 5 12" xfId="4618"/>
    <cellStyle name="Standard 2 5 13" xfId="5025"/>
    <cellStyle name="Standard 2 5 14" xfId="5432"/>
    <cellStyle name="Standard 2 5 15" xfId="5839"/>
    <cellStyle name="Standard 2 5 16" xfId="6246"/>
    <cellStyle name="Standard 2 5 17" xfId="6653"/>
    <cellStyle name="Standard 2 5 18" xfId="7060"/>
    <cellStyle name="Standard 2 5 19" xfId="7467"/>
    <cellStyle name="Standard 2 5 2" xfId="783"/>
    <cellStyle name="Standard 2 5 20" xfId="7874"/>
    <cellStyle name="Standard 2 5 21" xfId="8281"/>
    <cellStyle name="Standard 2 5 22" xfId="8688"/>
    <cellStyle name="Standard 2 5 23" xfId="9095"/>
    <cellStyle name="Standard 2 5 24" xfId="9502"/>
    <cellStyle name="Standard 2 5 25" xfId="9906"/>
    <cellStyle name="Standard 2 5 26" xfId="10297"/>
    <cellStyle name="Standard 2 5 3" xfId="955"/>
    <cellStyle name="Standard 2 5 4" xfId="1362"/>
    <cellStyle name="Standard 2 5 5" xfId="1769"/>
    <cellStyle name="Standard 2 5 6" xfId="2176"/>
    <cellStyle name="Standard 2 5 7" xfId="2583"/>
    <cellStyle name="Standard 2 5 8" xfId="2990"/>
    <cellStyle name="Standard 2 5 9" xfId="3397"/>
    <cellStyle name="Standard 2 50" xfId="396"/>
    <cellStyle name="Standard 2 51" xfId="402"/>
    <cellStyle name="Standard 2 52" xfId="408"/>
    <cellStyle name="Standard 2 53" xfId="414"/>
    <cellStyle name="Standard 2 54" xfId="420"/>
    <cellStyle name="Standard 2 55" xfId="426"/>
    <cellStyle name="Standard 2 56" xfId="432"/>
    <cellStyle name="Standard 2 57" xfId="438"/>
    <cellStyle name="Standard 2 58" xfId="444"/>
    <cellStyle name="Standard 2 59" xfId="450"/>
    <cellStyle name="Standard 2 6" xfId="243"/>
    <cellStyle name="Standard 2 6 10" xfId="4090"/>
    <cellStyle name="Standard 2 6 11" xfId="4497"/>
    <cellStyle name="Standard 2 6 12" xfId="4904"/>
    <cellStyle name="Standard 2 6 13" xfId="5311"/>
    <cellStyle name="Standard 2 6 14" xfId="5718"/>
    <cellStyle name="Standard 2 6 15" xfId="6125"/>
    <cellStyle name="Standard 2 6 16" xfId="6532"/>
    <cellStyle name="Standard 2 6 17" xfId="6939"/>
    <cellStyle name="Standard 2 6 18" xfId="7346"/>
    <cellStyle name="Standard 2 6 19" xfId="7753"/>
    <cellStyle name="Standard 2 6 2" xfId="834"/>
    <cellStyle name="Standard 2 6 20" xfId="8160"/>
    <cellStyle name="Standard 2 6 21" xfId="8567"/>
    <cellStyle name="Standard 2 6 22" xfId="8974"/>
    <cellStyle name="Standard 2 6 23" xfId="9381"/>
    <cellStyle name="Standard 2 6 24" xfId="9786"/>
    <cellStyle name="Standard 2 6 25" xfId="10186"/>
    <cellStyle name="Standard 2 6 26" xfId="10558"/>
    <cellStyle name="Standard 2 6 3" xfId="1241"/>
    <cellStyle name="Standard 2 6 4" xfId="1648"/>
    <cellStyle name="Standard 2 6 5" xfId="2055"/>
    <cellStyle name="Standard 2 6 6" xfId="2462"/>
    <cellStyle name="Standard 2 6 7" xfId="2869"/>
    <cellStyle name="Standard 2 6 8" xfId="3276"/>
    <cellStyle name="Standard 2 6 9" xfId="3683"/>
    <cellStyle name="Standard 2 60" xfId="456"/>
    <cellStyle name="Standard 2 61" xfId="462"/>
    <cellStyle name="Standard 2 62" xfId="468"/>
    <cellStyle name="Standard 2 63" xfId="474"/>
    <cellStyle name="Standard 2 64" xfId="654"/>
    <cellStyle name="Standard 2 65" xfId="997"/>
    <cellStyle name="Standard 2 66" xfId="1404"/>
    <cellStyle name="Standard 2 67" xfId="1811"/>
    <cellStyle name="Standard 2 68" xfId="2218"/>
    <cellStyle name="Standard 2 69" xfId="2625"/>
    <cellStyle name="Standard 2 7" xfId="242"/>
    <cellStyle name="Standard 2 7 10" xfId="4089"/>
    <cellStyle name="Standard 2 7 11" xfId="4496"/>
    <cellStyle name="Standard 2 7 12" xfId="4903"/>
    <cellStyle name="Standard 2 7 13" xfId="5310"/>
    <cellStyle name="Standard 2 7 14" xfId="5717"/>
    <cellStyle name="Standard 2 7 15" xfId="6124"/>
    <cellStyle name="Standard 2 7 16" xfId="6531"/>
    <cellStyle name="Standard 2 7 17" xfId="6938"/>
    <cellStyle name="Standard 2 7 18" xfId="7345"/>
    <cellStyle name="Standard 2 7 19" xfId="7752"/>
    <cellStyle name="Standard 2 7 2" xfId="833"/>
    <cellStyle name="Standard 2 7 20" xfId="8159"/>
    <cellStyle name="Standard 2 7 21" xfId="8566"/>
    <cellStyle name="Standard 2 7 22" xfId="8973"/>
    <cellStyle name="Standard 2 7 23" xfId="9380"/>
    <cellStyle name="Standard 2 7 24" xfId="9785"/>
    <cellStyle name="Standard 2 7 25" xfId="10185"/>
    <cellStyle name="Standard 2 7 26" xfId="10557"/>
    <cellStyle name="Standard 2 7 3" xfId="1240"/>
    <cellStyle name="Standard 2 7 4" xfId="1647"/>
    <cellStyle name="Standard 2 7 5" xfId="2054"/>
    <cellStyle name="Standard 2 7 6" xfId="2461"/>
    <cellStyle name="Standard 2 7 7" xfId="2868"/>
    <cellStyle name="Standard 2 7 8" xfId="3275"/>
    <cellStyle name="Standard 2 7 9" xfId="3682"/>
    <cellStyle name="Standard 2 70" xfId="3032"/>
    <cellStyle name="Standard 2 71" xfId="3439"/>
    <cellStyle name="Standard 2 72" xfId="3846"/>
    <cellStyle name="Standard 2 73" xfId="4253"/>
    <cellStyle name="Standard 2 74" xfId="4660"/>
    <cellStyle name="Standard 2 75" xfId="5067"/>
    <cellStyle name="Standard 2 76" xfId="5474"/>
    <cellStyle name="Standard 2 77" xfId="5881"/>
    <cellStyle name="Standard 2 78" xfId="6288"/>
    <cellStyle name="Standard 2 79" xfId="6695"/>
    <cellStyle name="Standard 2 8" xfId="249"/>
    <cellStyle name="Standard 2 80" xfId="7102"/>
    <cellStyle name="Standard 2 81" xfId="7509"/>
    <cellStyle name="Standard 2 82" xfId="7916"/>
    <cellStyle name="Standard 2 83" xfId="8323"/>
    <cellStyle name="Standard 2 84" xfId="8730"/>
    <cellStyle name="Standard 2 85" xfId="9137"/>
    <cellStyle name="Standard 2 86" xfId="9543"/>
    <cellStyle name="Standard 2 87" xfId="9944"/>
    <cellStyle name="Standard 2 88" xfId="10332"/>
    <cellStyle name="Standard 2 9" xfId="365"/>
    <cellStyle name="Standard 20" xfId="193"/>
    <cellStyle name="Standard 20 10" xfId="2120"/>
    <cellStyle name="Standard 20 11" xfId="2527"/>
    <cellStyle name="Standard 20 12" xfId="2934"/>
    <cellStyle name="Standard 20 13" xfId="3341"/>
    <cellStyle name="Standard 20 14" xfId="3748"/>
    <cellStyle name="Standard 20 15" xfId="4155"/>
    <cellStyle name="Standard 20 16" xfId="4562"/>
    <cellStyle name="Standard 20 17" xfId="4969"/>
    <cellStyle name="Standard 20 18" xfId="5376"/>
    <cellStyle name="Standard 20 19" xfId="5783"/>
    <cellStyle name="Standard 20 2" xfId="194"/>
    <cellStyle name="Standard 20 2 10" xfId="3807"/>
    <cellStyle name="Standard 20 2 11" xfId="4214"/>
    <cellStyle name="Standard 20 2 12" xfId="4621"/>
    <cellStyle name="Standard 20 2 13" xfId="5028"/>
    <cellStyle name="Standard 20 2 14" xfId="5435"/>
    <cellStyle name="Standard 20 2 15" xfId="5842"/>
    <cellStyle name="Standard 20 2 16" xfId="6249"/>
    <cellStyle name="Standard 20 2 17" xfId="6656"/>
    <cellStyle name="Standard 20 2 18" xfId="7063"/>
    <cellStyle name="Standard 20 2 19" xfId="7470"/>
    <cellStyle name="Standard 20 2 2" xfId="785"/>
    <cellStyle name="Standard 20 2 20" xfId="7877"/>
    <cellStyle name="Standard 20 2 21" xfId="8284"/>
    <cellStyle name="Standard 20 2 22" xfId="8691"/>
    <cellStyle name="Standard 20 2 23" xfId="9098"/>
    <cellStyle name="Standard 20 2 24" xfId="9505"/>
    <cellStyle name="Standard 20 2 25" xfId="9909"/>
    <cellStyle name="Standard 20 2 26" xfId="10300"/>
    <cellStyle name="Standard 20 2 3" xfId="958"/>
    <cellStyle name="Standard 20 2 4" xfId="1365"/>
    <cellStyle name="Standard 20 2 5" xfId="1772"/>
    <cellStyle name="Standard 20 2 6" xfId="2179"/>
    <cellStyle name="Standard 20 2 7" xfId="2586"/>
    <cellStyle name="Standard 20 2 8" xfId="2993"/>
    <cellStyle name="Standard 20 2 9" xfId="3400"/>
    <cellStyle name="Standard 20 20" xfId="6190"/>
    <cellStyle name="Standard 20 21" xfId="6597"/>
    <cellStyle name="Standard 20 22" xfId="7004"/>
    <cellStyle name="Standard 20 23" xfId="7411"/>
    <cellStyle name="Standard 20 24" xfId="7818"/>
    <cellStyle name="Standard 20 25" xfId="8225"/>
    <cellStyle name="Standard 20 26" xfId="8632"/>
    <cellStyle name="Standard 20 27" xfId="9039"/>
    <cellStyle name="Standard 20 28" xfId="9446"/>
    <cellStyle name="Standard 20 29" xfId="9850"/>
    <cellStyle name="Standard 20 3" xfId="195"/>
    <cellStyle name="Standard 20 3 10" xfId="3745"/>
    <cellStyle name="Standard 20 3 11" xfId="4152"/>
    <cellStyle name="Standard 20 3 12" xfId="4559"/>
    <cellStyle name="Standard 20 3 13" xfId="4966"/>
    <cellStyle name="Standard 20 3 14" xfId="5373"/>
    <cellStyle name="Standard 20 3 15" xfId="5780"/>
    <cellStyle name="Standard 20 3 16" xfId="6187"/>
    <cellStyle name="Standard 20 3 17" xfId="6594"/>
    <cellStyle name="Standard 20 3 18" xfId="7001"/>
    <cellStyle name="Standard 20 3 19" xfId="7408"/>
    <cellStyle name="Standard 20 3 2" xfId="786"/>
    <cellStyle name="Standard 20 3 20" xfId="7815"/>
    <cellStyle name="Standard 20 3 21" xfId="8222"/>
    <cellStyle name="Standard 20 3 22" xfId="8629"/>
    <cellStyle name="Standard 20 3 23" xfId="9036"/>
    <cellStyle name="Standard 20 3 24" xfId="9443"/>
    <cellStyle name="Standard 20 3 25" xfId="9847"/>
    <cellStyle name="Standard 20 3 26" xfId="10240"/>
    <cellStyle name="Standard 20 3 3" xfId="896"/>
    <cellStyle name="Standard 20 3 4" xfId="1303"/>
    <cellStyle name="Standard 20 3 5" xfId="1710"/>
    <cellStyle name="Standard 20 3 6" xfId="2117"/>
    <cellStyle name="Standard 20 3 7" xfId="2524"/>
    <cellStyle name="Standard 20 3 8" xfId="2931"/>
    <cellStyle name="Standard 20 3 9" xfId="3338"/>
    <cellStyle name="Standard 20 30" xfId="10243"/>
    <cellStyle name="Standard 20 4" xfId="196"/>
    <cellStyle name="Standard 20 4 10" xfId="3810"/>
    <cellStyle name="Standard 20 4 11" xfId="4217"/>
    <cellStyle name="Standard 20 4 12" xfId="4624"/>
    <cellStyle name="Standard 20 4 13" xfId="5031"/>
    <cellStyle name="Standard 20 4 14" xfId="5438"/>
    <cellStyle name="Standard 20 4 15" xfId="5845"/>
    <cellStyle name="Standard 20 4 16" xfId="6252"/>
    <cellStyle name="Standard 20 4 17" xfId="6659"/>
    <cellStyle name="Standard 20 4 18" xfId="7066"/>
    <cellStyle name="Standard 20 4 19" xfId="7473"/>
    <cellStyle name="Standard 20 4 2" xfId="787"/>
    <cellStyle name="Standard 20 4 20" xfId="7880"/>
    <cellStyle name="Standard 20 4 21" xfId="8287"/>
    <cellStyle name="Standard 20 4 22" xfId="8694"/>
    <cellStyle name="Standard 20 4 23" xfId="9101"/>
    <cellStyle name="Standard 20 4 24" xfId="9508"/>
    <cellStyle name="Standard 20 4 25" xfId="9912"/>
    <cellStyle name="Standard 20 4 26" xfId="10303"/>
    <cellStyle name="Standard 20 4 3" xfId="961"/>
    <cellStyle name="Standard 20 4 4" xfId="1368"/>
    <cellStyle name="Standard 20 4 5" xfId="1775"/>
    <cellStyle name="Standard 20 4 6" xfId="2182"/>
    <cellStyle name="Standard 20 4 7" xfId="2589"/>
    <cellStyle name="Standard 20 4 8" xfId="2996"/>
    <cellStyle name="Standard 20 4 9" xfId="3403"/>
    <cellStyle name="Standard 20 5" xfId="197"/>
    <cellStyle name="Standard 20 5 10" xfId="3742"/>
    <cellStyle name="Standard 20 5 11" xfId="4149"/>
    <cellStyle name="Standard 20 5 12" xfId="4556"/>
    <cellStyle name="Standard 20 5 13" xfId="4963"/>
    <cellStyle name="Standard 20 5 14" xfId="5370"/>
    <cellStyle name="Standard 20 5 15" xfId="5777"/>
    <cellStyle name="Standard 20 5 16" xfId="6184"/>
    <cellStyle name="Standard 20 5 17" xfId="6591"/>
    <cellStyle name="Standard 20 5 18" xfId="6998"/>
    <cellStyle name="Standard 20 5 19" xfId="7405"/>
    <cellStyle name="Standard 20 5 2" xfId="788"/>
    <cellStyle name="Standard 20 5 20" xfId="7812"/>
    <cellStyle name="Standard 20 5 21" xfId="8219"/>
    <cellStyle name="Standard 20 5 22" xfId="8626"/>
    <cellStyle name="Standard 20 5 23" xfId="9033"/>
    <cellStyle name="Standard 20 5 24" xfId="9440"/>
    <cellStyle name="Standard 20 5 25" xfId="9844"/>
    <cellStyle name="Standard 20 5 26" xfId="10237"/>
    <cellStyle name="Standard 20 5 3" xfId="893"/>
    <cellStyle name="Standard 20 5 4" xfId="1300"/>
    <cellStyle name="Standard 20 5 5" xfId="1707"/>
    <cellStyle name="Standard 20 5 6" xfId="2114"/>
    <cellStyle name="Standard 20 5 7" xfId="2521"/>
    <cellStyle name="Standard 20 5 8" xfId="2928"/>
    <cellStyle name="Standard 20 5 9" xfId="3335"/>
    <cellStyle name="Standard 20 6" xfId="784"/>
    <cellStyle name="Standard 20 7" xfId="899"/>
    <cellStyle name="Standard 20 8" xfId="1306"/>
    <cellStyle name="Standard 20 9" xfId="1713"/>
    <cellStyle name="Standard 21" xfId="10796"/>
    <cellStyle name="Standard 22" xfId="198"/>
    <cellStyle name="Standard 22 2" xfId="199"/>
    <cellStyle name="Standard 22 3" xfId="200"/>
    <cellStyle name="Standard 22 4" xfId="201"/>
    <cellStyle name="Standard 23" xfId="10795"/>
    <cellStyle name="Standard 3" xfId="202"/>
    <cellStyle name="Standard 3 10" xfId="2103"/>
    <cellStyle name="Standard 3 11" xfId="2510"/>
    <cellStyle name="Standard 3 12" xfId="2917"/>
    <cellStyle name="Standard 3 13" xfId="3324"/>
    <cellStyle name="Standard 3 14" xfId="3731"/>
    <cellStyle name="Standard 3 15" xfId="4138"/>
    <cellStyle name="Standard 3 16" xfId="4545"/>
    <cellStyle name="Standard 3 17" xfId="4952"/>
    <cellStyle name="Standard 3 18" xfId="5359"/>
    <cellStyle name="Standard 3 19" xfId="5766"/>
    <cellStyle name="Standard 3 2" xfId="203"/>
    <cellStyle name="Standard 3 2 10" xfId="3823"/>
    <cellStyle name="Standard 3 2 11" xfId="4230"/>
    <cellStyle name="Standard 3 2 12" xfId="4637"/>
    <cellStyle name="Standard 3 2 13" xfId="5044"/>
    <cellStyle name="Standard 3 2 14" xfId="5451"/>
    <cellStyle name="Standard 3 2 15" xfId="5858"/>
    <cellStyle name="Standard 3 2 16" xfId="6265"/>
    <cellStyle name="Standard 3 2 17" xfId="6672"/>
    <cellStyle name="Standard 3 2 18" xfId="7079"/>
    <cellStyle name="Standard 3 2 19" xfId="7486"/>
    <cellStyle name="Standard 3 2 2" xfId="794"/>
    <cellStyle name="Standard 3 2 20" xfId="7893"/>
    <cellStyle name="Standard 3 2 21" xfId="8300"/>
    <cellStyle name="Standard 3 2 22" xfId="8707"/>
    <cellStyle name="Standard 3 2 23" xfId="9114"/>
    <cellStyle name="Standard 3 2 24" xfId="9521"/>
    <cellStyle name="Standard 3 2 25" xfId="9922"/>
    <cellStyle name="Standard 3 2 26" xfId="10313"/>
    <cellStyle name="Standard 3 2 3" xfId="974"/>
    <cellStyle name="Standard 3 2 4" xfId="1381"/>
    <cellStyle name="Standard 3 2 5" xfId="1788"/>
    <cellStyle name="Standard 3 2 6" xfId="2195"/>
    <cellStyle name="Standard 3 2 7" xfId="2602"/>
    <cellStyle name="Standard 3 2 8" xfId="3009"/>
    <cellStyle name="Standard 3 2 9" xfId="3416"/>
    <cellStyle name="Standard 3 20" xfId="6173"/>
    <cellStyle name="Standard 3 21" xfId="6580"/>
    <cellStyle name="Standard 3 22" xfId="6987"/>
    <cellStyle name="Standard 3 23" xfId="7394"/>
    <cellStyle name="Standard 3 24" xfId="7801"/>
    <cellStyle name="Standard 3 25" xfId="8208"/>
    <cellStyle name="Standard 3 26" xfId="8615"/>
    <cellStyle name="Standard 3 27" xfId="9022"/>
    <cellStyle name="Standard 3 28" xfId="9429"/>
    <cellStyle name="Standard 3 29" xfId="9834"/>
    <cellStyle name="Standard 3 3" xfId="204"/>
    <cellStyle name="Standard 3 3 10" xfId="3728"/>
    <cellStyle name="Standard 3 3 11" xfId="4135"/>
    <cellStyle name="Standard 3 3 12" xfId="4542"/>
    <cellStyle name="Standard 3 3 13" xfId="4949"/>
    <cellStyle name="Standard 3 3 14" xfId="5356"/>
    <cellStyle name="Standard 3 3 15" xfId="5763"/>
    <cellStyle name="Standard 3 3 16" xfId="6170"/>
    <cellStyle name="Standard 3 3 17" xfId="6577"/>
    <cellStyle name="Standard 3 3 18" xfId="6984"/>
    <cellStyle name="Standard 3 3 19" xfId="7391"/>
    <cellStyle name="Standard 3 3 2" xfId="795"/>
    <cellStyle name="Standard 3 3 20" xfId="7798"/>
    <cellStyle name="Standard 3 3 21" xfId="8205"/>
    <cellStyle name="Standard 3 3 22" xfId="8612"/>
    <cellStyle name="Standard 3 3 23" xfId="9019"/>
    <cellStyle name="Standard 3 3 24" xfId="9426"/>
    <cellStyle name="Standard 3 3 25" xfId="9831"/>
    <cellStyle name="Standard 3 3 26" xfId="10225"/>
    <cellStyle name="Standard 3 3 3" xfId="879"/>
    <cellStyle name="Standard 3 3 4" xfId="1286"/>
    <cellStyle name="Standard 3 3 5" xfId="1693"/>
    <cellStyle name="Standard 3 3 6" xfId="2100"/>
    <cellStyle name="Standard 3 3 7" xfId="2507"/>
    <cellStyle name="Standard 3 3 8" xfId="2914"/>
    <cellStyle name="Standard 3 3 9" xfId="3321"/>
    <cellStyle name="Standard 3 30" xfId="10228"/>
    <cellStyle name="Standard 3 4" xfId="205"/>
    <cellStyle name="Standard 3 4 10" xfId="3826"/>
    <cellStyle name="Standard 3 4 11" xfId="4233"/>
    <cellStyle name="Standard 3 4 12" xfId="4640"/>
    <cellStyle name="Standard 3 4 13" xfId="5047"/>
    <cellStyle name="Standard 3 4 14" xfId="5454"/>
    <cellStyle name="Standard 3 4 15" xfId="5861"/>
    <cellStyle name="Standard 3 4 16" xfId="6268"/>
    <cellStyle name="Standard 3 4 17" xfId="6675"/>
    <cellStyle name="Standard 3 4 18" xfId="7082"/>
    <cellStyle name="Standard 3 4 19" xfId="7489"/>
    <cellStyle name="Standard 3 4 2" xfId="796"/>
    <cellStyle name="Standard 3 4 20" xfId="7896"/>
    <cellStyle name="Standard 3 4 21" xfId="8303"/>
    <cellStyle name="Standard 3 4 22" xfId="8710"/>
    <cellStyle name="Standard 3 4 23" xfId="9117"/>
    <cellStyle name="Standard 3 4 24" xfId="9524"/>
    <cellStyle name="Standard 3 4 25" xfId="9925"/>
    <cellStyle name="Standard 3 4 26" xfId="10315"/>
    <cellStyle name="Standard 3 4 3" xfId="977"/>
    <cellStyle name="Standard 3 4 4" xfId="1384"/>
    <cellStyle name="Standard 3 4 5" xfId="1791"/>
    <cellStyle name="Standard 3 4 6" xfId="2198"/>
    <cellStyle name="Standard 3 4 7" xfId="2605"/>
    <cellStyle name="Standard 3 4 8" xfId="3012"/>
    <cellStyle name="Standard 3 4 9" xfId="3419"/>
    <cellStyle name="Standard 3 5" xfId="206"/>
    <cellStyle name="Standard 3 5 10" xfId="3725"/>
    <cellStyle name="Standard 3 5 11" xfId="4132"/>
    <cellStyle name="Standard 3 5 12" xfId="4539"/>
    <cellStyle name="Standard 3 5 13" xfId="4946"/>
    <cellStyle name="Standard 3 5 14" xfId="5353"/>
    <cellStyle name="Standard 3 5 15" xfId="5760"/>
    <cellStyle name="Standard 3 5 16" xfId="6167"/>
    <cellStyle name="Standard 3 5 17" xfId="6574"/>
    <cellStyle name="Standard 3 5 18" xfId="6981"/>
    <cellStyle name="Standard 3 5 19" xfId="7388"/>
    <cellStyle name="Standard 3 5 2" xfId="797"/>
    <cellStyle name="Standard 3 5 20" xfId="7795"/>
    <cellStyle name="Standard 3 5 21" xfId="8202"/>
    <cellStyle name="Standard 3 5 22" xfId="8609"/>
    <cellStyle name="Standard 3 5 23" xfId="9016"/>
    <cellStyle name="Standard 3 5 24" xfId="9423"/>
    <cellStyle name="Standard 3 5 25" xfId="9828"/>
    <cellStyle name="Standard 3 5 26" xfId="10223"/>
    <cellStyle name="Standard 3 5 3" xfId="876"/>
    <cellStyle name="Standard 3 5 4" xfId="1283"/>
    <cellStyle name="Standard 3 5 5" xfId="1690"/>
    <cellStyle name="Standard 3 5 6" xfId="2097"/>
    <cellStyle name="Standard 3 5 7" xfId="2504"/>
    <cellStyle name="Standard 3 5 8" xfId="2911"/>
    <cellStyle name="Standard 3 5 9" xfId="3318"/>
    <cellStyle name="Standard 3 6" xfId="793"/>
    <cellStyle name="Standard 3 7" xfId="882"/>
    <cellStyle name="Standard 3 8" xfId="1289"/>
    <cellStyle name="Standard 3 9" xfId="1696"/>
    <cellStyle name="Standard 4" xfId="207"/>
    <cellStyle name="Standard 4 10" xfId="2201"/>
    <cellStyle name="Standard 4 11" xfId="2608"/>
    <cellStyle name="Standard 4 12" xfId="3015"/>
    <cellStyle name="Standard 4 13" xfId="3422"/>
    <cellStyle name="Standard 4 14" xfId="3829"/>
    <cellStyle name="Standard 4 15" xfId="4236"/>
    <cellStyle name="Standard 4 16" xfId="4643"/>
    <cellStyle name="Standard 4 17" xfId="5050"/>
    <cellStyle name="Standard 4 18" xfId="5457"/>
    <cellStyle name="Standard 4 19" xfId="5864"/>
    <cellStyle name="Standard 4 2" xfId="208"/>
    <cellStyle name="Standard 4 2 10" xfId="3721"/>
    <cellStyle name="Standard 4 2 11" xfId="4128"/>
    <cellStyle name="Standard 4 2 12" xfId="4535"/>
    <cellStyle name="Standard 4 2 13" xfId="4942"/>
    <cellStyle name="Standard 4 2 14" xfId="5349"/>
    <cellStyle name="Standard 4 2 15" xfId="5756"/>
    <cellStyle name="Standard 4 2 16" xfId="6163"/>
    <cellStyle name="Standard 4 2 17" xfId="6570"/>
    <cellStyle name="Standard 4 2 18" xfId="6977"/>
    <cellStyle name="Standard 4 2 19" xfId="7384"/>
    <cellStyle name="Standard 4 2 2" xfId="799"/>
    <cellStyle name="Standard 4 2 20" xfId="7791"/>
    <cellStyle name="Standard 4 2 21" xfId="8198"/>
    <cellStyle name="Standard 4 2 22" xfId="8605"/>
    <cellStyle name="Standard 4 2 23" xfId="9012"/>
    <cellStyle name="Standard 4 2 24" xfId="9419"/>
    <cellStyle name="Standard 4 2 25" xfId="9824"/>
    <cellStyle name="Standard 4 2 26" xfId="10219"/>
    <cellStyle name="Standard 4 2 3" xfId="872"/>
    <cellStyle name="Standard 4 2 4" xfId="1279"/>
    <cellStyle name="Standard 4 2 5" xfId="1686"/>
    <cellStyle name="Standard 4 2 6" xfId="2093"/>
    <cellStyle name="Standard 4 2 7" xfId="2500"/>
    <cellStyle name="Standard 4 2 8" xfId="2907"/>
    <cellStyle name="Standard 4 2 9" xfId="3314"/>
    <cellStyle name="Standard 4 20" xfId="6271"/>
    <cellStyle name="Standard 4 21" xfId="6678"/>
    <cellStyle name="Standard 4 22" xfId="7085"/>
    <cellStyle name="Standard 4 23" xfId="7492"/>
    <cellStyle name="Standard 4 24" xfId="7899"/>
    <cellStyle name="Standard 4 25" xfId="8306"/>
    <cellStyle name="Standard 4 26" xfId="8713"/>
    <cellStyle name="Standard 4 27" xfId="9120"/>
    <cellStyle name="Standard 4 28" xfId="9527"/>
    <cellStyle name="Standard 4 29" xfId="9928"/>
    <cellStyle name="Standard 4 3" xfId="209"/>
    <cellStyle name="Standard 4 3 10" xfId="3579"/>
    <cellStyle name="Standard 4 3 11" xfId="3986"/>
    <cellStyle name="Standard 4 3 12" xfId="4393"/>
    <cellStyle name="Standard 4 3 13" xfId="4800"/>
    <cellStyle name="Standard 4 3 14" xfId="5207"/>
    <cellStyle name="Standard 4 3 15" xfId="5614"/>
    <cellStyle name="Standard 4 3 16" xfId="6021"/>
    <cellStyle name="Standard 4 3 17" xfId="6428"/>
    <cellStyle name="Standard 4 3 18" xfId="6835"/>
    <cellStyle name="Standard 4 3 19" xfId="7242"/>
    <cellStyle name="Standard 4 3 2" xfId="800"/>
    <cellStyle name="Standard 4 3 20" xfId="7649"/>
    <cellStyle name="Standard 4 3 21" xfId="8056"/>
    <cellStyle name="Standard 4 3 22" xfId="8463"/>
    <cellStyle name="Standard 4 3 23" xfId="8870"/>
    <cellStyle name="Standard 4 3 24" xfId="9277"/>
    <cellStyle name="Standard 4 3 25" xfId="9682"/>
    <cellStyle name="Standard 4 3 26" xfId="10082"/>
    <cellStyle name="Standard 4 3 3" xfId="747"/>
    <cellStyle name="Standard 4 3 4" xfId="1137"/>
    <cellStyle name="Standard 4 3 5" xfId="1544"/>
    <cellStyle name="Standard 4 3 6" xfId="1951"/>
    <cellStyle name="Standard 4 3 7" xfId="2358"/>
    <cellStyle name="Standard 4 3 8" xfId="2765"/>
    <cellStyle name="Standard 4 3 9" xfId="3172"/>
    <cellStyle name="Standard 4 30" xfId="10318"/>
    <cellStyle name="Standard 4 4" xfId="210"/>
    <cellStyle name="Standard 4 4 10" xfId="3584"/>
    <cellStyle name="Standard 4 4 11" xfId="3991"/>
    <cellStyle name="Standard 4 4 12" xfId="4398"/>
    <cellStyle name="Standard 4 4 13" xfId="4805"/>
    <cellStyle name="Standard 4 4 14" xfId="5212"/>
    <cellStyle name="Standard 4 4 15" xfId="5619"/>
    <cellStyle name="Standard 4 4 16" xfId="6026"/>
    <cellStyle name="Standard 4 4 17" xfId="6433"/>
    <cellStyle name="Standard 4 4 18" xfId="6840"/>
    <cellStyle name="Standard 4 4 19" xfId="7247"/>
    <cellStyle name="Standard 4 4 2" xfId="801"/>
    <cellStyle name="Standard 4 4 20" xfId="7654"/>
    <cellStyle name="Standard 4 4 21" xfId="8061"/>
    <cellStyle name="Standard 4 4 22" xfId="8468"/>
    <cellStyle name="Standard 4 4 23" xfId="8875"/>
    <cellStyle name="Standard 4 4 24" xfId="9282"/>
    <cellStyle name="Standard 4 4 25" xfId="9687"/>
    <cellStyle name="Standard 4 4 26" xfId="10087"/>
    <cellStyle name="Standard 4 4 3" xfId="746"/>
    <cellStyle name="Standard 4 4 4" xfId="1142"/>
    <cellStyle name="Standard 4 4 5" xfId="1549"/>
    <cellStyle name="Standard 4 4 6" xfId="1956"/>
    <cellStyle name="Standard 4 4 7" xfId="2363"/>
    <cellStyle name="Standard 4 4 8" xfId="2770"/>
    <cellStyle name="Standard 4 4 9" xfId="3177"/>
    <cellStyle name="Standard 4 5" xfId="211"/>
    <cellStyle name="Standard 4 5 10" xfId="3588"/>
    <cellStyle name="Standard 4 5 11" xfId="3995"/>
    <cellStyle name="Standard 4 5 12" xfId="4402"/>
    <cellStyle name="Standard 4 5 13" xfId="4809"/>
    <cellStyle name="Standard 4 5 14" xfId="5216"/>
    <cellStyle name="Standard 4 5 15" xfId="5623"/>
    <cellStyle name="Standard 4 5 16" xfId="6030"/>
    <cellStyle name="Standard 4 5 17" xfId="6437"/>
    <cellStyle name="Standard 4 5 18" xfId="6844"/>
    <cellStyle name="Standard 4 5 19" xfId="7251"/>
    <cellStyle name="Standard 4 5 2" xfId="802"/>
    <cellStyle name="Standard 4 5 20" xfId="7658"/>
    <cellStyle name="Standard 4 5 21" xfId="8065"/>
    <cellStyle name="Standard 4 5 22" xfId="8472"/>
    <cellStyle name="Standard 4 5 23" xfId="8879"/>
    <cellStyle name="Standard 4 5 24" xfId="9286"/>
    <cellStyle name="Standard 4 5 25" xfId="9691"/>
    <cellStyle name="Standard 4 5 26" xfId="10091"/>
    <cellStyle name="Standard 4 5 3" xfId="745"/>
    <cellStyle name="Standard 4 5 4" xfId="1146"/>
    <cellStyle name="Standard 4 5 5" xfId="1553"/>
    <cellStyle name="Standard 4 5 6" xfId="1960"/>
    <cellStyle name="Standard 4 5 7" xfId="2367"/>
    <cellStyle name="Standard 4 5 8" xfId="2774"/>
    <cellStyle name="Standard 4 5 9" xfId="3181"/>
    <cellStyle name="Standard 4 6" xfId="798"/>
    <cellStyle name="Standard 4 7" xfId="980"/>
    <cellStyle name="Standard 4 8" xfId="1387"/>
    <cellStyle name="Standard 4 9" xfId="1794"/>
    <cellStyle name="Standard 5" xfId="212"/>
    <cellStyle name="Standard 5 10" xfId="1964"/>
    <cellStyle name="Standard 5 11" xfId="2371"/>
    <cellStyle name="Standard 5 12" xfId="2778"/>
    <cellStyle name="Standard 5 13" xfId="3185"/>
    <cellStyle name="Standard 5 14" xfId="3592"/>
    <cellStyle name="Standard 5 15" xfId="3999"/>
    <cellStyle name="Standard 5 16" xfId="4406"/>
    <cellStyle name="Standard 5 17" xfId="4813"/>
    <cellStyle name="Standard 5 18" xfId="5220"/>
    <cellStyle name="Standard 5 19" xfId="5627"/>
    <cellStyle name="Standard 5 2" xfId="213"/>
    <cellStyle name="Standard 5 2 10" xfId="3596"/>
    <cellStyle name="Standard 5 2 11" xfId="4003"/>
    <cellStyle name="Standard 5 2 12" xfId="4410"/>
    <cellStyle name="Standard 5 2 13" xfId="4817"/>
    <cellStyle name="Standard 5 2 14" xfId="5224"/>
    <cellStyle name="Standard 5 2 15" xfId="5631"/>
    <cellStyle name="Standard 5 2 16" xfId="6038"/>
    <cellStyle name="Standard 5 2 17" xfId="6445"/>
    <cellStyle name="Standard 5 2 18" xfId="6852"/>
    <cellStyle name="Standard 5 2 19" xfId="7259"/>
    <cellStyle name="Standard 5 2 2" xfId="804"/>
    <cellStyle name="Standard 5 2 20" xfId="7666"/>
    <cellStyle name="Standard 5 2 21" xfId="8073"/>
    <cellStyle name="Standard 5 2 22" xfId="8480"/>
    <cellStyle name="Standard 5 2 23" xfId="8887"/>
    <cellStyle name="Standard 5 2 24" xfId="9294"/>
    <cellStyle name="Standard 5 2 25" xfId="9699"/>
    <cellStyle name="Standard 5 2 26" xfId="10099"/>
    <cellStyle name="Standard 5 2 3" xfId="743"/>
    <cellStyle name="Standard 5 2 4" xfId="1154"/>
    <cellStyle name="Standard 5 2 5" xfId="1561"/>
    <cellStyle name="Standard 5 2 6" xfId="1968"/>
    <cellStyle name="Standard 5 2 7" xfId="2375"/>
    <cellStyle name="Standard 5 2 8" xfId="2782"/>
    <cellStyle name="Standard 5 2 9" xfId="3189"/>
    <cellStyle name="Standard 5 20" xfId="6034"/>
    <cellStyle name="Standard 5 21" xfId="6441"/>
    <cellStyle name="Standard 5 22" xfId="6848"/>
    <cellStyle name="Standard 5 23" xfId="7255"/>
    <cellStyle name="Standard 5 24" xfId="7662"/>
    <cellStyle name="Standard 5 25" xfId="8069"/>
    <cellStyle name="Standard 5 26" xfId="8476"/>
    <cellStyle name="Standard 5 27" xfId="8883"/>
    <cellStyle name="Standard 5 28" xfId="9290"/>
    <cellStyle name="Standard 5 29" xfId="9695"/>
    <cellStyle name="Standard 5 3" xfId="214"/>
    <cellStyle name="Standard 5 3 10" xfId="3600"/>
    <cellStyle name="Standard 5 3 11" xfId="4007"/>
    <cellStyle name="Standard 5 3 12" xfId="4414"/>
    <cellStyle name="Standard 5 3 13" xfId="4821"/>
    <cellStyle name="Standard 5 3 14" xfId="5228"/>
    <cellStyle name="Standard 5 3 15" xfId="5635"/>
    <cellStyle name="Standard 5 3 16" xfId="6042"/>
    <cellStyle name="Standard 5 3 17" xfId="6449"/>
    <cellStyle name="Standard 5 3 18" xfId="6856"/>
    <cellStyle name="Standard 5 3 19" xfId="7263"/>
    <cellStyle name="Standard 5 3 2" xfId="805"/>
    <cellStyle name="Standard 5 3 20" xfId="7670"/>
    <cellStyle name="Standard 5 3 21" xfId="8077"/>
    <cellStyle name="Standard 5 3 22" xfId="8484"/>
    <cellStyle name="Standard 5 3 23" xfId="8891"/>
    <cellStyle name="Standard 5 3 24" xfId="9298"/>
    <cellStyle name="Standard 5 3 25" xfId="9703"/>
    <cellStyle name="Standard 5 3 26" xfId="10103"/>
    <cellStyle name="Standard 5 3 3" xfId="742"/>
    <cellStyle name="Standard 5 3 4" xfId="1158"/>
    <cellStyle name="Standard 5 3 5" xfId="1565"/>
    <cellStyle name="Standard 5 3 6" xfId="1972"/>
    <cellStyle name="Standard 5 3 7" xfId="2379"/>
    <cellStyle name="Standard 5 3 8" xfId="2786"/>
    <cellStyle name="Standard 5 3 9" xfId="3193"/>
    <cellStyle name="Standard 5 30" xfId="10095"/>
    <cellStyle name="Standard 5 4" xfId="215"/>
    <cellStyle name="Standard 5 4 10" xfId="3688"/>
    <cellStyle name="Standard 5 4 11" xfId="4095"/>
    <cellStyle name="Standard 5 4 12" xfId="4502"/>
    <cellStyle name="Standard 5 4 13" xfId="4909"/>
    <cellStyle name="Standard 5 4 14" xfId="5316"/>
    <cellStyle name="Standard 5 4 15" xfId="5723"/>
    <cellStyle name="Standard 5 4 16" xfId="6130"/>
    <cellStyle name="Standard 5 4 17" xfId="6537"/>
    <cellStyle name="Standard 5 4 18" xfId="6944"/>
    <cellStyle name="Standard 5 4 19" xfId="7351"/>
    <cellStyle name="Standard 5 4 2" xfId="806"/>
    <cellStyle name="Standard 5 4 20" xfId="7758"/>
    <cellStyle name="Standard 5 4 21" xfId="8165"/>
    <cellStyle name="Standard 5 4 22" xfId="8572"/>
    <cellStyle name="Standard 5 4 23" xfId="8979"/>
    <cellStyle name="Standard 5 4 24" xfId="9386"/>
    <cellStyle name="Standard 5 4 25" xfId="9791"/>
    <cellStyle name="Standard 5 4 26" xfId="10191"/>
    <cellStyle name="Standard 5 4 3" xfId="839"/>
    <cellStyle name="Standard 5 4 4" xfId="1246"/>
    <cellStyle name="Standard 5 4 5" xfId="1653"/>
    <cellStyle name="Standard 5 4 6" xfId="2060"/>
    <cellStyle name="Standard 5 4 7" xfId="2467"/>
    <cellStyle name="Standard 5 4 8" xfId="2874"/>
    <cellStyle name="Standard 5 4 9" xfId="3281"/>
    <cellStyle name="Standard 5 5" xfId="216"/>
    <cellStyle name="Standard 5 5 10" xfId="3604"/>
    <cellStyle name="Standard 5 5 11" xfId="4011"/>
    <cellStyle name="Standard 5 5 12" xfId="4418"/>
    <cellStyle name="Standard 5 5 13" xfId="4825"/>
    <cellStyle name="Standard 5 5 14" xfId="5232"/>
    <cellStyle name="Standard 5 5 15" xfId="5639"/>
    <cellStyle name="Standard 5 5 16" xfId="6046"/>
    <cellStyle name="Standard 5 5 17" xfId="6453"/>
    <cellStyle name="Standard 5 5 18" xfId="6860"/>
    <cellStyle name="Standard 5 5 19" xfId="7267"/>
    <cellStyle name="Standard 5 5 2" xfId="807"/>
    <cellStyle name="Standard 5 5 20" xfId="7674"/>
    <cellStyle name="Standard 5 5 21" xfId="8081"/>
    <cellStyle name="Standard 5 5 22" xfId="8488"/>
    <cellStyle name="Standard 5 5 23" xfId="8895"/>
    <cellStyle name="Standard 5 5 24" xfId="9302"/>
    <cellStyle name="Standard 5 5 25" xfId="9707"/>
    <cellStyle name="Standard 5 5 26" xfId="10107"/>
    <cellStyle name="Standard 5 5 3" xfId="741"/>
    <cellStyle name="Standard 5 5 4" xfId="1162"/>
    <cellStyle name="Standard 5 5 5" xfId="1569"/>
    <cellStyle name="Standard 5 5 6" xfId="1976"/>
    <cellStyle name="Standard 5 5 7" xfId="2383"/>
    <cellStyle name="Standard 5 5 8" xfId="2790"/>
    <cellStyle name="Standard 5 5 9" xfId="3197"/>
    <cellStyle name="Standard 5 6" xfId="803"/>
    <cellStyle name="Standard 5 7" xfId="744"/>
    <cellStyle name="Standard 5 8" xfId="1150"/>
    <cellStyle name="Standard 5 9" xfId="1557"/>
    <cellStyle name="Standard 6" xfId="217"/>
    <cellStyle name="Standard 6 10" xfId="1440"/>
    <cellStyle name="Standard 6 11" xfId="1847"/>
    <cellStyle name="Standard 6 12" xfId="2254"/>
    <cellStyle name="Standard 6 13" xfId="2661"/>
    <cellStyle name="Standard 6 14" xfId="3068"/>
    <cellStyle name="Standard 6 15" xfId="3475"/>
    <cellStyle name="Standard 6 16" xfId="3882"/>
    <cellStyle name="Standard 6 17" xfId="4289"/>
    <cellStyle name="Standard 6 18" xfId="4696"/>
    <cellStyle name="Standard 6 19" xfId="5103"/>
    <cellStyle name="Standard 6 2" xfId="218"/>
    <cellStyle name="Standard 6 2 10" xfId="2721"/>
    <cellStyle name="Standard 6 2 11" xfId="3128"/>
    <cellStyle name="Standard 6 2 12" xfId="3535"/>
    <cellStyle name="Standard 6 2 13" xfId="3942"/>
    <cellStyle name="Standard 6 2 14" xfId="4349"/>
    <cellStyle name="Standard 6 2 15" xfId="4756"/>
    <cellStyle name="Standard 6 2 16" xfId="5163"/>
    <cellStyle name="Standard 6 2 17" xfId="5570"/>
    <cellStyle name="Standard 6 2 18" xfId="5977"/>
    <cellStyle name="Standard 6 2 19" xfId="6384"/>
    <cellStyle name="Standard 6 2 2" xfId="809"/>
    <cellStyle name="Standard 6 2 20" xfId="6791"/>
    <cellStyle name="Standard 6 2 21" xfId="7198"/>
    <cellStyle name="Standard 6 2 22" xfId="7605"/>
    <cellStyle name="Standard 6 2 23" xfId="8012"/>
    <cellStyle name="Standard 6 2 24" xfId="8419"/>
    <cellStyle name="Standard 6 2 25" xfId="8826"/>
    <cellStyle name="Standard 6 2 26" xfId="9233"/>
    <cellStyle name="Standard 6 2 3" xfId="621"/>
    <cellStyle name="Standard 6 2 4" xfId="618"/>
    <cellStyle name="Standard 6 2 5" xfId="627"/>
    <cellStyle name="Standard 6 2 6" xfId="1093"/>
    <cellStyle name="Standard 6 2 7" xfId="1500"/>
    <cellStyle name="Standard 6 2 8" xfId="1907"/>
    <cellStyle name="Standard 6 2 9" xfId="2314"/>
    <cellStyle name="Standard 6 20" xfId="5510"/>
    <cellStyle name="Standard 6 21" xfId="5917"/>
    <cellStyle name="Standard 6 22" xfId="6324"/>
    <cellStyle name="Standard 6 23" xfId="6731"/>
    <cellStyle name="Standard 6 24" xfId="7138"/>
    <cellStyle name="Standard 6 25" xfId="7545"/>
    <cellStyle name="Standard 6 26" xfId="7952"/>
    <cellStyle name="Standard 6 27" xfId="8359"/>
    <cellStyle name="Standard 6 28" xfId="8766"/>
    <cellStyle name="Standard 6 29" xfId="9173"/>
    <cellStyle name="Standard 6 3" xfId="219"/>
    <cellStyle name="Standard 6 3 10" xfId="3007"/>
    <cellStyle name="Standard 6 3 11" xfId="3414"/>
    <cellStyle name="Standard 6 3 12" xfId="3821"/>
    <cellStyle name="Standard 6 3 13" xfId="4228"/>
    <cellStyle name="Standard 6 3 14" xfId="4635"/>
    <cellStyle name="Standard 6 3 15" xfId="5042"/>
    <cellStyle name="Standard 6 3 16" xfId="5449"/>
    <cellStyle name="Standard 6 3 17" xfId="5856"/>
    <cellStyle name="Standard 6 3 18" xfId="6263"/>
    <cellStyle name="Standard 6 3 19" xfId="6670"/>
    <cellStyle name="Standard 6 3 2" xfId="810"/>
    <cellStyle name="Standard 6 3 20" xfId="7077"/>
    <cellStyle name="Standard 6 3 21" xfId="7484"/>
    <cellStyle name="Standard 6 3 22" xfId="7891"/>
    <cellStyle name="Standard 6 3 23" xfId="8298"/>
    <cellStyle name="Standard 6 3 24" xfId="8705"/>
    <cellStyle name="Standard 6 3 25" xfId="9112"/>
    <cellStyle name="Standard 6 3 26" xfId="9519"/>
    <cellStyle name="Standard 6 3 3" xfId="622"/>
    <cellStyle name="Standard 6 3 4" xfId="792"/>
    <cellStyle name="Standard 6 3 5" xfId="972"/>
    <cellStyle name="Standard 6 3 6" xfId="1379"/>
    <cellStyle name="Standard 6 3 7" xfId="1786"/>
    <cellStyle name="Standard 6 3 8" xfId="2193"/>
    <cellStyle name="Standard 6 3 9" xfId="2600"/>
    <cellStyle name="Standard 6 30" xfId="9579"/>
    <cellStyle name="Standard 6 4" xfId="220"/>
    <cellStyle name="Standard 6 4 10" xfId="2612"/>
    <cellStyle name="Standard 6 4 11" xfId="3019"/>
    <cellStyle name="Standard 6 4 12" xfId="3426"/>
    <cellStyle name="Standard 6 4 13" xfId="3833"/>
    <cellStyle name="Standard 6 4 14" xfId="4240"/>
    <cellStyle name="Standard 6 4 15" xfId="4647"/>
    <cellStyle name="Standard 6 4 16" xfId="5054"/>
    <cellStyle name="Standard 6 4 17" xfId="5461"/>
    <cellStyle name="Standard 6 4 18" xfId="5868"/>
    <cellStyle name="Standard 6 4 19" xfId="6275"/>
    <cellStyle name="Standard 6 4 2" xfId="811"/>
    <cellStyle name="Standard 6 4 20" xfId="6682"/>
    <cellStyle name="Standard 6 4 21" xfId="7089"/>
    <cellStyle name="Standard 6 4 22" xfId="7496"/>
    <cellStyle name="Standard 6 4 23" xfId="7903"/>
    <cellStyle name="Standard 6 4 24" xfId="8310"/>
    <cellStyle name="Standard 6 4 25" xfId="8717"/>
    <cellStyle name="Standard 6 4 26" xfId="9124"/>
    <cellStyle name="Standard 6 4 3" xfId="620"/>
    <cellStyle name="Standard 6 4 4" xfId="619"/>
    <cellStyle name="Standard 6 4 5" xfId="626"/>
    <cellStyle name="Standard 6 4 6" xfId="984"/>
    <cellStyle name="Standard 6 4 7" xfId="1391"/>
    <cellStyle name="Standard 6 4 8" xfId="1798"/>
    <cellStyle name="Standard 6 4 9" xfId="2205"/>
    <cellStyle name="Standard 6 5" xfId="221"/>
    <cellStyle name="Standard 6 5 10" xfId="3293"/>
    <cellStyle name="Standard 6 5 11" xfId="3700"/>
    <cellStyle name="Standard 6 5 12" xfId="4107"/>
    <cellStyle name="Standard 6 5 13" xfId="4514"/>
    <cellStyle name="Standard 6 5 14" xfId="4921"/>
    <cellStyle name="Standard 6 5 15" xfId="5328"/>
    <cellStyle name="Standard 6 5 16" xfId="5735"/>
    <cellStyle name="Standard 6 5 17" xfId="6142"/>
    <cellStyle name="Standard 6 5 18" xfId="6549"/>
    <cellStyle name="Standard 6 5 19" xfId="6956"/>
    <cellStyle name="Standard 6 5 2" xfId="812"/>
    <cellStyle name="Standard 6 5 20" xfId="7363"/>
    <cellStyle name="Standard 6 5 21" xfId="7770"/>
    <cellStyle name="Standard 6 5 22" xfId="8177"/>
    <cellStyle name="Standard 6 5 23" xfId="8584"/>
    <cellStyle name="Standard 6 5 24" xfId="8991"/>
    <cellStyle name="Standard 6 5 25" xfId="9398"/>
    <cellStyle name="Standard 6 5 26" xfId="9803"/>
    <cellStyle name="Standard 6 5 3" xfId="655"/>
    <cellStyle name="Standard 6 5 4" xfId="851"/>
    <cellStyle name="Standard 6 5 5" xfId="1258"/>
    <cellStyle name="Standard 6 5 6" xfId="1665"/>
    <cellStyle name="Standard 6 5 7" xfId="2072"/>
    <cellStyle name="Standard 6 5 8" xfId="2479"/>
    <cellStyle name="Standard 6 5 9" xfId="2886"/>
    <cellStyle name="Standard 6 6" xfId="808"/>
    <cellStyle name="Standard 6 7" xfId="828"/>
    <cellStyle name="Standard 6 8" xfId="637"/>
    <cellStyle name="Standard 6 9" xfId="1033"/>
    <cellStyle name="Standard 7" xfId="222"/>
    <cellStyle name="Standard 7 10" xfId="1901"/>
    <cellStyle name="Standard 7 11" xfId="2308"/>
    <cellStyle name="Standard 7 12" xfId="2715"/>
    <cellStyle name="Standard 7 13" xfId="3122"/>
    <cellStyle name="Standard 7 14" xfId="3529"/>
    <cellStyle name="Standard 7 15" xfId="3936"/>
    <cellStyle name="Standard 7 16" xfId="4343"/>
    <cellStyle name="Standard 7 17" xfId="4750"/>
    <cellStyle name="Standard 7 18" xfId="5157"/>
    <cellStyle name="Standard 7 19" xfId="5564"/>
    <cellStyle name="Standard 7 2" xfId="223"/>
    <cellStyle name="Standard 7 2 10" xfId="3523"/>
    <cellStyle name="Standard 7 2 11" xfId="3930"/>
    <cellStyle name="Standard 7 2 12" xfId="4337"/>
    <cellStyle name="Standard 7 2 13" xfId="4744"/>
    <cellStyle name="Standard 7 2 14" xfId="5151"/>
    <cellStyle name="Standard 7 2 15" xfId="5558"/>
    <cellStyle name="Standard 7 2 16" xfId="5965"/>
    <cellStyle name="Standard 7 2 17" xfId="6372"/>
    <cellStyle name="Standard 7 2 18" xfId="6779"/>
    <cellStyle name="Standard 7 2 19" xfId="7186"/>
    <cellStyle name="Standard 7 2 2" xfId="814"/>
    <cellStyle name="Standard 7 2 20" xfId="7593"/>
    <cellStyle name="Standard 7 2 21" xfId="8000"/>
    <cellStyle name="Standard 7 2 22" xfId="8407"/>
    <cellStyle name="Standard 7 2 23" xfId="8814"/>
    <cellStyle name="Standard 7 2 24" xfId="9221"/>
    <cellStyle name="Standard 7 2 25" xfId="9627"/>
    <cellStyle name="Standard 7 2 26" xfId="10027"/>
    <cellStyle name="Standard 7 2 3" xfId="629"/>
    <cellStyle name="Standard 7 2 4" xfId="1081"/>
    <cellStyle name="Standard 7 2 5" xfId="1488"/>
    <cellStyle name="Standard 7 2 6" xfId="1895"/>
    <cellStyle name="Standard 7 2 7" xfId="2302"/>
    <cellStyle name="Standard 7 2 8" xfId="2709"/>
    <cellStyle name="Standard 7 2 9" xfId="3116"/>
    <cellStyle name="Standard 7 20" xfId="5971"/>
    <cellStyle name="Standard 7 21" xfId="6378"/>
    <cellStyle name="Standard 7 22" xfId="6785"/>
    <cellStyle name="Standard 7 23" xfId="7192"/>
    <cellStyle name="Standard 7 24" xfId="7599"/>
    <cellStyle name="Standard 7 25" xfId="8006"/>
    <cellStyle name="Standard 7 26" xfId="8413"/>
    <cellStyle name="Standard 7 27" xfId="8820"/>
    <cellStyle name="Standard 7 28" xfId="9227"/>
    <cellStyle name="Standard 7 29" xfId="9633"/>
    <cellStyle name="Standard 7 3" xfId="224"/>
    <cellStyle name="Standard 7 3 10" xfId="2919"/>
    <cellStyle name="Standard 7 3 11" xfId="3326"/>
    <cellStyle name="Standard 7 3 12" xfId="3733"/>
    <cellStyle name="Standard 7 3 13" xfId="4140"/>
    <cellStyle name="Standard 7 3 14" xfId="4547"/>
    <cellStyle name="Standard 7 3 15" xfId="4954"/>
    <cellStyle name="Standard 7 3 16" xfId="5361"/>
    <cellStyle name="Standard 7 3 17" xfId="5768"/>
    <cellStyle name="Standard 7 3 18" xfId="6175"/>
    <cellStyle name="Standard 7 3 19" xfId="6582"/>
    <cellStyle name="Standard 7 3 2" xfId="815"/>
    <cellStyle name="Standard 7 3 20" xfId="6989"/>
    <cellStyle name="Standard 7 3 21" xfId="7396"/>
    <cellStyle name="Standard 7 3 22" xfId="7803"/>
    <cellStyle name="Standard 7 3 23" xfId="8210"/>
    <cellStyle name="Standard 7 3 24" xfId="8617"/>
    <cellStyle name="Standard 7 3 25" xfId="9024"/>
    <cellStyle name="Standard 7 3 26" xfId="9431"/>
    <cellStyle name="Standard 7 3 3" xfId="623"/>
    <cellStyle name="Standard 7 3 4" xfId="791"/>
    <cellStyle name="Standard 7 3 5" xfId="884"/>
    <cellStyle name="Standard 7 3 6" xfId="1291"/>
    <cellStyle name="Standard 7 3 7" xfId="1698"/>
    <cellStyle name="Standard 7 3 8" xfId="2105"/>
    <cellStyle name="Standard 7 3 9" xfId="2512"/>
    <cellStyle name="Standard 7 30" xfId="10033"/>
    <cellStyle name="Standard 7 4" xfId="225"/>
    <cellStyle name="Standard 7 4 10" xfId="2998"/>
    <cellStyle name="Standard 7 4 11" xfId="3405"/>
    <cellStyle name="Standard 7 4 12" xfId="3812"/>
    <cellStyle name="Standard 7 4 13" xfId="4219"/>
    <cellStyle name="Standard 7 4 14" xfId="4626"/>
    <cellStyle name="Standard 7 4 15" xfId="5033"/>
    <cellStyle name="Standard 7 4 16" xfId="5440"/>
    <cellStyle name="Standard 7 4 17" xfId="5847"/>
    <cellStyle name="Standard 7 4 18" xfId="6254"/>
    <cellStyle name="Standard 7 4 19" xfId="6661"/>
    <cellStyle name="Standard 7 4 2" xfId="816"/>
    <cellStyle name="Standard 7 4 20" xfId="7068"/>
    <cellStyle name="Standard 7 4 21" xfId="7475"/>
    <cellStyle name="Standard 7 4 22" xfId="7882"/>
    <cellStyle name="Standard 7 4 23" xfId="8289"/>
    <cellStyle name="Standard 7 4 24" xfId="8696"/>
    <cellStyle name="Standard 7 4 25" xfId="9103"/>
    <cellStyle name="Standard 7 4 26" xfId="9510"/>
    <cellStyle name="Standard 7 4 3" xfId="625"/>
    <cellStyle name="Standard 7 4 4" xfId="789"/>
    <cellStyle name="Standard 7 4 5" xfId="963"/>
    <cellStyle name="Standard 7 4 6" xfId="1370"/>
    <cellStyle name="Standard 7 4 7" xfId="1777"/>
    <cellStyle name="Standard 7 4 8" xfId="2184"/>
    <cellStyle name="Standard 7 4 9" xfId="2591"/>
    <cellStyle name="Standard 7 5" xfId="226"/>
    <cellStyle name="Standard 7 5 10" xfId="3006"/>
    <cellStyle name="Standard 7 5 11" xfId="3413"/>
    <cellStyle name="Standard 7 5 12" xfId="3820"/>
    <cellStyle name="Standard 7 5 13" xfId="4227"/>
    <cellStyle name="Standard 7 5 14" xfId="4634"/>
    <cellStyle name="Standard 7 5 15" xfId="5041"/>
    <cellStyle name="Standard 7 5 16" xfId="5448"/>
    <cellStyle name="Standard 7 5 17" xfId="5855"/>
    <cellStyle name="Standard 7 5 18" xfId="6262"/>
    <cellStyle name="Standard 7 5 19" xfId="6669"/>
    <cellStyle name="Standard 7 5 2" xfId="817"/>
    <cellStyle name="Standard 7 5 20" xfId="7076"/>
    <cellStyle name="Standard 7 5 21" xfId="7483"/>
    <cellStyle name="Standard 7 5 22" xfId="7890"/>
    <cellStyle name="Standard 7 5 23" xfId="8297"/>
    <cellStyle name="Standard 7 5 24" xfId="8704"/>
    <cellStyle name="Standard 7 5 25" xfId="9111"/>
    <cellStyle name="Standard 7 5 26" xfId="9518"/>
    <cellStyle name="Standard 7 5 3" xfId="624"/>
    <cellStyle name="Standard 7 5 4" xfId="790"/>
    <cellStyle name="Standard 7 5 5" xfId="971"/>
    <cellStyle name="Standard 7 5 6" xfId="1378"/>
    <cellStyle name="Standard 7 5 7" xfId="1785"/>
    <cellStyle name="Standard 7 5 8" xfId="2192"/>
    <cellStyle name="Standard 7 5 9" xfId="2599"/>
    <cellStyle name="Standard 7 6" xfId="813"/>
    <cellStyle name="Standard 7 7" xfId="628"/>
    <cellStyle name="Standard 7 8" xfId="1087"/>
    <cellStyle name="Standard 7 9" xfId="1494"/>
    <cellStyle name="Standard 8" xfId="227"/>
    <cellStyle name="Standard 8 10" xfId="1685"/>
    <cellStyle name="Standard 8 11" xfId="2092"/>
    <cellStyle name="Standard 8 12" xfId="2499"/>
    <cellStyle name="Standard 8 13" xfId="2906"/>
    <cellStyle name="Standard 8 14" xfId="3313"/>
    <cellStyle name="Standard 8 15" xfId="3720"/>
    <cellStyle name="Standard 8 16" xfId="4127"/>
    <cellStyle name="Standard 8 17" xfId="4534"/>
    <cellStyle name="Standard 8 18" xfId="4941"/>
    <cellStyle name="Standard 8 19" xfId="5348"/>
    <cellStyle name="Standard 8 2" xfId="228"/>
    <cellStyle name="Standard 8 2 10" xfId="3320"/>
    <cellStyle name="Standard 8 2 11" xfId="3727"/>
    <cellStyle name="Standard 8 2 12" xfId="4134"/>
    <cellStyle name="Standard 8 2 13" xfId="4541"/>
    <cellStyle name="Standard 8 2 14" xfId="4948"/>
    <cellStyle name="Standard 8 2 15" xfId="5355"/>
    <cellStyle name="Standard 8 2 16" xfId="5762"/>
    <cellStyle name="Standard 8 2 17" xfId="6169"/>
    <cellStyle name="Standard 8 2 18" xfId="6576"/>
    <cellStyle name="Standard 8 2 19" xfId="6983"/>
    <cellStyle name="Standard 8 2 2" xfId="819"/>
    <cellStyle name="Standard 8 2 20" xfId="7390"/>
    <cellStyle name="Standard 8 2 21" xfId="7797"/>
    <cellStyle name="Standard 8 2 22" xfId="8204"/>
    <cellStyle name="Standard 8 2 23" xfId="8611"/>
    <cellStyle name="Standard 8 2 24" xfId="9018"/>
    <cellStyle name="Standard 8 2 25" xfId="9425"/>
    <cellStyle name="Standard 8 2 26" xfId="9830"/>
    <cellStyle name="Standard 8 2 3" xfId="646"/>
    <cellStyle name="Standard 8 2 4" xfId="878"/>
    <cellStyle name="Standard 8 2 5" xfId="1285"/>
    <cellStyle name="Standard 8 2 6" xfId="1692"/>
    <cellStyle name="Standard 8 2 7" xfId="2099"/>
    <cellStyle name="Standard 8 2 8" xfId="2506"/>
    <cellStyle name="Standard 8 2 9" xfId="2913"/>
    <cellStyle name="Standard 8 20" xfId="5755"/>
    <cellStyle name="Standard 8 21" xfId="6162"/>
    <cellStyle name="Standard 8 22" xfId="6569"/>
    <cellStyle name="Standard 8 23" xfId="6976"/>
    <cellStyle name="Standard 8 24" xfId="7383"/>
    <cellStyle name="Standard 8 25" xfId="7790"/>
    <cellStyle name="Standard 8 26" xfId="8197"/>
    <cellStyle name="Standard 8 27" xfId="8604"/>
    <cellStyle name="Standard 8 28" xfId="9011"/>
    <cellStyle name="Standard 8 29" xfId="9418"/>
    <cellStyle name="Standard 8 3" xfId="229"/>
    <cellStyle name="Standard 8 3 10" xfId="3325"/>
    <cellStyle name="Standard 8 3 11" xfId="3732"/>
    <cellStyle name="Standard 8 3 12" xfId="4139"/>
    <cellStyle name="Standard 8 3 13" xfId="4546"/>
    <cellStyle name="Standard 8 3 14" xfId="4953"/>
    <cellStyle name="Standard 8 3 15" xfId="5360"/>
    <cellStyle name="Standard 8 3 16" xfId="5767"/>
    <cellStyle name="Standard 8 3 17" xfId="6174"/>
    <cellStyle name="Standard 8 3 18" xfId="6581"/>
    <cellStyle name="Standard 8 3 19" xfId="6988"/>
    <cellStyle name="Standard 8 3 2" xfId="820"/>
    <cellStyle name="Standard 8 3 20" xfId="7395"/>
    <cellStyle name="Standard 8 3 21" xfId="7802"/>
    <cellStyle name="Standard 8 3 22" xfId="8209"/>
    <cellStyle name="Standard 8 3 23" xfId="8616"/>
    <cellStyle name="Standard 8 3 24" xfId="9023"/>
    <cellStyle name="Standard 8 3 25" xfId="9430"/>
    <cellStyle name="Standard 8 3 26" xfId="9835"/>
    <cellStyle name="Standard 8 3 3" xfId="642"/>
    <cellStyle name="Standard 8 3 4" xfId="883"/>
    <cellStyle name="Standard 8 3 5" xfId="1290"/>
    <cellStyle name="Standard 8 3 6" xfId="1697"/>
    <cellStyle name="Standard 8 3 7" xfId="2104"/>
    <cellStyle name="Standard 8 3 8" xfId="2511"/>
    <cellStyle name="Standard 8 3 9" xfId="2918"/>
    <cellStyle name="Standard 8 30" xfId="9823"/>
    <cellStyle name="Standard 8 4" xfId="230"/>
    <cellStyle name="Standard 8 4 10" xfId="3469"/>
    <cellStyle name="Standard 8 4 11" xfId="3876"/>
    <cellStyle name="Standard 8 4 12" xfId="4283"/>
    <cellStyle name="Standard 8 4 13" xfId="4690"/>
    <cellStyle name="Standard 8 4 14" xfId="5097"/>
    <cellStyle name="Standard 8 4 15" xfId="5504"/>
    <cellStyle name="Standard 8 4 16" xfId="5911"/>
    <cellStyle name="Standard 8 4 17" xfId="6318"/>
    <cellStyle name="Standard 8 4 18" xfId="6725"/>
    <cellStyle name="Standard 8 4 19" xfId="7132"/>
    <cellStyle name="Standard 8 4 2" xfId="821"/>
    <cellStyle name="Standard 8 4 20" xfId="7539"/>
    <cellStyle name="Standard 8 4 21" xfId="7946"/>
    <cellStyle name="Standard 8 4 22" xfId="8353"/>
    <cellStyle name="Standard 8 4 23" xfId="8760"/>
    <cellStyle name="Standard 8 4 24" xfId="9167"/>
    <cellStyle name="Standard 8 4 25" xfId="9573"/>
    <cellStyle name="Standard 8 4 26" xfId="9974"/>
    <cellStyle name="Standard 8 4 3" xfId="638"/>
    <cellStyle name="Standard 8 4 4" xfId="1027"/>
    <cellStyle name="Standard 8 4 5" xfId="1434"/>
    <cellStyle name="Standard 8 4 6" xfId="1841"/>
    <cellStyle name="Standard 8 4 7" xfId="2248"/>
    <cellStyle name="Standard 8 4 8" xfId="2655"/>
    <cellStyle name="Standard 8 4 9" xfId="3062"/>
    <cellStyle name="Standard 8 5" xfId="231"/>
    <cellStyle name="Standard 8 5 10" xfId="3493"/>
    <cellStyle name="Standard 8 5 11" xfId="3900"/>
    <cellStyle name="Standard 8 5 12" xfId="4307"/>
    <cellStyle name="Standard 8 5 13" xfId="4714"/>
    <cellStyle name="Standard 8 5 14" xfId="5121"/>
    <cellStyle name="Standard 8 5 15" xfId="5528"/>
    <cellStyle name="Standard 8 5 16" xfId="5935"/>
    <cellStyle name="Standard 8 5 17" xfId="6342"/>
    <cellStyle name="Standard 8 5 18" xfId="6749"/>
    <cellStyle name="Standard 8 5 19" xfId="7156"/>
    <cellStyle name="Standard 8 5 2" xfId="822"/>
    <cellStyle name="Standard 8 5 20" xfId="7563"/>
    <cellStyle name="Standard 8 5 21" xfId="7970"/>
    <cellStyle name="Standard 8 5 22" xfId="8377"/>
    <cellStyle name="Standard 8 5 23" xfId="8784"/>
    <cellStyle name="Standard 8 5 24" xfId="9191"/>
    <cellStyle name="Standard 8 5 25" xfId="9597"/>
    <cellStyle name="Standard 8 5 26" xfId="9997"/>
    <cellStyle name="Standard 8 5 3" xfId="634"/>
    <cellStyle name="Standard 8 5 4" xfId="1051"/>
    <cellStyle name="Standard 8 5 5" xfId="1458"/>
    <cellStyle name="Standard 8 5 6" xfId="1865"/>
    <cellStyle name="Standard 8 5 7" xfId="2272"/>
    <cellStyle name="Standard 8 5 8" xfId="2679"/>
    <cellStyle name="Standard 8 5 9" xfId="3086"/>
    <cellStyle name="Standard 8 6" xfId="818"/>
    <cellStyle name="Standard 8 7" xfId="650"/>
    <cellStyle name="Standard 8 8" xfId="871"/>
    <cellStyle name="Standard 8 9" xfId="1278"/>
    <cellStyle name="Standard 9" xfId="232"/>
    <cellStyle name="Standard 9 10" xfId="1889"/>
    <cellStyle name="Standard 9 11" xfId="2296"/>
    <cellStyle name="Standard 9 12" xfId="2703"/>
    <cellStyle name="Standard 9 13" xfId="3110"/>
    <cellStyle name="Standard 9 14" xfId="3517"/>
    <cellStyle name="Standard 9 15" xfId="3924"/>
    <cellStyle name="Standard 9 16" xfId="4331"/>
    <cellStyle name="Standard 9 17" xfId="4738"/>
    <cellStyle name="Standard 9 18" xfId="5145"/>
    <cellStyle name="Standard 9 19" xfId="5552"/>
    <cellStyle name="Standard 9 2" xfId="233"/>
    <cellStyle name="Standard 9 2 10" xfId="3291"/>
    <cellStyle name="Standard 9 2 11" xfId="3698"/>
    <cellStyle name="Standard 9 2 12" xfId="4105"/>
    <cellStyle name="Standard 9 2 13" xfId="4512"/>
    <cellStyle name="Standard 9 2 14" xfId="4919"/>
    <cellStyle name="Standard 9 2 15" xfId="5326"/>
    <cellStyle name="Standard 9 2 16" xfId="5733"/>
    <cellStyle name="Standard 9 2 17" xfId="6140"/>
    <cellStyle name="Standard 9 2 18" xfId="6547"/>
    <cellStyle name="Standard 9 2 19" xfId="6954"/>
    <cellStyle name="Standard 9 2 2" xfId="824"/>
    <cellStyle name="Standard 9 2 20" xfId="7361"/>
    <cellStyle name="Standard 9 2 21" xfId="7768"/>
    <cellStyle name="Standard 9 2 22" xfId="8175"/>
    <cellStyle name="Standard 9 2 23" xfId="8582"/>
    <cellStyle name="Standard 9 2 24" xfId="8989"/>
    <cellStyle name="Standard 9 2 25" xfId="9396"/>
    <cellStyle name="Standard 9 2 26" xfId="9801"/>
    <cellStyle name="Standard 9 2 3" xfId="653"/>
    <cellStyle name="Standard 9 2 4" xfId="849"/>
    <cellStyle name="Standard 9 2 5" xfId="1256"/>
    <cellStyle name="Standard 9 2 6" xfId="1663"/>
    <cellStyle name="Standard 9 2 7" xfId="2070"/>
    <cellStyle name="Standard 9 2 8" xfId="2477"/>
    <cellStyle name="Standard 9 2 9" xfId="2884"/>
    <cellStyle name="Standard 9 20" xfId="5959"/>
    <cellStyle name="Standard 9 21" xfId="6366"/>
    <cellStyle name="Standard 9 22" xfId="6773"/>
    <cellStyle name="Standard 9 23" xfId="7180"/>
    <cellStyle name="Standard 9 24" xfId="7587"/>
    <cellStyle name="Standard 9 25" xfId="7994"/>
    <cellStyle name="Standard 9 26" xfId="8401"/>
    <cellStyle name="Standard 9 27" xfId="8808"/>
    <cellStyle name="Standard 9 28" xfId="9215"/>
    <cellStyle name="Standard 9 29" xfId="9621"/>
    <cellStyle name="Standard 9 3" xfId="234"/>
    <cellStyle name="Standard 9 3 10" xfId="3423"/>
    <cellStyle name="Standard 9 3 11" xfId="3830"/>
    <cellStyle name="Standard 9 3 12" xfId="4237"/>
    <cellStyle name="Standard 9 3 13" xfId="4644"/>
    <cellStyle name="Standard 9 3 14" xfId="5051"/>
    <cellStyle name="Standard 9 3 15" xfId="5458"/>
    <cellStyle name="Standard 9 3 16" xfId="5865"/>
    <cellStyle name="Standard 9 3 17" xfId="6272"/>
    <cellStyle name="Standard 9 3 18" xfId="6679"/>
    <cellStyle name="Standard 9 3 19" xfId="7086"/>
    <cellStyle name="Standard 9 3 2" xfId="825"/>
    <cellStyle name="Standard 9 3 20" xfId="7493"/>
    <cellStyle name="Standard 9 3 21" xfId="7900"/>
    <cellStyle name="Standard 9 3 22" xfId="8307"/>
    <cellStyle name="Standard 9 3 23" xfId="8714"/>
    <cellStyle name="Standard 9 3 24" xfId="9121"/>
    <cellStyle name="Standard 9 3 25" xfId="9528"/>
    <cellStyle name="Standard 9 3 26" xfId="9929"/>
    <cellStyle name="Standard 9 3 3" xfId="649"/>
    <cellStyle name="Standard 9 3 4" xfId="981"/>
    <cellStyle name="Standard 9 3 5" xfId="1388"/>
    <cellStyle name="Standard 9 3 6" xfId="1795"/>
    <cellStyle name="Standard 9 3 7" xfId="2202"/>
    <cellStyle name="Standard 9 3 8" xfId="2609"/>
    <cellStyle name="Standard 9 3 9" xfId="3016"/>
    <cellStyle name="Standard 9 30" xfId="10021"/>
    <cellStyle name="Standard 9 4" xfId="235"/>
    <cellStyle name="Standard 9 4 10" xfId="3417"/>
    <cellStyle name="Standard 9 4 11" xfId="3824"/>
    <cellStyle name="Standard 9 4 12" xfId="4231"/>
    <cellStyle name="Standard 9 4 13" xfId="4638"/>
    <cellStyle name="Standard 9 4 14" xfId="5045"/>
    <cellStyle name="Standard 9 4 15" xfId="5452"/>
    <cellStyle name="Standard 9 4 16" xfId="5859"/>
    <cellStyle name="Standard 9 4 17" xfId="6266"/>
    <cellStyle name="Standard 9 4 18" xfId="6673"/>
    <cellStyle name="Standard 9 4 19" xfId="7080"/>
    <cellStyle name="Standard 9 4 2" xfId="826"/>
    <cellStyle name="Standard 9 4 20" xfId="7487"/>
    <cellStyle name="Standard 9 4 21" xfId="7894"/>
    <cellStyle name="Standard 9 4 22" xfId="8301"/>
    <cellStyle name="Standard 9 4 23" xfId="8708"/>
    <cellStyle name="Standard 9 4 24" xfId="9115"/>
    <cellStyle name="Standard 9 4 25" xfId="9522"/>
    <cellStyle name="Standard 9 4 26" xfId="9923"/>
    <cellStyle name="Standard 9 4 3" xfId="645"/>
    <cellStyle name="Standard 9 4 4" xfId="975"/>
    <cellStyle name="Standard 9 4 5" xfId="1382"/>
    <cellStyle name="Standard 9 4 6" xfId="1789"/>
    <cellStyle name="Standard 9 4 7" xfId="2196"/>
    <cellStyle name="Standard 9 4 8" xfId="2603"/>
    <cellStyle name="Standard 9 4 9" xfId="3010"/>
    <cellStyle name="Standard 9 5" xfId="236"/>
    <cellStyle name="Standard 9 5 10" xfId="3451"/>
    <cellStyle name="Standard 9 5 11" xfId="3858"/>
    <cellStyle name="Standard 9 5 12" xfId="4265"/>
    <cellStyle name="Standard 9 5 13" xfId="4672"/>
    <cellStyle name="Standard 9 5 14" xfId="5079"/>
    <cellStyle name="Standard 9 5 15" xfId="5486"/>
    <cellStyle name="Standard 9 5 16" xfId="5893"/>
    <cellStyle name="Standard 9 5 17" xfId="6300"/>
    <cellStyle name="Standard 9 5 18" xfId="6707"/>
    <cellStyle name="Standard 9 5 19" xfId="7114"/>
    <cellStyle name="Standard 9 5 2" xfId="827"/>
    <cellStyle name="Standard 9 5 20" xfId="7521"/>
    <cellStyle name="Standard 9 5 21" xfId="7928"/>
    <cellStyle name="Standard 9 5 22" xfId="8335"/>
    <cellStyle name="Standard 9 5 23" xfId="8742"/>
    <cellStyle name="Standard 9 5 24" xfId="9149"/>
    <cellStyle name="Standard 9 5 25" xfId="9555"/>
    <cellStyle name="Standard 9 5 26" xfId="9956"/>
    <cellStyle name="Standard 9 5 3" xfId="641"/>
    <cellStyle name="Standard 9 5 4" xfId="1009"/>
    <cellStyle name="Standard 9 5 5" xfId="1416"/>
    <cellStyle name="Standard 9 5 6" xfId="1823"/>
    <cellStyle name="Standard 9 5 7" xfId="2230"/>
    <cellStyle name="Standard 9 5 8" xfId="2637"/>
    <cellStyle name="Standard 9 5 9" xfId="3044"/>
    <cellStyle name="Standard 9 6" xfId="823"/>
    <cellStyle name="Standard 9 7" xfId="630"/>
    <cellStyle name="Standard 9 8" xfId="1075"/>
    <cellStyle name="Standard 9 9" xfId="1482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outlinePr summaryBelow="0" summaryRight="0"/>
  </sheetPr>
  <dimension ref="A1:XDN1115"/>
  <sheetViews>
    <sheetView tabSelected="1" zoomScale="120" zoomScaleNormal="120" workbookViewId="0">
      <pane ySplit="1" topLeftCell="A2" activePane="bottomLeft" state="frozen"/>
      <selection pane="bottomLeft" activeCell="I11" sqref="I11"/>
    </sheetView>
  </sheetViews>
  <sheetFormatPr baseColWidth="10" defaultColWidth="0" defaultRowHeight="12.75" customHeight="1" zeroHeight="1" outlineLevelCol="1" x14ac:dyDescent="0.25"/>
  <cols>
    <col min="1" max="1" width="11.44140625" customWidth="1"/>
    <col min="2" max="2" width="7.88671875" style="1" bestFit="1" customWidth="1"/>
    <col min="3" max="3" width="22.33203125" style="3" customWidth="1"/>
    <col min="4" max="4" width="6.33203125" style="1" customWidth="1" outlineLevel="1"/>
    <col min="5" max="5" width="3.5546875" style="1" customWidth="1" outlineLevel="1"/>
    <col min="6" max="6" width="71.33203125" bestFit="1" customWidth="1"/>
    <col min="7" max="7" width="13.33203125" style="3" customWidth="1"/>
    <col min="8" max="8" width="6.5546875" customWidth="1"/>
    <col min="9" max="9" width="40.33203125" customWidth="1"/>
    <col min="10" max="10" width="41.33203125" bestFit="1" customWidth="1"/>
    <col min="11" max="11" width="7.5546875" style="1" customWidth="1"/>
    <col min="12" max="12" width="9.88671875" customWidth="1"/>
    <col min="13" max="13" width="7" customWidth="1"/>
    <col min="14" max="14" width="6.109375" customWidth="1"/>
    <col min="15" max="15" width="6.88671875" customWidth="1"/>
    <col min="16" max="16" width="8.109375" customWidth="1"/>
    <col min="17" max="17" width="9.88671875" customWidth="1"/>
    <col min="18" max="18" width="10" customWidth="1"/>
    <col min="19" max="19" width="30.109375" customWidth="1"/>
    <col min="20" max="20" width="12.44140625" customWidth="1"/>
    <col min="21" max="22" width="8.44140625" style="1" customWidth="1"/>
    <col min="23" max="23" width="8.6640625" style="1" customWidth="1" outlineLevel="1"/>
    <col min="24" max="24" width="16.5546875" style="1" customWidth="1" outlineLevel="1"/>
    <col min="25" max="28" width="8.6640625" style="1" customWidth="1" outlineLevel="1"/>
    <col min="29" max="29" width="69.6640625" customWidth="1" outlineLevel="1"/>
    <col min="30" max="33" width="11.44140625" customWidth="1" outlineLevel="1"/>
    <col min="34" max="34" width="14.44140625" customWidth="1" outlineLevel="1"/>
    <col min="35" max="35" width="11.44140625" customWidth="1" outlineLevel="1"/>
    <col min="36" max="36" width="11.88671875" customWidth="1"/>
    <col min="37" max="37" width="38.44140625" bestFit="1" customWidth="1"/>
    <col min="38" max="38" width="11.44140625" customWidth="1"/>
    <col min="16343" max="16384" width="11.44140625" hidden="1"/>
  </cols>
  <sheetData>
    <row r="1" spans="1:38" s="1" customFormat="1" ht="64.5" customHeight="1" x14ac:dyDescent="0.25">
      <c r="B1" s="17" t="s">
        <v>0</v>
      </c>
      <c r="C1" s="18" t="s">
        <v>1</v>
      </c>
      <c r="D1" s="17" t="s">
        <v>2</v>
      </c>
      <c r="E1" s="17" t="s">
        <v>3</v>
      </c>
      <c r="F1" s="19" t="s">
        <v>4</v>
      </c>
      <c r="G1" s="18" t="s">
        <v>5</v>
      </c>
      <c r="H1" s="19" t="s">
        <v>6</v>
      </c>
      <c r="I1" s="17" t="s">
        <v>7</v>
      </c>
      <c r="J1" s="19" t="s">
        <v>8</v>
      </c>
      <c r="K1" s="19" t="s">
        <v>9</v>
      </c>
      <c r="L1" s="17" t="s">
        <v>10</v>
      </c>
      <c r="M1" s="17" t="s">
        <v>11</v>
      </c>
      <c r="N1" s="17" t="s">
        <v>12</v>
      </c>
      <c r="O1" s="19" t="s">
        <v>13</v>
      </c>
      <c r="P1" s="17" t="s">
        <v>14</v>
      </c>
      <c r="Q1" s="17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H1" s="21" t="s">
        <v>30</v>
      </c>
      <c r="AI1" s="22">
        <f>COUNTIF(Y44:AA1115,"x")</f>
        <v>7</v>
      </c>
      <c r="AJ1" s="19" t="s">
        <v>31</v>
      </c>
      <c r="AK1" s="19" t="s">
        <v>17</v>
      </c>
      <c r="AL1" s="19" t="s">
        <v>32</v>
      </c>
    </row>
    <row r="2" spans="1:38" s="34" customFormat="1" ht="13.2" x14ac:dyDescent="0.25">
      <c r="A2" s="1">
        <v>1</v>
      </c>
      <c r="B2" s="53">
        <v>0</v>
      </c>
      <c r="C2" s="54" t="s">
        <v>33</v>
      </c>
      <c r="D2" s="53">
        <v>1</v>
      </c>
      <c r="E2" s="20">
        <f t="shared" ref="E2:E20" si="0">LEN(F2)</f>
        <v>41</v>
      </c>
      <c r="F2" s="54" t="s">
        <v>34</v>
      </c>
      <c r="G2" s="54" t="s">
        <v>35</v>
      </c>
      <c r="H2" s="54" t="s">
        <v>36</v>
      </c>
      <c r="I2" s="54" t="s">
        <v>33</v>
      </c>
      <c r="J2" s="54" t="s">
        <v>37</v>
      </c>
      <c r="K2" s="53" t="s">
        <v>38</v>
      </c>
      <c r="L2" s="54" t="s">
        <v>39</v>
      </c>
      <c r="M2" s="55" t="s">
        <v>36</v>
      </c>
      <c r="N2" s="54" t="s">
        <v>36</v>
      </c>
      <c r="O2" s="54" t="s">
        <v>36</v>
      </c>
      <c r="P2" s="54" t="s">
        <v>36</v>
      </c>
      <c r="Q2" s="54" t="s">
        <v>40</v>
      </c>
      <c r="R2" s="54" t="s">
        <v>36</v>
      </c>
      <c r="S2" s="54" t="s">
        <v>36</v>
      </c>
      <c r="T2" s="54"/>
      <c r="U2" s="54" t="s">
        <v>36</v>
      </c>
      <c r="V2" s="53" t="s">
        <v>41</v>
      </c>
      <c r="X2" s="66" t="s">
        <v>41</v>
      </c>
    </row>
    <row r="3" spans="1:38" s="34" customFormat="1" ht="13.2" x14ac:dyDescent="0.25">
      <c r="A3" s="1">
        <v>2</v>
      </c>
      <c r="B3" s="53">
        <v>0</v>
      </c>
      <c r="C3" s="54" t="s">
        <v>33</v>
      </c>
      <c r="D3" s="53">
        <v>2</v>
      </c>
      <c r="E3" s="20">
        <f t="shared" si="0"/>
        <v>39</v>
      </c>
      <c r="F3" s="54" t="s">
        <v>42</v>
      </c>
      <c r="G3" s="54" t="s">
        <v>35</v>
      </c>
      <c r="H3" s="54" t="s">
        <v>36</v>
      </c>
      <c r="I3" s="54" t="s">
        <v>33</v>
      </c>
      <c r="J3" s="54" t="s">
        <v>43</v>
      </c>
      <c r="K3" s="53" t="s">
        <v>38</v>
      </c>
      <c r="L3" s="54" t="s">
        <v>39</v>
      </c>
      <c r="M3" s="55" t="s">
        <v>36</v>
      </c>
      <c r="N3" s="54" t="s">
        <v>36</v>
      </c>
      <c r="O3" s="54" t="s">
        <v>36</v>
      </c>
      <c r="P3" s="54" t="s">
        <v>36</v>
      </c>
      <c r="Q3" s="54" t="s">
        <v>40</v>
      </c>
      <c r="R3" s="54" t="s">
        <v>36</v>
      </c>
      <c r="S3" s="54" t="s">
        <v>36</v>
      </c>
      <c r="T3" s="54"/>
      <c r="U3" s="54" t="s">
        <v>36</v>
      </c>
      <c r="V3" s="53" t="s">
        <v>41</v>
      </c>
      <c r="X3" s="66" t="s">
        <v>41</v>
      </c>
    </row>
    <row r="4" spans="1:38" s="34" customFormat="1" ht="13.2" x14ac:dyDescent="0.25">
      <c r="A4" s="1">
        <v>3</v>
      </c>
      <c r="B4" s="53">
        <v>0</v>
      </c>
      <c r="C4" s="54" t="s">
        <v>44</v>
      </c>
      <c r="D4" s="53">
        <v>3</v>
      </c>
      <c r="E4" s="20">
        <f t="shared" si="0"/>
        <v>34</v>
      </c>
      <c r="F4" s="54" t="s">
        <v>45</v>
      </c>
      <c r="G4" s="54" t="s">
        <v>35</v>
      </c>
      <c r="H4" s="54" t="s">
        <v>36</v>
      </c>
      <c r="I4" s="54" t="s">
        <v>46</v>
      </c>
      <c r="J4" s="54" t="s">
        <v>47</v>
      </c>
      <c r="K4" s="53" t="s">
        <v>48</v>
      </c>
      <c r="L4" s="54" t="s">
        <v>49</v>
      </c>
      <c r="M4" s="55" t="s">
        <v>36</v>
      </c>
      <c r="N4" s="54" t="s">
        <v>36</v>
      </c>
      <c r="O4" s="54" t="s">
        <v>36</v>
      </c>
      <c r="P4" s="54" t="s">
        <v>36</v>
      </c>
      <c r="Q4" s="54" t="s">
        <v>40</v>
      </c>
      <c r="R4" s="54" t="s">
        <v>36</v>
      </c>
      <c r="S4" s="54" t="s">
        <v>36</v>
      </c>
      <c r="T4" s="54"/>
      <c r="U4" s="54" t="s">
        <v>36</v>
      </c>
      <c r="V4" s="53" t="s">
        <v>41</v>
      </c>
      <c r="X4" s="39"/>
    </row>
    <row r="5" spans="1:38" s="34" customFormat="1" ht="13.2" x14ac:dyDescent="0.25">
      <c r="A5" s="1">
        <v>4</v>
      </c>
      <c r="B5" s="53">
        <v>0</v>
      </c>
      <c r="C5" s="54" t="s">
        <v>50</v>
      </c>
      <c r="D5" s="53">
        <v>4</v>
      </c>
      <c r="E5" s="20">
        <f t="shared" si="0"/>
        <v>41</v>
      </c>
      <c r="F5" s="54" t="s">
        <v>34</v>
      </c>
      <c r="G5" s="54" t="s">
        <v>35</v>
      </c>
      <c r="H5" s="54" t="s">
        <v>36</v>
      </c>
      <c r="I5" s="54" t="s">
        <v>50</v>
      </c>
      <c r="J5" s="54" t="s">
        <v>37</v>
      </c>
      <c r="K5" s="53" t="s">
        <v>38</v>
      </c>
      <c r="L5" s="54" t="s">
        <v>39</v>
      </c>
      <c r="M5" s="55" t="s">
        <v>36</v>
      </c>
      <c r="N5" s="54" t="s">
        <v>36</v>
      </c>
      <c r="O5" s="54" t="s">
        <v>36</v>
      </c>
      <c r="P5" s="54" t="s">
        <v>36</v>
      </c>
      <c r="Q5" s="54" t="s">
        <v>40</v>
      </c>
      <c r="R5" s="54" t="s">
        <v>36</v>
      </c>
      <c r="S5" s="54" t="s">
        <v>36</v>
      </c>
      <c r="T5" s="54"/>
      <c r="U5" s="54" t="s">
        <v>36</v>
      </c>
      <c r="V5" s="53" t="s">
        <v>41</v>
      </c>
      <c r="X5" s="66" t="s">
        <v>41</v>
      </c>
    </row>
    <row r="6" spans="1:38" s="34" customFormat="1" ht="13.2" x14ac:dyDescent="0.25">
      <c r="A6" s="1">
        <v>5</v>
      </c>
      <c r="B6" s="53">
        <v>0</v>
      </c>
      <c r="C6" s="54" t="s">
        <v>50</v>
      </c>
      <c r="D6" s="53">
        <v>5</v>
      </c>
      <c r="E6" s="20">
        <f t="shared" si="0"/>
        <v>39</v>
      </c>
      <c r="F6" s="54" t="s">
        <v>42</v>
      </c>
      <c r="G6" s="54" t="s">
        <v>35</v>
      </c>
      <c r="H6" s="54" t="s">
        <v>36</v>
      </c>
      <c r="I6" s="54" t="s">
        <v>50</v>
      </c>
      <c r="J6" s="54" t="s">
        <v>43</v>
      </c>
      <c r="K6" s="53" t="s">
        <v>38</v>
      </c>
      <c r="L6" s="54" t="s">
        <v>39</v>
      </c>
      <c r="M6" s="55" t="s">
        <v>36</v>
      </c>
      <c r="N6" s="54" t="s">
        <v>36</v>
      </c>
      <c r="O6" s="54" t="s">
        <v>36</v>
      </c>
      <c r="P6" s="54" t="s">
        <v>36</v>
      </c>
      <c r="Q6" s="54" t="s">
        <v>40</v>
      </c>
      <c r="R6" s="54" t="s">
        <v>36</v>
      </c>
      <c r="S6" s="54" t="s">
        <v>36</v>
      </c>
      <c r="T6" s="54"/>
      <c r="U6" s="54" t="s">
        <v>36</v>
      </c>
      <c r="V6" s="53" t="s">
        <v>41</v>
      </c>
      <c r="X6" s="66" t="s">
        <v>41</v>
      </c>
    </row>
    <row r="7" spans="1:38" s="34" customFormat="1" ht="13.2" x14ac:dyDescent="0.25">
      <c r="A7" s="1">
        <v>6</v>
      </c>
      <c r="B7" s="53">
        <v>0</v>
      </c>
      <c r="C7" s="67" t="s">
        <v>51</v>
      </c>
      <c r="D7" s="53">
        <v>6</v>
      </c>
      <c r="E7" s="20">
        <f t="shared" si="0"/>
        <v>34</v>
      </c>
      <c r="F7" s="67" t="s">
        <v>52</v>
      </c>
      <c r="G7" s="54" t="s">
        <v>35</v>
      </c>
      <c r="H7" s="54" t="s">
        <v>36</v>
      </c>
      <c r="I7" s="54" t="s">
        <v>53</v>
      </c>
      <c r="J7" s="54" t="s">
        <v>47</v>
      </c>
      <c r="K7" s="53" t="s">
        <v>48</v>
      </c>
      <c r="L7" s="54" t="s">
        <v>49</v>
      </c>
      <c r="M7" s="55" t="s">
        <v>36</v>
      </c>
      <c r="N7" s="54" t="s">
        <v>36</v>
      </c>
      <c r="O7" s="54" t="s">
        <v>36</v>
      </c>
      <c r="P7" s="54" t="s">
        <v>36</v>
      </c>
      <c r="Q7" s="67" t="s">
        <v>40</v>
      </c>
      <c r="R7" s="54" t="s">
        <v>36</v>
      </c>
      <c r="S7" s="67"/>
      <c r="T7" s="54"/>
      <c r="U7" s="54" t="s">
        <v>36</v>
      </c>
      <c r="V7" s="53" t="s">
        <v>41</v>
      </c>
      <c r="X7" s="39"/>
    </row>
    <row r="8" spans="1:38" s="34" customFormat="1" ht="13.2" x14ac:dyDescent="0.25">
      <c r="A8" s="1">
        <v>7</v>
      </c>
      <c r="B8" s="53">
        <v>0</v>
      </c>
      <c r="C8" s="54" t="s">
        <v>54</v>
      </c>
      <c r="D8" s="53">
        <v>7</v>
      </c>
      <c r="E8" s="20">
        <f t="shared" si="0"/>
        <v>31</v>
      </c>
      <c r="F8" s="4" t="str">
        <f t="shared" ref="F8:F40" si="1">IF(I8&lt;&gt;"",TRIM(CONCATENATE(G8,H8,"_",I8,"_",J8,"_",K8)),"")</f>
        <v>ENS-Coil_Muttercoil_Chemie_Soll</v>
      </c>
      <c r="G8" s="54" t="s">
        <v>35</v>
      </c>
      <c r="H8" s="54"/>
      <c r="I8" s="54" t="s">
        <v>55</v>
      </c>
      <c r="J8" s="54" t="s">
        <v>56</v>
      </c>
      <c r="K8" s="53" t="s">
        <v>48</v>
      </c>
      <c r="L8" s="54" t="s">
        <v>57</v>
      </c>
      <c r="M8" s="55"/>
      <c r="N8" s="54"/>
      <c r="O8" s="54"/>
      <c r="P8" s="54"/>
      <c r="Q8" s="67" t="s">
        <v>40</v>
      </c>
      <c r="R8" s="54"/>
      <c r="S8" s="54" t="s">
        <v>58</v>
      </c>
      <c r="T8" s="54"/>
      <c r="U8" s="54"/>
      <c r="V8" s="53" t="s">
        <v>41</v>
      </c>
      <c r="X8" s="66" t="s">
        <v>41</v>
      </c>
      <c r="AK8" s="1"/>
    </row>
    <row r="9" spans="1:38" s="34" customFormat="1" ht="13.2" x14ac:dyDescent="0.25">
      <c r="A9" s="1">
        <v>8</v>
      </c>
      <c r="B9" s="53">
        <v>0</v>
      </c>
      <c r="C9" s="54" t="s">
        <v>54</v>
      </c>
      <c r="D9" s="53">
        <v>8</v>
      </c>
      <c r="E9" s="20">
        <f t="shared" si="0"/>
        <v>30</v>
      </c>
      <c r="F9" s="4" t="str">
        <f t="shared" si="1"/>
        <v>ENS-Coil_Muttercoil_Dicke_Soll</v>
      </c>
      <c r="G9" s="54" t="s">
        <v>35</v>
      </c>
      <c r="H9" s="54"/>
      <c r="I9" s="54" t="s">
        <v>55</v>
      </c>
      <c r="J9" s="54" t="s">
        <v>59</v>
      </c>
      <c r="K9" s="53" t="s">
        <v>48</v>
      </c>
      <c r="L9" s="54" t="s">
        <v>60</v>
      </c>
      <c r="M9" s="55"/>
      <c r="N9" s="54"/>
      <c r="O9" s="54"/>
      <c r="P9" s="54"/>
      <c r="Q9" s="67" t="s">
        <v>40</v>
      </c>
      <c r="R9" s="54"/>
      <c r="S9" s="54"/>
      <c r="T9" s="54"/>
      <c r="U9" s="54"/>
      <c r="V9" s="53" t="s">
        <v>41</v>
      </c>
      <c r="X9" s="66" t="s">
        <v>41</v>
      </c>
    </row>
    <row r="10" spans="1:38" s="34" customFormat="1" ht="13.2" x14ac:dyDescent="0.25">
      <c r="A10" s="1">
        <v>9</v>
      </c>
      <c r="B10" s="53">
        <v>0</v>
      </c>
      <c r="C10" s="54" t="s">
        <v>54</v>
      </c>
      <c r="D10" s="53">
        <v>9</v>
      </c>
      <c r="E10" s="20">
        <f t="shared" si="0"/>
        <v>34</v>
      </c>
      <c r="F10" s="4" t="str">
        <f t="shared" si="1"/>
        <v>ENS-Coil_Muttercoil_Dummycoil_Soll</v>
      </c>
      <c r="G10" s="54" t="s">
        <v>35</v>
      </c>
      <c r="H10" s="54"/>
      <c r="I10" s="54" t="s">
        <v>55</v>
      </c>
      <c r="J10" s="54" t="s">
        <v>61</v>
      </c>
      <c r="K10" s="53" t="s">
        <v>48</v>
      </c>
      <c r="L10" s="54" t="s">
        <v>62</v>
      </c>
      <c r="M10" s="55"/>
      <c r="N10" s="54"/>
      <c r="O10" s="54"/>
      <c r="P10" s="54"/>
      <c r="Q10" s="67" t="s">
        <v>40</v>
      </c>
      <c r="R10" s="54"/>
      <c r="S10" s="54"/>
      <c r="T10" s="54"/>
      <c r="U10" s="54"/>
      <c r="V10" s="53" t="s">
        <v>41</v>
      </c>
      <c r="X10" s="66" t="s">
        <v>41</v>
      </c>
    </row>
    <row r="11" spans="1:38" s="34" customFormat="1" ht="13.2" x14ac:dyDescent="0.25">
      <c r="A11" s="1">
        <v>10</v>
      </c>
      <c r="B11" s="53">
        <v>0</v>
      </c>
      <c r="C11" s="54" t="s">
        <v>54</v>
      </c>
      <c r="D11" s="53">
        <v>10</v>
      </c>
      <c r="E11" s="20">
        <f t="shared" si="0"/>
        <v>39</v>
      </c>
      <c r="F11" s="4" t="str">
        <f t="shared" si="1"/>
        <v>ENS-Coil_Muttercoil_Eingangsbreite_Soll</v>
      </c>
      <c r="G11" s="54" t="s">
        <v>35</v>
      </c>
      <c r="H11" s="54"/>
      <c r="I11" s="54" t="s">
        <v>55</v>
      </c>
      <c r="J11" s="54" t="s">
        <v>63</v>
      </c>
      <c r="K11" s="53" t="s">
        <v>48</v>
      </c>
      <c r="L11" s="54" t="s">
        <v>60</v>
      </c>
      <c r="M11" s="55"/>
      <c r="N11" s="54"/>
      <c r="O11" s="54"/>
      <c r="P11" s="54"/>
      <c r="Q11" s="67" t="s">
        <v>40</v>
      </c>
      <c r="R11" s="54"/>
      <c r="S11" s="54"/>
      <c r="T11" s="54"/>
      <c r="U11" s="54"/>
      <c r="V11" s="53" t="s">
        <v>41</v>
      </c>
      <c r="X11" s="66" t="s">
        <v>41</v>
      </c>
    </row>
    <row r="12" spans="1:38" s="34" customFormat="1" ht="13.2" x14ac:dyDescent="0.25">
      <c r="A12" s="1">
        <v>11</v>
      </c>
      <c r="B12" s="53">
        <v>0</v>
      </c>
      <c r="C12" s="54" t="s">
        <v>54</v>
      </c>
      <c r="D12" s="53">
        <v>11</v>
      </c>
      <c r="E12" s="20">
        <f t="shared" si="0"/>
        <v>37</v>
      </c>
      <c r="F12" s="4" t="str">
        <f t="shared" si="1"/>
        <v>ENS-Coil_Muttercoil_Materialgüte_Soll</v>
      </c>
      <c r="G12" s="54" t="s">
        <v>35</v>
      </c>
      <c r="H12" s="54"/>
      <c r="I12" s="54" t="s">
        <v>55</v>
      </c>
      <c r="J12" s="54" t="s">
        <v>64</v>
      </c>
      <c r="K12" s="53" t="s">
        <v>48</v>
      </c>
      <c r="L12" s="54" t="s">
        <v>65</v>
      </c>
      <c r="M12" s="55"/>
      <c r="N12" s="54"/>
      <c r="O12" s="54"/>
      <c r="P12" s="54"/>
      <c r="Q12" s="67" t="s">
        <v>40</v>
      </c>
      <c r="R12" s="54"/>
      <c r="S12" s="54"/>
      <c r="T12" s="54"/>
      <c r="U12" s="54"/>
      <c r="V12" s="53" t="s">
        <v>41</v>
      </c>
      <c r="X12" s="66" t="s">
        <v>41</v>
      </c>
    </row>
    <row r="13" spans="1:38" s="34" customFormat="1" ht="13.2" x14ac:dyDescent="0.25">
      <c r="A13" s="1">
        <v>13</v>
      </c>
      <c r="B13" s="53">
        <v>0</v>
      </c>
      <c r="C13" s="54" t="s">
        <v>54</v>
      </c>
      <c r="D13" s="53">
        <v>13</v>
      </c>
      <c r="E13" s="20">
        <f t="shared" si="0"/>
        <v>53</v>
      </c>
      <c r="F13" s="4" t="str">
        <f t="shared" si="1"/>
        <v>ENS-Coil_Muttercoil_Bandgeschwindigkeitsollwerte_Soll</v>
      </c>
      <c r="G13" s="54" t="s">
        <v>35</v>
      </c>
      <c r="H13" s="54"/>
      <c r="I13" s="54" t="s">
        <v>55</v>
      </c>
      <c r="J13" s="54" t="s">
        <v>66</v>
      </c>
      <c r="K13" s="53" t="s">
        <v>48</v>
      </c>
      <c r="L13" s="54" t="s">
        <v>67</v>
      </c>
      <c r="M13" s="55"/>
      <c r="N13" s="54"/>
      <c r="O13" s="54"/>
      <c r="P13" s="54"/>
      <c r="Q13" s="67" t="s">
        <v>40</v>
      </c>
      <c r="R13" s="54"/>
      <c r="S13" s="54" t="s">
        <v>68</v>
      </c>
      <c r="T13" s="54"/>
      <c r="U13" s="54"/>
      <c r="V13" s="53" t="s">
        <v>41</v>
      </c>
      <c r="X13" s="66" t="s">
        <v>41</v>
      </c>
    </row>
    <row r="14" spans="1:38" s="34" customFormat="1" ht="13.2" x14ac:dyDescent="0.25">
      <c r="A14" s="1">
        <v>12</v>
      </c>
      <c r="B14" s="53">
        <v>0</v>
      </c>
      <c r="C14" s="54" t="s">
        <v>54</v>
      </c>
      <c r="D14" s="53">
        <v>12</v>
      </c>
      <c r="E14" s="20">
        <f t="shared" si="0"/>
        <v>34</v>
      </c>
      <c r="F14" s="4" t="str">
        <f t="shared" si="1"/>
        <v>ENS-Coil_Muttercoil_Stahlgüte_Soll</v>
      </c>
      <c r="G14" s="54" t="s">
        <v>35</v>
      </c>
      <c r="H14" s="54"/>
      <c r="I14" s="54" t="s">
        <v>55</v>
      </c>
      <c r="J14" s="54" t="s">
        <v>69</v>
      </c>
      <c r="K14" s="53" t="s">
        <v>48</v>
      </c>
      <c r="L14" s="54" t="s">
        <v>65</v>
      </c>
      <c r="M14" s="55"/>
      <c r="N14" s="54"/>
      <c r="O14" s="54"/>
      <c r="P14" s="54"/>
      <c r="Q14" s="67" t="s">
        <v>40</v>
      </c>
      <c r="R14" s="54"/>
      <c r="S14" s="54"/>
      <c r="T14" s="54"/>
      <c r="U14" s="54"/>
      <c r="V14" s="53" t="s">
        <v>41</v>
      </c>
      <c r="X14" s="66" t="s">
        <v>41</v>
      </c>
    </row>
    <row r="15" spans="1:38" s="34" customFormat="1" ht="13.2" x14ac:dyDescent="0.25">
      <c r="A15" s="1">
        <v>14</v>
      </c>
      <c r="B15" s="53">
        <v>0</v>
      </c>
      <c r="C15" s="54" t="s">
        <v>54</v>
      </c>
      <c r="D15" s="53">
        <v>16</v>
      </c>
      <c r="E15" s="20">
        <f t="shared" si="0"/>
        <v>37</v>
      </c>
      <c r="F15" s="4" t="str">
        <f t="shared" si="1"/>
        <v>ENS-Coil_Muttercoil_Herkunftsort_Soll</v>
      </c>
      <c r="G15" s="54" t="s">
        <v>35</v>
      </c>
      <c r="H15" s="54"/>
      <c r="I15" s="54" t="s">
        <v>55</v>
      </c>
      <c r="J15" s="54" t="s">
        <v>70</v>
      </c>
      <c r="K15" s="53" t="s">
        <v>48</v>
      </c>
      <c r="L15" s="54" t="s">
        <v>71</v>
      </c>
      <c r="M15" s="55"/>
      <c r="N15" s="54"/>
      <c r="O15" s="54"/>
      <c r="P15" s="54"/>
      <c r="Q15" s="67" t="s">
        <v>40</v>
      </c>
      <c r="R15" s="54"/>
      <c r="S15" s="54" t="s">
        <v>72</v>
      </c>
      <c r="T15" s="54"/>
      <c r="U15" s="54"/>
      <c r="V15" s="53" t="s">
        <v>41</v>
      </c>
      <c r="X15" s="66" t="s">
        <v>41</v>
      </c>
    </row>
    <row r="16" spans="1:38" s="34" customFormat="1" ht="13.2" x14ac:dyDescent="0.25">
      <c r="A16" s="1">
        <v>15</v>
      </c>
      <c r="B16" s="53">
        <v>0</v>
      </c>
      <c r="C16" s="54" t="s">
        <v>54</v>
      </c>
      <c r="D16" s="53">
        <v>17</v>
      </c>
      <c r="E16" s="20">
        <f t="shared" si="0"/>
        <v>46</v>
      </c>
      <c r="F16" s="4" t="str">
        <f t="shared" si="1"/>
        <v>ENS-Coil_Muttercoil_Feste Sollwertvorgabe_Soll</v>
      </c>
      <c r="G16" s="54" t="s">
        <v>35</v>
      </c>
      <c r="H16" s="54"/>
      <c r="I16" s="54" t="s">
        <v>55</v>
      </c>
      <c r="J16" s="54" t="s">
        <v>73</v>
      </c>
      <c r="K16" s="53" t="s">
        <v>48</v>
      </c>
      <c r="L16" s="54"/>
      <c r="M16" s="55"/>
      <c r="N16" s="54"/>
      <c r="O16" s="54"/>
      <c r="P16" s="54"/>
      <c r="Q16" s="67" t="s">
        <v>40</v>
      </c>
      <c r="R16" s="54"/>
      <c r="S16" s="67" t="s">
        <v>74</v>
      </c>
      <c r="T16" s="54"/>
      <c r="U16" s="54"/>
      <c r="V16" s="53" t="s">
        <v>41</v>
      </c>
      <c r="X16" s="66" t="s">
        <v>41</v>
      </c>
    </row>
    <row r="17" spans="1:24" s="34" customFormat="1" ht="13.2" x14ac:dyDescent="0.25">
      <c r="A17" s="1">
        <v>16</v>
      </c>
      <c r="B17" s="53">
        <v>0</v>
      </c>
      <c r="C17" s="54" t="s">
        <v>54</v>
      </c>
      <c r="D17" s="53">
        <v>18</v>
      </c>
      <c r="E17" s="20">
        <f t="shared" si="0"/>
        <v>38</v>
      </c>
      <c r="F17" s="4" t="str">
        <f t="shared" si="1"/>
        <v>ENS-Coil_Muttercoil_Glühschlüssel_Soll</v>
      </c>
      <c r="G17" s="54" t="s">
        <v>35</v>
      </c>
      <c r="H17" s="54"/>
      <c r="I17" s="54" t="s">
        <v>55</v>
      </c>
      <c r="J17" s="54" t="s">
        <v>75</v>
      </c>
      <c r="K17" s="53" t="s">
        <v>48</v>
      </c>
      <c r="L17" s="67" t="s">
        <v>76</v>
      </c>
      <c r="M17" s="55"/>
      <c r="N17" s="54"/>
      <c r="O17" s="54"/>
      <c r="P17" s="54"/>
      <c r="Q17" s="67" t="s">
        <v>40</v>
      </c>
      <c r="R17" s="54"/>
      <c r="S17" s="54" t="s">
        <v>77</v>
      </c>
      <c r="T17" s="54"/>
      <c r="U17" s="54"/>
      <c r="V17" s="53" t="s">
        <v>41</v>
      </c>
      <c r="X17" s="66" t="s">
        <v>41</v>
      </c>
    </row>
    <row r="18" spans="1:24" s="34" customFormat="1" ht="13.2" x14ac:dyDescent="0.25">
      <c r="A18" s="1">
        <v>17</v>
      </c>
      <c r="B18" s="53">
        <v>0</v>
      </c>
      <c r="C18" s="54" t="s">
        <v>54</v>
      </c>
      <c r="D18" s="53">
        <v>19</v>
      </c>
      <c r="E18" s="20">
        <f t="shared" si="0"/>
        <v>41</v>
      </c>
      <c r="F18" s="4" t="str">
        <f t="shared" si="1"/>
        <v>ENS-Coil_Muttercoil_Isolierschlüssel_Soll</v>
      </c>
      <c r="G18" s="54" t="s">
        <v>35</v>
      </c>
      <c r="H18" s="54"/>
      <c r="I18" s="54" t="s">
        <v>55</v>
      </c>
      <c r="J18" s="54" t="s">
        <v>78</v>
      </c>
      <c r="K18" s="53" t="s">
        <v>48</v>
      </c>
      <c r="L18" s="54" t="s">
        <v>79</v>
      </c>
      <c r="M18" s="55"/>
      <c r="N18" s="54"/>
      <c r="O18" s="54"/>
      <c r="P18" s="54"/>
      <c r="Q18" s="67" t="s">
        <v>40</v>
      </c>
      <c r="R18" s="54"/>
      <c r="S18" s="54" t="s">
        <v>80</v>
      </c>
      <c r="T18" s="54"/>
      <c r="U18" s="54"/>
      <c r="V18" s="53" t="s">
        <v>41</v>
      </c>
      <c r="X18" s="66" t="s">
        <v>41</v>
      </c>
    </row>
    <row r="19" spans="1:24" s="34" customFormat="1" ht="13.2" x14ac:dyDescent="0.25">
      <c r="A19" s="1">
        <v>18</v>
      </c>
      <c r="B19" s="53">
        <v>0</v>
      </c>
      <c r="C19" s="54" t="s">
        <v>54</v>
      </c>
      <c r="D19" s="53">
        <v>20</v>
      </c>
      <c r="E19" s="20">
        <f t="shared" si="0"/>
        <v>35</v>
      </c>
      <c r="F19" s="4" t="str">
        <f t="shared" si="1"/>
        <v>ENS-Coil_Muttercoil_Rauhigkeit_Soll</v>
      </c>
      <c r="G19" s="54" t="s">
        <v>35</v>
      </c>
      <c r="H19" s="54"/>
      <c r="I19" s="54" t="s">
        <v>55</v>
      </c>
      <c r="J19" s="54" t="s">
        <v>81</v>
      </c>
      <c r="K19" s="53" t="s">
        <v>48</v>
      </c>
      <c r="L19" s="54"/>
      <c r="M19" s="55"/>
      <c r="N19" s="54"/>
      <c r="O19" s="54"/>
      <c r="P19" s="54"/>
      <c r="Q19" s="67" t="s">
        <v>40</v>
      </c>
      <c r="R19" s="54"/>
      <c r="S19" s="54"/>
      <c r="T19" s="54"/>
      <c r="U19" s="54"/>
      <c r="V19" s="53" t="s">
        <v>41</v>
      </c>
      <c r="X19" s="66" t="s">
        <v>41</v>
      </c>
    </row>
    <row r="20" spans="1:24" s="34" customFormat="1" ht="13.2" x14ac:dyDescent="0.25">
      <c r="A20" s="1">
        <v>19</v>
      </c>
      <c r="B20" s="53">
        <v>0</v>
      </c>
      <c r="C20" s="54" t="s">
        <v>54</v>
      </c>
      <c r="D20" s="53">
        <v>21</v>
      </c>
      <c r="E20" s="20">
        <f t="shared" si="0"/>
        <v>40</v>
      </c>
      <c r="F20" s="4" t="str">
        <f t="shared" si="1"/>
        <v>ENS-Coil_Muttercoil_Position_Im_Coil_Ist</v>
      </c>
      <c r="G20" s="54" t="s">
        <v>35</v>
      </c>
      <c r="H20" s="54"/>
      <c r="I20" s="54" t="s">
        <v>55</v>
      </c>
      <c r="J20" s="54" t="s">
        <v>82</v>
      </c>
      <c r="K20" s="53" t="s">
        <v>38</v>
      </c>
      <c r="L20" s="54" t="s">
        <v>39</v>
      </c>
      <c r="M20" s="55"/>
      <c r="N20" s="54"/>
      <c r="O20" s="54"/>
      <c r="P20" s="54"/>
      <c r="Q20" s="67" t="s">
        <v>40</v>
      </c>
      <c r="R20" s="54"/>
      <c r="S20" s="67"/>
      <c r="T20" s="54"/>
      <c r="U20" s="54" t="s">
        <v>41</v>
      </c>
      <c r="V20" s="53"/>
      <c r="X20" s="66" t="s">
        <v>41</v>
      </c>
    </row>
    <row r="21" spans="1:24" s="67" customFormat="1" ht="13.2" x14ac:dyDescent="0.25">
      <c r="A21" s="33">
        <v>20</v>
      </c>
      <c r="B21" s="66">
        <v>0</v>
      </c>
      <c r="C21" s="67" t="s">
        <v>54</v>
      </c>
      <c r="D21" s="66"/>
      <c r="E21" s="33"/>
      <c r="F21" s="25" t="str">
        <f t="shared" si="1"/>
        <v>ENS-Coil_Muttercoil_Länge_Ist</v>
      </c>
      <c r="G21" s="67" t="s">
        <v>35</v>
      </c>
      <c r="I21" s="67" t="s">
        <v>55</v>
      </c>
      <c r="J21" s="67" t="s">
        <v>83</v>
      </c>
      <c r="K21" s="66" t="s">
        <v>38</v>
      </c>
      <c r="L21" s="67" t="s">
        <v>39</v>
      </c>
      <c r="M21" s="69"/>
      <c r="Q21" s="67" t="s">
        <v>40</v>
      </c>
      <c r="V21" s="66" t="s">
        <v>41</v>
      </c>
      <c r="X21" s="66"/>
    </row>
    <row r="22" spans="1:24" s="34" customFormat="1" ht="13.2" x14ac:dyDescent="0.25">
      <c r="A22" s="1">
        <v>21</v>
      </c>
      <c r="B22" s="53">
        <v>0</v>
      </c>
      <c r="C22" s="54" t="s">
        <v>84</v>
      </c>
      <c r="D22" s="53">
        <v>23</v>
      </c>
      <c r="E22" s="20">
        <f t="shared" ref="E22:E39" si="2">LEN(F22)</f>
        <v>30</v>
      </c>
      <c r="F22" s="4" t="str">
        <f t="shared" si="1"/>
        <v>EXS-Coil_Abbindung_Manuell_Ist</v>
      </c>
      <c r="G22" s="54" t="s">
        <v>85</v>
      </c>
      <c r="H22" s="54"/>
      <c r="I22" s="54" t="s">
        <v>86</v>
      </c>
      <c r="J22" s="54" t="s">
        <v>87</v>
      </c>
      <c r="K22" s="53" t="s">
        <v>38</v>
      </c>
      <c r="L22" s="67" t="s">
        <v>62</v>
      </c>
      <c r="M22" s="55"/>
      <c r="N22" s="54"/>
      <c r="O22" s="54"/>
      <c r="P22" s="54"/>
      <c r="Q22" s="67" t="s">
        <v>88</v>
      </c>
      <c r="R22" s="54"/>
      <c r="S22" s="54"/>
      <c r="T22" s="54"/>
      <c r="U22" s="54"/>
      <c r="V22" s="53" t="s">
        <v>41</v>
      </c>
      <c r="X22" s="39"/>
    </row>
    <row r="23" spans="1:24" s="34" customFormat="1" ht="13.2" x14ac:dyDescent="0.25">
      <c r="A23" s="1">
        <v>22</v>
      </c>
      <c r="B23" s="53">
        <v>0</v>
      </c>
      <c r="C23" s="54" t="s">
        <v>84</v>
      </c>
      <c r="D23" s="53">
        <v>24</v>
      </c>
      <c r="E23" s="20">
        <f t="shared" si="2"/>
        <v>37</v>
      </c>
      <c r="F23" s="4" t="str">
        <f t="shared" si="1"/>
        <v>EXS-Coil_Abbindung_Anzahl_Bänder_Soll</v>
      </c>
      <c r="G23" s="54" t="s">
        <v>85</v>
      </c>
      <c r="H23" s="54"/>
      <c r="I23" s="54" t="s">
        <v>86</v>
      </c>
      <c r="J23" s="54" t="s">
        <v>89</v>
      </c>
      <c r="K23" s="53" t="s">
        <v>48</v>
      </c>
      <c r="L23" s="54" t="s">
        <v>90</v>
      </c>
      <c r="M23" s="55"/>
      <c r="N23" s="54"/>
      <c r="O23" s="54"/>
      <c r="P23" s="54"/>
      <c r="Q23" s="67" t="s">
        <v>88</v>
      </c>
      <c r="R23" s="54"/>
      <c r="S23" s="54"/>
      <c r="T23" s="54"/>
      <c r="U23" s="54"/>
      <c r="V23" s="53" t="s">
        <v>41</v>
      </c>
      <c r="X23" s="39"/>
    </row>
    <row r="24" spans="1:24" s="34" customFormat="1" ht="13.2" x14ac:dyDescent="0.25">
      <c r="A24" s="1">
        <v>23</v>
      </c>
      <c r="B24" s="53">
        <v>0</v>
      </c>
      <c r="C24" s="54" t="s">
        <v>84</v>
      </c>
      <c r="D24" s="53">
        <v>25</v>
      </c>
      <c r="E24" s="20">
        <f t="shared" si="2"/>
        <v>36</v>
      </c>
      <c r="F24" s="4" t="str">
        <f t="shared" si="1"/>
        <v>EXS-Coil_Abbindung_Anzahl_Bänder_Ist</v>
      </c>
      <c r="G24" s="54" t="s">
        <v>85</v>
      </c>
      <c r="H24" s="54"/>
      <c r="I24" s="54" t="s">
        <v>86</v>
      </c>
      <c r="J24" s="54" t="s">
        <v>89</v>
      </c>
      <c r="K24" s="61" t="s">
        <v>38</v>
      </c>
      <c r="L24" s="54" t="s">
        <v>90</v>
      </c>
      <c r="M24" s="55"/>
      <c r="N24" s="54"/>
      <c r="O24" s="54"/>
      <c r="P24" s="54"/>
      <c r="Q24" s="67" t="s">
        <v>88</v>
      </c>
      <c r="R24" s="54"/>
      <c r="S24" s="54"/>
      <c r="T24" s="54"/>
      <c r="U24" s="54"/>
      <c r="V24" s="53" t="s">
        <v>41</v>
      </c>
      <c r="X24" s="39"/>
    </row>
    <row r="25" spans="1:24" s="34" customFormat="1" ht="13.2" x14ac:dyDescent="0.25">
      <c r="A25" s="1">
        <v>24</v>
      </c>
      <c r="B25" s="53">
        <v>0</v>
      </c>
      <c r="C25" s="54" t="s">
        <v>84</v>
      </c>
      <c r="D25" s="53">
        <v>26</v>
      </c>
      <c r="E25" s="20">
        <f t="shared" si="2"/>
        <v>26</v>
      </c>
      <c r="F25" s="4" t="str">
        <f t="shared" si="1"/>
        <v>EXS-Coil_Waage_Gewicht_Ist</v>
      </c>
      <c r="G25" s="54" t="s">
        <v>85</v>
      </c>
      <c r="H25" s="54"/>
      <c r="I25" s="54" t="s">
        <v>91</v>
      </c>
      <c r="J25" s="54" t="s">
        <v>92</v>
      </c>
      <c r="K25" s="53" t="s">
        <v>38</v>
      </c>
      <c r="L25" s="54" t="s">
        <v>93</v>
      </c>
      <c r="M25" s="55"/>
      <c r="N25" s="54"/>
      <c r="O25" s="54"/>
      <c r="P25" s="54"/>
      <c r="Q25" s="67" t="s">
        <v>40</v>
      </c>
      <c r="R25" s="54"/>
      <c r="S25" s="54"/>
      <c r="T25" s="54"/>
      <c r="U25" s="54"/>
      <c r="V25" s="53" t="s">
        <v>41</v>
      </c>
      <c r="X25" s="66" t="s">
        <v>41</v>
      </c>
    </row>
    <row r="26" spans="1:24" s="34" customFormat="1" ht="13.2" x14ac:dyDescent="0.25">
      <c r="A26" s="1">
        <v>25</v>
      </c>
      <c r="B26" s="53">
        <v>0</v>
      </c>
      <c r="C26" s="54" t="s">
        <v>84</v>
      </c>
      <c r="D26" s="53">
        <v>27</v>
      </c>
      <c r="E26" s="20">
        <f t="shared" si="2"/>
        <v>36</v>
      </c>
      <c r="F26" s="4" t="str">
        <f t="shared" si="1"/>
        <v>EXS-Coil_Etikettierer_Angebracht_Ist</v>
      </c>
      <c r="G26" s="54" t="s">
        <v>85</v>
      </c>
      <c r="H26" s="54"/>
      <c r="I26" s="54" t="s">
        <v>94</v>
      </c>
      <c r="J26" s="54" t="s">
        <v>95</v>
      </c>
      <c r="K26" s="53" t="s">
        <v>38</v>
      </c>
      <c r="L26" s="54" t="s">
        <v>62</v>
      </c>
      <c r="M26" s="55"/>
      <c r="N26" s="54"/>
      <c r="O26" s="54"/>
      <c r="P26" s="54"/>
      <c r="Q26" s="67" t="s">
        <v>88</v>
      </c>
      <c r="R26" s="54"/>
      <c r="S26" s="54"/>
      <c r="T26" s="54"/>
      <c r="U26" s="54"/>
      <c r="V26" s="53" t="s">
        <v>41</v>
      </c>
      <c r="X26" s="39"/>
    </row>
    <row r="27" spans="1:24" s="34" customFormat="1" ht="13.2" x14ac:dyDescent="0.25">
      <c r="A27" s="1">
        <v>26</v>
      </c>
      <c r="B27" s="53">
        <v>0</v>
      </c>
      <c r="C27" s="54" t="s">
        <v>84</v>
      </c>
      <c r="D27" s="53">
        <v>28</v>
      </c>
      <c r="E27" s="20">
        <f t="shared" si="2"/>
        <v>35</v>
      </c>
      <c r="F27" s="4" t="str">
        <f t="shared" si="1"/>
        <v>EXS-Coil_Signierung_Aufgebracht_Ist</v>
      </c>
      <c r="G27" s="54" t="s">
        <v>85</v>
      </c>
      <c r="H27" s="54"/>
      <c r="I27" s="54" t="s">
        <v>96</v>
      </c>
      <c r="J27" s="54" t="s">
        <v>97</v>
      </c>
      <c r="K27" s="53" t="s">
        <v>38</v>
      </c>
      <c r="L27" s="54" t="s">
        <v>62</v>
      </c>
      <c r="M27" s="55"/>
      <c r="N27" s="54"/>
      <c r="O27" s="54"/>
      <c r="P27" s="54"/>
      <c r="Q27" s="67" t="s">
        <v>88</v>
      </c>
      <c r="R27" s="54"/>
      <c r="S27" s="54"/>
      <c r="T27" s="54"/>
      <c r="U27" s="54"/>
      <c r="V27" s="53" t="s">
        <v>41</v>
      </c>
      <c r="X27" s="39"/>
    </row>
    <row r="28" spans="1:24" s="34" customFormat="1" ht="13.2" x14ac:dyDescent="0.25">
      <c r="A28" s="1">
        <v>27</v>
      </c>
      <c r="B28" s="53">
        <v>0</v>
      </c>
      <c r="C28" s="54" t="s">
        <v>84</v>
      </c>
      <c r="D28" s="53">
        <v>29</v>
      </c>
      <c r="E28" s="20">
        <f t="shared" si="2"/>
        <v>47</v>
      </c>
      <c r="F28" s="4" t="str">
        <f t="shared" si="1"/>
        <v>EXS-Coil_Gurtwickler Aufhaspel 1_Angestellt_Ist</v>
      </c>
      <c r="G28" s="54" t="s">
        <v>85</v>
      </c>
      <c r="H28" s="54"/>
      <c r="I28" s="54" t="s">
        <v>98</v>
      </c>
      <c r="J28" s="54" t="s">
        <v>99</v>
      </c>
      <c r="K28" s="53" t="s">
        <v>38</v>
      </c>
      <c r="L28" s="54" t="s">
        <v>62</v>
      </c>
      <c r="M28" s="55"/>
      <c r="N28" s="54"/>
      <c r="O28" s="54"/>
      <c r="P28" s="54"/>
      <c r="Q28" s="67" t="s">
        <v>88</v>
      </c>
      <c r="R28" s="54"/>
      <c r="S28" s="54"/>
      <c r="T28" s="54"/>
      <c r="U28" s="54"/>
      <c r="V28" s="53" t="s">
        <v>41</v>
      </c>
      <c r="X28" s="39"/>
    </row>
    <row r="29" spans="1:24" s="34" customFormat="1" ht="13.2" x14ac:dyDescent="0.25">
      <c r="A29" s="1">
        <v>28</v>
      </c>
      <c r="B29" s="53">
        <v>0</v>
      </c>
      <c r="C29" s="54" t="s">
        <v>84</v>
      </c>
      <c r="D29" s="53">
        <v>30</v>
      </c>
      <c r="E29" s="20">
        <f t="shared" si="2"/>
        <v>47</v>
      </c>
      <c r="F29" s="4" t="str">
        <f t="shared" si="1"/>
        <v>EXS-Coil_Gurtwickler Aufhaspel 2_Angestellt_Ist</v>
      </c>
      <c r="G29" s="54" t="s">
        <v>85</v>
      </c>
      <c r="H29" s="54"/>
      <c r="I29" s="54" t="s">
        <v>100</v>
      </c>
      <c r="J29" s="54" t="s">
        <v>99</v>
      </c>
      <c r="K29" s="53" t="s">
        <v>38</v>
      </c>
      <c r="L29" s="54" t="s">
        <v>62</v>
      </c>
      <c r="M29" s="55"/>
      <c r="N29" s="54"/>
      <c r="O29" s="54"/>
      <c r="P29" s="54"/>
      <c r="Q29" s="67" t="s">
        <v>88</v>
      </c>
      <c r="R29" s="54"/>
      <c r="S29" s="54"/>
      <c r="T29" s="54"/>
      <c r="U29" s="54"/>
      <c r="V29" s="53" t="s">
        <v>41</v>
      </c>
      <c r="X29" s="39"/>
    </row>
    <row r="30" spans="1:24" s="34" customFormat="1" ht="13.2" x14ac:dyDescent="0.25">
      <c r="A30" s="1">
        <v>29</v>
      </c>
      <c r="B30" s="53">
        <v>0</v>
      </c>
      <c r="C30" s="54" t="s">
        <v>84</v>
      </c>
      <c r="D30" s="53">
        <v>31</v>
      </c>
      <c r="E30" s="20">
        <f t="shared" si="2"/>
        <v>29</v>
      </c>
      <c r="F30" s="4" t="str">
        <f t="shared" si="1"/>
        <v>EXS-Coil_Fertigcoil_Länge_Ist</v>
      </c>
      <c r="G30" s="54" t="s">
        <v>85</v>
      </c>
      <c r="H30" s="54"/>
      <c r="I30" s="54" t="s">
        <v>84</v>
      </c>
      <c r="J30" s="54" t="s">
        <v>83</v>
      </c>
      <c r="K30" s="53" t="s">
        <v>38</v>
      </c>
      <c r="L30" s="54" t="s">
        <v>39</v>
      </c>
      <c r="M30" s="55"/>
      <c r="N30" s="54"/>
      <c r="O30" s="54"/>
      <c r="P30" s="54"/>
      <c r="Q30" s="67" t="s">
        <v>101</v>
      </c>
      <c r="R30" s="54"/>
      <c r="S30" s="54"/>
      <c r="T30" s="54"/>
      <c r="U30" s="54"/>
      <c r="V30" s="53" t="s">
        <v>41</v>
      </c>
      <c r="X30" s="66" t="s">
        <v>41</v>
      </c>
    </row>
    <row r="31" spans="1:24" s="34" customFormat="1" ht="13.2" x14ac:dyDescent="0.25">
      <c r="A31" s="1">
        <v>30</v>
      </c>
      <c r="B31" s="53">
        <v>0</v>
      </c>
      <c r="C31" s="54" t="s">
        <v>84</v>
      </c>
      <c r="D31" s="53">
        <v>32</v>
      </c>
      <c r="E31" s="20">
        <f t="shared" si="2"/>
        <v>40</v>
      </c>
      <c r="F31" s="4" t="str">
        <f t="shared" si="1"/>
        <v>EXS-Coil_Fertigcoil_Start_Produktion_Ist</v>
      </c>
      <c r="G31" s="54" t="s">
        <v>85</v>
      </c>
      <c r="H31" s="54"/>
      <c r="I31" s="54" t="s">
        <v>84</v>
      </c>
      <c r="J31" s="54" t="s">
        <v>102</v>
      </c>
      <c r="K31" s="53" t="s">
        <v>38</v>
      </c>
      <c r="L31" s="54" t="s">
        <v>103</v>
      </c>
      <c r="M31" s="55"/>
      <c r="N31" s="54"/>
      <c r="O31" s="54"/>
      <c r="P31" s="54"/>
      <c r="Q31" s="67" t="s">
        <v>101</v>
      </c>
      <c r="R31" s="54"/>
      <c r="S31" s="54"/>
      <c r="T31" s="54"/>
      <c r="U31" s="54"/>
      <c r="V31" s="53" t="s">
        <v>41</v>
      </c>
      <c r="X31" s="66" t="s">
        <v>41</v>
      </c>
    </row>
    <row r="32" spans="1:24" s="34" customFormat="1" ht="13.2" x14ac:dyDescent="0.25">
      <c r="A32" s="1">
        <v>31</v>
      </c>
      <c r="B32" s="53">
        <v>0</v>
      </c>
      <c r="C32" s="54" t="s">
        <v>84</v>
      </c>
      <c r="D32" s="53">
        <v>33</v>
      </c>
      <c r="E32" s="20">
        <f t="shared" si="2"/>
        <v>39</v>
      </c>
      <c r="F32" s="4" t="str">
        <f t="shared" si="1"/>
        <v>EXS-Coil_Fertigcoil_Ende_Produktion_Ist</v>
      </c>
      <c r="G32" s="54" t="s">
        <v>85</v>
      </c>
      <c r="H32" s="54"/>
      <c r="I32" s="54" t="s">
        <v>84</v>
      </c>
      <c r="J32" s="54" t="s">
        <v>104</v>
      </c>
      <c r="K32" s="53" t="s">
        <v>38</v>
      </c>
      <c r="L32" s="54" t="s">
        <v>103</v>
      </c>
      <c r="M32" s="55"/>
      <c r="N32" s="54"/>
      <c r="O32" s="54"/>
      <c r="P32" s="54"/>
      <c r="Q32" s="67" t="s">
        <v>101</v>
      </c>
      <c r="R32" s="54"/>
      <c r="S32" s="54"/>
      <c r="T32" s="54"/>
      <c r="U32" s="54"/>
      <c r="V32" s="53" t="s">
        <v>41</v>
      </c>
      <c r="X32" s="66" t="s">
        <v>41</v>
      </c>
    </row>
    <row r="33" spans="1:38" s="34" customFormat="1" ht="13.2" x14ac:dyDescent="0.25">
      <c r="A33" s="1">
        <v>32</v>
      </c>
      <c r="B33" s="53">
        <v>0</v>
      </c>
      <c r="C33" s="54" t="s">
        <v>105</v>
      </c>
      <c r="D33" s="53">
        <v>34</v>
      </c>
      <c r="E33" s="20">
        <f t="shared" si="2"/>
        <v>38</v>
      </c>
      <c r="F33" s="4" t="str">
        <f t="shared" si="1"/>
        <v>ENS-Coil_Vorläufercoil_Bandbreite_Soll</v>
      </c>
      <c r="G33" s="54" t="s">
        <v>35</v>
      </c>
      <c r="H33" s="54"/>
      <c r="I33" s="54" t="s">
        <v>105</v>
      </c>
      <c r="J33" s="54" t="s">
        <v>106</v>
      </c>
      <c r="K33" s="53" t="s">
        <v>48</v>
      </c>
      <c r="L33" s="54" t="s">
        <v>60</v>
      </c>
      <c r="M33" s="55"/>
      <c r="N33" s="54"/>
      <c r="O33" s="54"/>
      <c r="P33" s="54"/>
      <c r="Q33" s="67" t="s">
        <v>40</v>
      </c>
      <c r="R33" s="54"/>
      <c r="S33" s="54"/>
      <c r="T33" s="54"/>
      <c r="U33" s="54"/>
      <c r="V33" s="53" t="s">
        <v>41</v>
      </c>
      <c r="X33" s="66" t="s">
        <v>41</v>
      </c>
    </row>
    <row r="34" spans="1:38" s="34" customFormat="1" ht="13.2" x14ac:dyDescent="0.25">
      <c r="A34" s="1">
        <v>33</v>
      </c>
      <c r="B34" s="53">
        <v>0</v>
      </c>
      <c r="C34" s="54" t="s">
        <v>105</v>
      </c>
      <c r="D34" s="53">
        <v>35</v>
      </c>
      <c r="E34" s="20">
        <f t="shared" si="2"/>
        <v>37</v>
      </c>
      <c r="F34" s="4" t="str">
        <f t="shared" si="1"/>
        <v>ENS-Coil_Vorläufercoil_Banddicke_Soll</v>
      </c>
      <c r="G34" s="54" t="s">
        <v>35</v>
      </c>
      <c r="H34" s="54"/>
      <c r="I34" s="54" t="s">
        <v>105</v>
      </c>
      <c r="J34" s="54" t="s">
        <v>107</v>
      </c>
      <c r="K34" s="53" t="s">
        <v>48</v>
      </c>
      <c r="L34" s="54" t="s">
        <v>60</v>
      </c>
      <c r="M34" s="55"/>
      <c r="N34" s="54"/>
      <c r="O34" s="54"/>
      <c r="P34" s="54"/>
      <c r="Q34" s="67" t="s">
        <v>40</v>
      </c>
      <c r="R34" s="54"/>
      <c r="S34" s="54"/>
      <c r="T34" s="54"/>
      <c r="U34" s="54"/>
      <c r="V34" s="53" t="s">
        <v>41</v>
      </c>
      <c r="X34" s="66" t="s">
        <v>41</v>
      </c>
    </row>
    <row r="35" spans="1:38" s="34" customFormat="1" ht="13.2" x14ac:dyDescent="0.25">
      <c r="A35" s="1">
        <v>34</v>
      </c>
      <c r="B35" s="53">
        <v>0</v>
      </c>
      <c r="C35" s="54" t="s">
        <v>105</v>
      </c>
      <c r="D35" s="53">
        <v>36</v>
      </c>
      <c r="E35" s="20">
        <f t="shared" si="2"/>
        <v>47</v>
      </c>
      <c r="F35" s="4" t="str">
        <f t="shared" si="1"/>
        <v>ENS-Coil_Vorläufercoil_Beschichtungsdicke _Soll</v>
      </c>
      <c r="G35" s="54" t="s">
        <v>35</v>
      </c>
      <c r="H35" s="54"/>
      <c r="I35" s="54" t="s">
        <v>105</v>
      </c>
      <c r="J35" s="54" t="s">
        <v>108</v>
      </c>
      <c r="K35" s="53" t="s">
        <v>48</v>
      </c>
      <c r="L35" s="54" t="s">
        <v>109</v>
      </c>
      <c r="M35" s="55"/>
      <c r="N35" s="54"/>
      <c r="O35" s="54"/>
      <c r="P35" s="54"/>
      <c r="Q35" s="67" t="s">
        <v>40</v>
      </c>
      <c r="R35" s="54"/>
      <c r="S35" s="54"/>
      <c r="T35" s="54"/>
      <c r="U35" s="54"/>
      <c r="V35" s="53" t="s">
        <v>41</v>
      </c>
      <c r="X35" s="66" t="s">
        <v>41</v>
      </c>
    </row>
    <row r="36" spans="1:38" s="34" customFormat="1" ht="13.2" x14ac:dyDescent="0.25">
      <c r="A36" s="1">
        <v>35</v>
      </c>
      <c r="B36" s="53">
        <v>0</v>
      </c>
      <c r="C36" s="54" t="s">
        <v>105</v>
      </c>
      <c r="D36" s="53">
        <v>37</v>
      </c>
      <c r="E36" s="20">
        <f t="shared" si="2"/>
        <v>34</v>
      </c>
      <c r="F36" s="4" t="str">
        <f t="shared" si="1"/>
        <v>ENS-Coil_Vorläufercoil_CoilID_Soll</v>
      </c>
      <c r="G36" s="54" t="s">
        <v>35</v>
      </c>
      <c r="H36" s="54"/>
      <c r="I36" s="54" t="s">
        <v>105</v>
      </c>
      <c r="J36" s="54" t="s">
        <v>110</v>
      </c>
      <c r="K36" s="53" t="s">
        <v>48</v>
      </c>
      <c r="L36" s="54" t="s">
        <v>49</v>
      </c>
      <c r="M36" s="55"/>
      <c r="N36" s="54"/>
      <c r="O36" s="54"/>
      <c r="P36" s="54"/>
      <c r="Q36" s="67" t="s">
        <v>40</v>
      </c>
      <c r="R36" s="54"/>
      <c r="S36" s="54"/>
      <c r="T36" s="54"/>
      <c r="U36" s="54"/>
      <c r="V36" s="53" t="s">
        <v>41</v>
      </c>
      <c r="X36" s="66" t="s">
        <v>41</v>
      </c>
    </row>
    <row r="37" spans="1:38" s="34" customFormat="1" ht="13.2" x14ac:dyDescent="0.25">
      <c r="A37" s="1">
        <v>36</v>
      </c>
      <c r="B37" s="53">
        <v>0</v>
      </c>
      <c r="C37" s="54" t="s">
        <v>105</v>
      </c>
      <c r="D37" s="53">
        <v>38</v>
      </c>
      <c r="E37" s="20">
        <f t="shared" si="2"/>
        <v>35</v>
      </c>
      <c r="F37" s="4" t="str">
        <f t="shared" si="1"/>
        <v>ENS-Coil_Vorläufercoil_Lacktyp_Soll</v>
      </c>
      <c r="G37" s="54" t="s">
        <v>35</v>
      </c>
      <c r="H37" s="54"/>
      <c r="I37" s="54" t="s">
        <v>105</v>
      </c>
      <c r="J37" s="54" t="s">
        <v>111</v>
      </c>
      <c r="K37" s="53" t="s">
        <v>48</v>
      </c>
      <c r="L37" s="54" t="s">
        <v>90</v>
      </c>
      <c r="M37" s="55"/>
      <c r="N37" s="54"/>
      <c r="O37" s="54"/>
      <c r="P37" s="54"/>
      <c r="Q37" s="67" t="s">
        <v>40</v>
      </c>
      <c r="R37" s="54"/>
      <c r="S37" s="54"/>
      <c r="T37" s="54"/>
      <c r="U37" s="54"/>
      <c r="V37" s="53" t="s">
        <v>41</v>
      </c>
      <c r="X37" s="66" t="s">
        <v>41</v>
      </c>
    </row>
    <row r="38" spans="1:38" s="34" customFormat="1" ht="13.2" x14ac:dyDescent="0.25">
      <c r="A38" s="1">
        <v>37</v>
      </c>
      <c r="B38" s="53">
        <v>0</v>
      </c>
      <c r="C38" s="54" t="s">
        <v>105</v>
      </c>
      <c r="D38" s="53">
        <v>39</v>
      </c>
      <c r="E38" s="20">
        <f t="shared" si="2"/>
        <v>31</v>
      </c>
      <c r="F38" s="4" t="str">
        <f t="shared" si="1"/>
        <v>ENS-Coil_Vorläufercoil_PMT_Soll</v>
      </c>
      <c r="G38" s="54" t="s">
        <v>35</v>
      </c>
      <c r="H38" s="54"/>
      <c r="I38" s="54" t="s">
        <v>105</v>
      </c>
      <c r="J38" s="54" t="s">
        <v>112</v>
      </c>
      <c r="K38" s="53" t="s">
        <v>48</v>
      </c>
      <c r="L38" s="54" t="s">
        <v>113</v>
      </c>
      <c r="M38" s="55"/>
      <c r="N38" s="54"/>
      <c r="O38" s="54"/>
      <c r="P38" s="54"/>
      <c r="Q38" s="67" t="s">
        <v>40</v>
      </c>
      <c r="R38" s="54"/>
      <c r="S38" s="54"/>
      <c r="T38" s="54"/>
      <c r="U38" s="54"/>
      <c r="V38" s="53" t="s">
        <v>41</v>
      </c>
      <c r="X38" s="66" t="s">
        <v>41</v>
      </c>
    </row>
    <row r="39" spans="1:38" s="34" customFormat="1" ht="13.2" x14ac:dyDescent="0.25">
      <c r="A39" s="1">
        <v>38</v>
      </c>
      <c r="B39" s="53">
        <v>0</v>
      </c>
      <c r="C39" s="54" t="s">
        <v>105</v>
      </c>
      <c r="D39" s="53">
        <v>40</v>
      </c>
      <c r="E39" s="20">
        <f t="shared" si="2"/>
        <v>37</v>
      </c>
      <c r="F39" s="4" t="str">
        <f t="shared" si="1"/>
        <v>ENS-Coil_Vorläufercoil_Werkstoff_Soll</v>
      </c>
      <c r="G39" s="54" t="s">
        <v>35</v>
      </c>
      <c r="H39" s="54"/>
      <c r="I39" s="54" t="s">
        <v>105</v>
      </c>
      <c r="J39" s="54" t="s">
        <v>114</v>
      </c>
      <c r="K39" s="53" t="s">
        <v>48</v>
      </c>
      <c r="L39" s="54" t="s">
        <v>65</v>
      </c>
      <c r="M39" s="55"/>
      <c r="N39" s="54"/>
      <c r="O39" s="54"/>
      <c r="P39" s="54"/>
      <c r="Q39" s="67" t="s">
        <v>40</v>
      </c>
      <c r="R39" s="54"/>
      <c r="S39" s="54"/>
      <c r="T39" s="54"/>
      <c r="U39" s="54"/>
      <c r="V39" s="53" t="s">
        <v>41</v>
      </c>
      <c r="X39" s="66" t="s">
        <v>41</v>
      </c>
    </row>
    <row r="40" spans="1:38" s="34" customFormat="1" ht="13.2" x14ac:dyDescent="0.25">
      <c r="A40" s="1">
        <v>39</v>
      </c>
      <c r="B40" s="39"/>
      <c r="D40" s="39"/>
      <c r="F40" t="str">
        <f t="shared" si="1"/>
        <v/>
      </c>
      <c r="K40" s="39"/>
      <c r="M40" s="35"/>
      <c r="X40" s="39"/>
    </row>
    <row r="41" spans="1:38" s="34" customFormat="1" ht="13.2" x14ac:dyDescent="0.25">
      <c r="A41" s="1">
        <v>40</v>
      </c>
      <c r="B41" s="1">
        <v>1</v>
      </c>
      <c r="C41" s="3" t="s">
        <v>44</v>
      </c>
      <c r="D41" s="1">
        <v>1</v>
      </c>
      <c r="E41" s="1">
        <f t="shared" ref="E41:E51" si="3">LEN(F41)</f>
        <v>41</v>
      </c>
      <c r="F41" t="str">
        <f t="shared" ref="F41:F51" si="4">IF(G41&lt;&gt;"",TRIM(CONCATENATE(G41,H41,"_",I41,"_",J41,"_",K41)),"")</f>
        <v>CB01BN_Abhaspel1_Bandgeschwindigkeit_Soll</v>
      </c>
      <c r="G41" s="3" t="s">
        <v>115</v>
      </c>
      <c r="H41" t="s">
        <v>116</v>
      </c>
      <c r="I41" t="s">
        <v>117</v>
      </c>
      <c r="J41" t="s">
        <v>118</v>
      </c>
      <c r="K41" s="1" t="s">
        <v>48</v>
      </c>
      <c r="L41" t="s">
        <v>67</v>
      </c>
      <c r="M41" s="14"/>
      <c r="N41"/>
      <c r="O41"/>
      <c r="P41"/>
      <c r="Q41" t="s">
        <v>119</v>
      </c>
      <c r="R41"/>
      <c r="S41" s="30"/>
      <c r="T41" s="30"/>
      <c r="U41" s="27"/>
      <c r="V41" s="27" t="s">
        <v>41</v>
      </c>
      <c r="W41" s="1"/>
      <c r="X41" s="1"/>
      <c r="Y41" s="1"/>
      <c r="Z41" s="1"/>
      <c r="AA41" s="1"/>
      <c r="AB41" s="1"/>
      <c r="AC41"/>
      <c r="AD41"/>
      <c r="AE41"/>
      <c r="AF41"/>
      <c r="AG41"/>
      <c r="AH41"/>
      <c r="AI41"/>
      <c r="AJ41"/>
      <c r="AK41"/>
      <c r="AL41"/>
    </row>
    <row r="42" spans="1:38" ht="13.2" x14ac:dyDescent="0.25">
      <c r="A42" s="1">
        <v>41</v>
      </c>
      <c r="B42" s="1">
        <v>1</v>
      </c>
      <c r="C42" s="3" t="s">
        <v>44</v>
      </c>
      <c r="D42" s="1">
        <v>2</v>
      </c>
      <c r="E42" s="1">
        <f t="shared" si="3"/>
        <v>40</v>
      </c>
      <c r="F42" t="str">
        <f t="shared" si="4"/>
        <v>CB01BN_Abhaspel1_Bandgeschwindigkeit_Ist</v>
      </c>
      <c r="G42" s="3" t="s">
        <v>115</v>
      </c>
      <c r="H42" t="s">
        <v>116</v>
      </c>
      <c r="I42" t="s">
        <v>117</v>
      </c>
      <c r="J42" t="s">
        <v>118</v>
      </c>
      <c r="K42" s="1" t="s">
        <v>38</v>
      </c>
      <c r="L42" t="s">
        <v>67</v>
      </c>
      <c r="M42" s="14"/>
      <c r="Q42" t="s">
        <v>119</v>
      </c>
      <c r="S42" s="30"/>
      <c r="T42" s="30"/>
      <c r="U42" s="1" t="s">
        <v>41</v>
      </c>
    </row>
    <row r="43" spans="1:38" ht="13.2" x14ac:dyDescent="0.25">
      <c r="A43" s="1">
        <v>42</v>
      </c>
      <c r="B43" s="1">
        <v>1</v>
      </c>
      <c r="C43" s="3" t="s">
        <v>44</v>
      </c>
      <c r="D43" s="1">
        <v>3</v>
      </c>
      <c r="E43" s="1">
        <f t="shared" si="3"/>
        <v>26</v>
      </c>
      <c r="F43" t="str">
        <f t="shared" si="4"/>
        <v>CB01MKL_Abhaspel1_Zug_Soll</v>
      </c>
      <c r="G43" s="3" t="s">
        <v>115</v>
      </c>
      <c r="H43" t="s">
        <v>120</v>
      </c>
      <c r="I43" t="s">
        <v>117</v>
      </c>
      <c r="J43" t="s">
        <v>121</v>
      </c>
      <c r="K43" s="1" t="s">
        <v>48</v>
      </c>
      <c r="L43" t="s">
        <v>122</v>
      </c>
      <c r="M43" s="14"/>
      <c r="Q43" t="s">
        <v>119</v>
      </c>
      <c r="S43" s="30"/>
      <c r="T43" s="30"/>
      <c r="U43" s="1" t="s">
        <v>41</v>
      </c>
    </row>
    <row r="44" spans="1:38" ht="13.2" x14ac:dyDescent="0.25">
      <c r="A44" s="1">
        <v>43</v>
      </c>
      <c r="B44" s="1">
        <v>1</v>
      </c>
      <c r="C44" s="3" t="s">
        <v>44</v>
      </c>
      <c r="D44" s="1">
        <v>4</v>
      </c>
      <c r="E44" s="1">
        <f t="shared" si="3"/>
        <v>25</v>
      </c>
      <c r="F44" t="str">
        <f t="shared" si="4"/>
        <v>CB01MKL_Abhaspel1_Zug_Ist</v>
      </c>
      <c r="G44" s="3" t="s">
        <v>115</v>
      </c>
      <c r="H44" t="s">
        <v>120</v>
      </c>
      <c r="I44" t="s">
        <v>117</v>
      </c>
      <c r="J44" t="s">
        <v>121</v>
      </c>
      <c r="K44" s="1" t="s">
        <v>38</v>
      </c>
      <c r="L44" t="s">
        <v>122</v>
      </c>
      <c r="M44" s="14"/>
      <c r="Q44" t="s">
        <v>119</v>
      </c>
      <c r="S44" s="30"/>
      <c r="T44" s="30"/>
      <c r="U44" s="1" t="s">
        <v>41</v>
      </c>
      <c r="AC44" s="15"/>
    </row>
    <row r="45" spans="1:38" ht="13.2" x14ac:dyDescent="0.25">
      <c r="A45" s="1">
        <v>44</v>
      </c>
      <c r="B45" s="1">
        <v>1</v>
      </c>
      <c r="C45" s="3" t="s">
        <v>44</v>
      </c>
      <c r="D45" s="1">
        <v>5</v>
      </c>
      <c r="E45" s="1">
        <f t="shared" si="3"/>
        <v>33</v>
      </c>
      <c r="F45" t="str">
        <f t="shared" si="4"/>
        <v>CB01MKL_Abhaspel1_Durchmesser_Ist</v>
      </c>
      <c r="G45" s="3" t="s">
        <v>115</v>
      </c>
      <c r="H45" t="s">
        <v>120</v>
      </c>
      <c r="I45" t="s">
        <v>117</v>
      </c>
      <c r="J45" t="s">
        <v>123</v>
      </c>
      <c r="K45" s="1" t="s">
        <v>38</v>
      </c>
      <c r="L45" t="s">
        <v>60</v>
      </c>
      <c r="M45" s="14"/>
      <c r="Q45" t="s">
        <v>119</v>
      </c>
      <c r="S45" s="30"/>
      <c r="T45" s="30"/>
      <c r="U45" s="1" t="s">
        <v>41</v>
      </c>
    </row>
    <row r="46" spans="1:38" ht="13.2" x14ac:dyDescent="0.25">
      <c r="A46" s="1">
        <v>45</v>
      </c>
      <c r="B46" s="1">
        <v>1</v>
      </c>
      <c r="C46" s="3" t="s">
        <v>44</v>
      </c>
      <c r="D46" s="1">
        <v>6</v>
      </c>
      <c r="E46" s="1">
        <f t="shared" si="3"/>
        <v>28</v>
      </c>
      <c r="F46" t="str">
        <f t="shared" si="4"/>
        <v>CB01MKL_Abhaspel1_Moment_Ist</v>
      </c>
      <c r="G46" s="3" t="s">
        <v>115</v>
      </c>
      <c r="H46" t="s">
        <v>120</v>
      </c>
      <c r="I46" t="s">
        <v>117</v>
      </c>
      <c r="J46" t="s">
        <v>124</v>
      </c>
      <c r="K46" s="1" t="s">
        <v>38</v>
      </c>
      <c r="L46" t="s">
        <v>125</v>
      </c>
      <c r="M46" s="14"/>
      <c r="Q46" t="s">
        <v>119</v>
      </c>
      <c r="S46" s="30"/>
      <c r="T46" s="30"/>
      <c r="U46" s="1" t="s">
        <v>41</v>
      </c>
    </row>
    <row r="47" spans="1:38" ht="13.2" x14ac:dyDescent="0.25">
      <c r="A47" s="1">
        <v>46</v>
      </c>
      <c r="B47" s="1">
        <v>1</v>
      </c>
      <c r="C47" s="3" t="s">
        <v>44</v>
      </c>
      <c r="D47" s="1">
        <v>7</v>
      </c>
      <c r="E47" s="1">
        <f t="shared" si="3"/>
        <v>31</v>
      </c>
      <c r="F47" t="str">
        <f t="shared" si="4"/>
        <v>CB01MKL_Abhaspel1_Restlänge_Ist</v>
      </c>
      <c r="G47" s="3" t="s">
        <v>115</v>
      </c>
      <c r="H47" t="s">
        <v>120</v>
      </c>
      <c r="I47" t="s">
        <v>117</v>
      </c>
      <c r="J47" t="s">
        <v>126</v>
      </c>
      <c r="K47" s="1" t="s">
        <v>38</v>
      </c>
      <c r="L47" t="s">
        <v>39</v>
      </c>
      <c r="M47" s="14"/>
      <c r="Q47" t="s">
        <v>119</v>
      </c>
      <c r="S47" s="30"/>
      <c r="T47" s="30"/>
      <c r="U47" s="1" t="s">
        <v>41</v>
      </c>
    </row>
    <row r="48" spans="1:38" ht="13.2" x14ac:dyDescent="0.25">
      <c r="A48" s="1">
        <v>47</v>
      </c>
      <c r="B48" s="1">
        <v>1</v>
      </c>
      <c r="C48" s="3" t="s">
        <v>44</v>
      </c>
      <c r="D48" s="1">
        <v>8</v>
      </c>
      <c r="E48" s="1">
        <f t="shared" si="3"/>
        <v>27</v>
      </c>
      <c r="F48" t="str">
        <f t="shared" si="4"/>
        <v>CB01MKL_Abhaspel1_Strom_Ist</v>
      </c>
      <c r="G48" s="3" t="s">
        <v>115</v>
      </c>
      <c r="H48" t="s">
        <v>120</v>
      </c>
      <c r="I48" t="s">
        <v>117</v>
      </c>
      <c r="J48" t="s">
        <v>127</v>
      </c>
      <c r="K48" s="1" t="s">
        <v>38</v>
      </c>
      <c r="L48" t="s">
        <v>128</v>
      </c>
      <c r="M48" s="14"/>
      <c r="Q48" t="s">
        <v>119</v>
      </c>
      <c r="S48" s="30"/>
      <c r="T48" s="30"/>
      <c r="U48" s="1" t="s">
        <v>41</v>
      </c>
    </row>
    <row r="49" spans="1:29" ht="13.2" x14ac:dyDescent="0.25">
      <c r="A49" s="1">
        <v>48</v>
      </c>
      <c r="B49" s="1">
        <v>1</v>
      </c>
      <c r="C49" s="3" t="s">
        <v>44</v>
      </c>
      <c r="D49" s="1">
        <v>9</v>
      </c>
      <c r="E49" s="1">
        <f t="shared" si="3"/>
        <v>49</v>
      </c>
      <c r="F49" t="str">
        <f t="shared" si="4"/>
        <v>CD01EPU_Abhaspel1_Bandmittenregelung_Bandlage_Ist</v>
      </c>
      <c r="G49" s="3" t="s">
        <v>129</v>
      </c>
      <c r="H49" t="s">
        <v>130</v>
      </c>
      <c r="I49" t="s">
        <v>131</v>
      </c>
      <c r="J49" t="s">
        <v>132</v>
      </c>
      <c r="K49" s="1" t="s">
        <v>38</v>
      </c>
      <c r="L49" t="s">
        <v>60</v>
      </c>
      <c r="M49" s="14"/>
      <c r="Q49" t="s">
        <v>133</v>
      </c>
      <c r="S49" s="30"/>
      <c r="T49" s="30"/>
      <c r="U49" s="1" t="s">
        <v>41</v>
      </c>
    </row>
    <row r="50" spans="1:29" ht="13.2" x14ac:dyDescent="0.25">
      <c r="A50" s="1">
        <v>49</v>
      </c>
      <c r="B50" s="1">
        <v>1</v>
      </c>
      <c r="C50" s="3" t="s">
        <v>44</v>
      </c>
      <c r="D50" s="1">
        <v>10</v>
      </c>
      <c r="E50" s="1">
        <f t="shared" si="3"/>
        <v>52</v>
      </c>
      <c r="F50" t="str">
        <f t="shared" si="4"/>
        <v>CD01EPU_Abhaspel1_Bandmittenregelung_Position_Offset</v>
      </c>
      <c r="G50" s="3" t="s">
        <v>129</v>
      </c>
      <c r="H50" t="s">
        <v>130</v>
      </c>
      <c r="I50" t="s">
        <v>131</v>
      </c>
      <c r="J50" t="s">
        <v>134</v>
      </c>
      <c r="K50" s="1" t="s">
        <v>135</v>
      </c>
      <c r="L50" t="s">
        <v>60</v>
      </c>
      <c r="M50" s="14"/>
      <c r="Q50" t="s">
        <v>133</v>
      </c>
      <c r="S50" s="30"/>
      <c r="T50" s="30"/>
      <c r="U50" s="1" t="s">
        <v>41</v>
      </c>
    </row>
    <row r="51" spans="1:29" ht="13.2" x14ac:dyDescent="0.25">
      <c r="A51" s="1">
        <v>50</v>
      </c>
      <c r="B51" s="1">
        <v>1</v>
      </c>
      <c r="C51" s="3" t="s">
        <v>44</v>
      </c>
      <c r="D51" s="1">
        <v>11</v>
      </c>
      <c r="E51" s="1">
        <f t="shared" si="3"/>
        <v>51</v>
      </c>
      <c r="F51" t="str">
        <f t="shared" si="4"/>
        <v>CD01EPU_Abhaspel1_Bandmittenregelung_Auslenkung_Ist</v>
      </c>
      <c r="G51" s="3" t="s">
        <v>129</v>
      </c>
      <c r="H51" t="s">
        <v>130</v>
      </c>
      <c r="I51" t="s">
        <v>131</v>
      </c>
      <c r="J51" t="s">
        <v>136</v>
      </c>
      <c r="K51" s="1" t="s">
        <v>38</v>
      </c>
      <c r="L51" t="s">
        <v>57</v>
      </c>
      <c r="M51" s="14"/>
      <c r="Q51" t="s">
        <v>133</v>
      </c>
      <c r="S51" s="30"/>
      <c r="T51" s="30"/>
      <c r="U51" s="1" t="s">
        <v>41</v>
      </c>
    </row>
    <row r="52" spans="1:29" ht="13.2" x14ac:dyDescent="0.25">
      <c r="A52" s="1">
        <v>51</v>
      </c>
      <c r="M52" s="14"/>
      <c r="S52" s="30"/>
      <c r="T52" s="30"/>
    </row>
    <row r="53" spans="1:29" ht="13.2" x14ac:dyDescent="0.25">
      <c r="A53" s="1">
        <v>52</v>
      </c>
      <c r="B53" s="1">
        <v>2</v>
      </c>
      <c r="C53" s="3" t="s">
        <v>137</v>
      </c>
      <c r="D53" s="1">
        <v>1</v>
      </c>
      <c r="E53" s="1">
        <f>LEN(F53)</f>
        <v>47</v>
      </c>
      <c r="F53" t="str">
        <f>IF(G53&lt;&gt;"",TRIM(CONCATENATE(G53,H53,"_",I53,"_",J53,"_",K53)),"")</f>
        <v>CM11BS_Vorrichtmaschine1 Einlauf _Position_Soll</v>
      </c>
      <c r="G53" s="3" t="s">
        <v>138</v>
      </c>
      <c r="H53" t="s">
        <v>139</v>
      </c>
      <c r="I53" t="s">
        <v>140</v>
      </c>
      <c r="J53" t="s">
        <v>134</v>
      </c>
      <c r="K53" s="1" t="s">
        <v>48</v>
      </c>
      <c r="L53" t="s">
        <v>60</v>
      </c>
      <c r="M53" s="14"/>
      <c r="Q53" t="s">
        <v>133</v>
      </c>
      <c r="S53" s="30"/>
      <c r="T53" s="30"/>
      <c r="U53" s="1" t="s">
        <v>41</v>
      </c>
    </row>
    <row r="54" spans="1:29" ht="13.2" x14ac:dyDescent="0.25">
      <c r="A54" s="1">
        <v>53</v>
      </c>
      <c r="B54" s="1">
        <v>2</v>
      </c>
      <c r="C54" s="3" t="s">
        <v>137</v>
      </c>
      <c r="D54" s="1">
        <v>2</v>
      </c>
      <c r="E54" s="1">
        <f>LEN(F54)</f>
        <v>46</v>
      </c>
      <c r="F54" t="str">
        <f>IF(G54&lt;&gt;"",TRIM(CONCATENATE(G54,H54,"_",I54,"_",J54,"_",K54)),"")</f>
        <v>CM11BS_Vorrichtmaschine1 Einlauf _Position_Ist</v>
      </c>
      <c r="G54" s="3" t="s">
        <v>138</v>
      </c>
      <c r="H54" t="s">
        <v>139</v>
      </c>
      <c r="I54" t="s">
        <v>140</v>
      </c>
      <c r="J54" t="s">
        <v>134</v>
      </c>
      <c r="K54" s="1" t="s">
        <v>38</v>
      </c>
      <c r="L54" t="s">
        <v>60</v>
      </c>
      <c r="M54" s="14"/>
      <c r="Q54" t="s">
        <v>133</v>
      </c>
      <c r="S54" s="30"/>
      <c r="T54" s="30"/>
      <c r="U54" s="1" t="s">
        <v>41</v>
      </c>
    </row>
    <row r="55" spans="1:29" ht="13.2" x14ac:dyDescent="0.25">
      <c r="A55" s="1">
        <v>54</v>
      </c>
      <c r="B55" s="1">
        <v>2</v>
      </c>
      <c r="C55" s="3" t="s">
        <v>137</v>
      </c>
      <c r="D55" s="1">
        <v>3</v>
      </c>
      <c r="E55" s="1">
        <f>LEN(F55)</f>
        <v>47</v>
      </c>
      <c r="F55" t="str">
        <f>IF(G55&lt;&gt;"",TRIM(CONCATENATE(G55,H55,"_",I55,"_",J55,"_",K55)),"")</f>
        <v>CM21BS_Vorrichtmaschine1 Auslauf _Position_Soll</v>
      </c>
      <c r="G55" s="3" t="s">
        <v>141</v>
      </c>
      <c r="H55" t="s">
        <v>139</v>
      </c>
      <c r="I55" t="s">
        <v>142</v>
      </c>
      <c r="J55" t="s">
        <v>134</v>
      </c>
      <c r="K55" s="1" t="s">
        <v>48</v>
      </c>
      <c r="L55" t="s">
        <v>60</v>
      </c>
      <c r="M55" s="14"/>
      <c r="Q55" t="s">
        <v>133</v>
      </c>
      <c r="S55" s="30"/>
      <c r="T55" s="30"/>
      <c r="U55" s="1" t="s">
        <v>41</v>
      </c>
    </row>
    <row r="56" spans="1:29" ht="13.2" x14ac:dyDescent="0.25">
      <c r="A56" s="1">
        <v>55</v>
      </c>
      <c r="B56" s="1">
        <v>2</v>
      </c>
      <c r="C56" s="3" t="s">
        <v>137</v>
      </c>
      <c r="D56" s="1">
        <v>4</v>
      </c>
      <c r="E56" s="1">
        <f>LEN(F56)</f>
        <v>46</v>
      </c>
      <c r="F56" t="str">
        <f>IF(G56&lt;&gt;"",TRIM(CONCATENATE(G56,H56,"_",I56,"_",J56,"_",K56)),"")</f>
        <v>CM21BS_Vorrichtmaschine1 Auslauf _Position_Ist</v>
      </c>
      <c r="G56" s="3" t="s">
        <v>141</v>
      </c>
      <c r="H56" t="s">
        <v>139</v>
      </c>
      <c r="I56" t="s">
        <v>142</v>
      </c>
      <c r="J56" t="s">
        <v>134</v>
      </c>
      <c r="K56" s="1" t="s">
        <v>38</v>
      </c>
      <c r="L56" t="s">
        <v>60</v>
      </c>
      <c r="M56" s="14"/>
      <c r="Q56" t="s">
        <v>133</v>
      </c>
      <c r="S56" s="30"/>
      <c r="T56" s="30"/>
      <c r="U56" s="1" t="s">
        <v>41</v>
      </c>
    </row>
    <row r="57" spans="1:29" ht="13.2" x14ac:dyDescent="0.25">
      <c r="A57" s="1">
        <v>56</v>
      </c>
      <c r="M57" s="14"/>
      <c r="S57" s="30"/>
      <c r="T57" s="30"/>
    </row>
    <row r="58" spans="1:29" ht="13.2" x14ac:dyDescent="0.25">
      <c r="A58" s="1">
        <v>57</v>
      </c>
      <c r="B58" s="1">
        <v>3</v>
      </c>
      <c r="C58" s="3" t="s">
        <v>143</v>
      </c>
      <c r="D58" s="1">
        <v>1</v>
      </c>
      <c r="E58" s="1">
        <f>LEN(F58)</f>
        <v>44</v>
      </c>
      <c r="F58" t="str">
        <f>IF(G58&lt;&gt;"",TRIM(CONCATENATE(G58,H58,"_",I58,"_",J58,"_",K58)),"")</f>
        <v>CN01EPU_Einlauf1_Banddickenmessung_Dicke_Ist</v>
      </c>
      <c r="G58" s="3" t="s">
        <v>144</v>
      </c>
      <c r="H58" t="s">
        <v>130</v>
      </c>
      <c r="I58" t="s">
        <v>145</v>
      </c>
      <c r="J58" t="s">
        <v>59</v>
      </c>
      <c r="K58" s="1" t="s">
        <v>38</v>
      </c>
      <c r="L58" t="s">
        <v>60</v>
      </c>
      <c r="M58" s="14"/>
      <c r="Q58" t="s">
        <v>133</v>
      </c>
      <c r="S58" s="30"/>
      <c r="T58" s="30"/>
      <c r="U58" s="1" t="s">
        <v>41</v>
      </c>
      <c r="X58" s="1" t="s">
        <v>41</v>
      </c>
    </row>
    <row r="59" spans="1:29" ht="13.2" x14ac:dyDescent="0.25">
      <c r="A59" s="1">
        <v>58</v>
      </c>
      <c r="B59" s="1">
        <v>3</v>
      </c>
      <c r="C59" s="3" t="s">
        <v>143</v>
      </c>
      <c r="D59" s="1">
        <v>2</v>
      </c>
      <c r="E59" s="1">
        <f>LEN(F59)</f>
        <v>45</v>
      </c>
      <c r="F59" t="str">
        <f>IF(G59&lt;&gt;"",TRIM(CONCATENATE(G59,H59,"_",I59,"_",J59,"_",K59)),"")</f>
        <v>CN02EPU_Einlauf1_Banddickenmessung_Gültig_Ist</v>
      </c>
      <c r="G59" s="3" t="s">
        <v>146</v>
      </c>
      <c r="H59" t="s">
        <v>130</v>
      </c>
      <c r="I59" t="s">
        <v>145</v>
      </c>
      <c r="J59" t="s">
        <v>147</v>
      </c>
      <c r="K59" s="1" t="s">
        <v>38</v>
      </c>
      <c r="L59" t="s">
        <v>62</v>
      </c>
      <c r="M59" s="14"/>
      <c r="Q59" t="s">
        <v>133</v>
      </c>
      <c r="S59" s="30"/>
      <c r="T59" s="30"/>
      <c r="U59" s="1" t="s">
        <v>41</v>
      </c>
      <c r="X59" s="1" t="s">
        <v>41</v>
      </c>
    </row>
    <row r="60" spans="1:29" ht="13.2" x14ac:dyDescent="0.25">
      <c r="A60" s="1">
        <v>59</v>
      </c>
      <c r="M60" s="14"/>
      <c r="S60" s="30"/>
      <c r="T60" s="30"/>
    </row>
    <row r="61" spans="1:29" ht="13.2" x14ac:dyDescent="0.25">
      <c r="A61" s="1">
        <v>60</v>
      </c>
      <c r="B61" s="1">
        <v>4</v>
      </c>
      <c r="C61" s="3" t="s">
        <v>51</v>
      </c>
      <c r="D61" s="1">
        <v>1</v>
      </c>
      <c r="E61" s="1">
        <f t="shared" ref="E61:E73" si="5">LEN(F61)</f>
        <v>41</v>
      </c>
      <c r="F61" t="str">
        <f t="shared" ref="F61:F73" si="6">IF(G61&lt;&gt;"",TRIM(CONCATENATE(G61,H61,"_",I61,"_",J61,"_",K61)),"")</f>
        <v>DB01BN_Abhaspel2_Bandgeschwindigkeit_Soll</v>
      </c>
      <c r="G61" s="3" t="s">
        <v>148</v>
      </c>
      <c r="H61" t="s">
        <v>116</v>
      </c>
      <c r="I61" t="s">
        <v>149</v>
      </c>
      <c r="J61" t="s">
        <v>118</v>
      </c>
      <c r="K61" s="1" t="s">
        <v>48</v>
      </c>
      <c r="L61" t="s">
        <v>67</v>
      </c>
      <c r="M61" s="14"/>
      <c r="Q61" t="s">
        <v>119</v>
      </c>
      <c r="S61" s="30"/>
      <c r="T61" s="30"/>
      <c r="U61" s="1" t="s">
        <v>150</v>
      </c>
    </row>
    <row r="62" spans="1:29" ht="13.2" x14ac:dyDescent="0.25">
      <c r="A62" s="1">
        <v>61</v>
      </c>
      <c r="B62" s="1">
        <v>4</v>
      </c>
      <c r="C62" s="3" t="s">
        <v>51</v>
      </c>
      <c r="D62" s="1">
        <v>2</v>
      </c>
      <c r="E62" s="1">
        <f t="shared" si="5"/>
        <v>40</v>
      </c>
      <c r="F62" t="str">
        <f t="shared" si="6"/>
        <v>DB01BN_Abhaspel2_Bandgeschwindigkeit_Ist</v>
      </c>
      <c r="G62" s="3" t="s">
        <v>148</v>
      </c>
      <c r="H62" t="s">
        <v>116</v>
      </c>
      <c r="I62" t="s">
        <v>149</v>
      </c>
      <c r="J62" t="s">
        <v>118</v>
      </c>
      <c r="K62" s="1" t="s">
        <v>38</v>
      </c>
      <c r="L62" t="s">
        <v>67</v>
      </c>
      <c r="M62" s="14"/>
      <c r="Q62" t="s">
        <v>119</v>
      </c>
      <c r="S62" s="30"/>
      <c r="T62" s="30"/>
      <c r="U62" s="1" t="s">
        <v>41</v>
      </c>
    </row>
    <row r="63" spans="1:29" ht="13.2" x14ac:dyDescent="0.25">
      <c r="A63" s="1">
        <v>62</v>
      </c>
      <c r="B63" s="1">
        <v>4</v>
      </c>
      <c r="C63" s="3" t="s">
        <v>51</v>
      </c>
      <c r="D63" s="1">
        <v>3</v>
      </c>
      <c r="E63" s="1">
        <f t="shared" si="5"/>
        <v>26</v>
      </c>
      <c r="F63" t="str">
        <f t="shared" si="6"/>
        <v>DB01MKL_Abhaspel2_Zug_Soll</v>
      </c>
      <c r="G63" s="3" t="s">
        <v>148</v>
      </c>
      <c r="H63" t="s">
        <v>120</v>
      </c>
      <c r="I63" t="s">
        <v>149</v>
      </c>
      <c r="J63" t="s">
        <v>121</v>
      </c>
      <c r="K63" s="1" t="s">
        <v>48</v>
      </c>
      <c r="L63" t="s">
        <v>122</v>
      </c>
      <c r="M63" s="14"/>
      <c r="Q63" t="s">
        <v>119</v>
      </c>
      <c r="S63" s="30"/>
      <c r="T63" s="30"/>
      <c r="U63" s="1" t="s">
        <v>41</v>
      </c>
    </row>
    <row r="64" spans="1:29" ht="13.2" x14ac:dyDescent="0.25">
      <c r="A64" s="1">
        <v>63</v>
      </c>
      <c r="B64" s="1">
        <v>4</v>
      </c>
      <c r="C64" s="3" t="s">
        <v>51</v>
      </c>
      <c r="D64" s="1">
        <v>4</v>
      </c>
      <c r="E64" s="1">
        <f t="shared" si="5"/>
        <v>25</v>
      </c>
      <c r="F64" t="str">
        <f t="shared" si="6"/>
        <v>DB01MKL_Abhaspel2_Zug_Ist</v>
      </c>
      <c r="G64" s="3" t="s">
        <v>148</v>
      </c>
      <c r="H64" t="s">
        <v>120</v>
      </c>
      <c r="I64" t="s">
        <v>149</v>
      </c>
      <c r="J64" t="s">
        <v>121</v>
      </c>
      <c r="K64" s="1" t="s">
        <v>38</v>
      </c>
      <c r="L64" t="s">
        <v>122</v>
      </c>
      <c r="M64" s="14"/>
      <c r="Q64" t="s">
        <v>119</v>
      </c>
      <c r="S64" s="30"/>
      <c r="T64" s="30"/>
      <c r="U64" s="1" t="s">
        <v>41</v>
      </c>
      <c r="AC64" s="15"/>
    </row>
    <row r="65" spans="1:24" ht="13.2" x14ac:dyDescent="0.25">
      <c r="A65" s="1">
        <v>64</v>
      </c>
      <c r="B65" s="1">
        <v>4</v>
      </c>
      <c r="C65" s="3" t="s">
        <v>51</v>
      </c>
      <c r="D65" s="1">
        <v>5</v>
      </c>
      <c r="E65" s="1">
        <f t="shared" si="5"/>
        <v>33</v>
      </c>
      <c r="F65" t="str">
        <f t="shared" si="6"/>
        <v>DB01MKL_Abhaspel2_Durchmesser_Ist</v>
      </c>
      <c r="G65" s="3" t="s">
        <v>148</v>
      </c>
      <c r="H65" t="s">
        <v>120</v>
      </c>
      <c r="I65" t="s">
        <v>149</v>
      </c>
      <c r="J65" t="s">
        <v>123</v>
      </c>
      <c r="K65" s="1" t="s">
        <v>38</v>
      </c>
      <c r="L65" t="s">
        <v>60</v>
      </c>
      <c r="M65" s="14"/>
      <c r="Q65" t="s">
        <v>119</v>
      </c>
      <c r="S65" s="30"/>
      <c r="T65" s="30"/>
      <c r="U65" s="1" t="s">
        <v>41</v>
      </c>
    </row>
    <row r="66" spans="1:24" ht="13.2" x14ac:dyDescent="0.25">
      <c r="A66" s="1">
        <v>65</v>
      </c>
      <c r="B66" s="1">
        <v>4</v>
      </c>
      <c r="C66" s="3" t="s">
        <v>51</v>
      </c>
      <c r="D66" s="1">
        <v>6</v>
      </c>
      <c r="E66" s="1">
        <f t="shared" si="5"/>
        <v>28</v>
      </c>
      <c r="F66" t="str">
        <f t="shared" si="6"/>
        <v>DB01MKL_Abhaspel2_Moment_Ist</v>
      </c>
      <c r="G66" s="3" t="s">
        <v>148</v>
      </c>
      <c r="H66" t="s">
        <v>120</v>
      </c>
      <c r="I66" t="s">
        <v>149</v>
      </c>
      <c r="J66" t="s">
        <v>124</v>
      </c>
      <c r="K66" s="1" t="s">
        <v>38</v>
      </c>
      <c r="L66" t="s">
        <v>125</v>
      </c>
      <c r="M66" s="14"/>
      <c r="Q66" t="s">
        <v>119</v>
      </c>
      <c r="S66" s="30"/>
      <c r="T66" s="30"/>
      <c r="U66" s="1" t="s">
        <v>41</v>
      </c>
    </row>
    <row r="67" spans="1:24" ht="13.2" x14ac:dyDescent="0.25">
      <c r="A67" s="1">
        <v>66</v>
      </c>
      <c r="B67" s="1">
        <v>4</v>
      </c>
      <c r="C67" s="3" t="s">
        <v>51</v>
      </c>
      <c r="D67" s="1">
        <v>7</v>
      </c>
      <c r="E67" s="1">
        <f t="shared" si="5"/>
        <v>31</v>
      </c>
      <c r="F67" t="str">
        <f t="shared" si="6"/>
        <v>DB01MKL_Abhaspel2_Restlänge_Ist</v>
      </c>
      <c r="G67" s="3" t="s">
        <v>148</v>
      </c>
      <c r="H67" t="s">
        <v>120</v>
      </c>
      <c r="I67" t="s">
        <v>149</v>
      </c>
      <c r="J67" t="s">
        <v>126</v>
      </c>
      <c r="K67" s="1" t="s">
        <v>38</v>
      </c>
      <c r="L67" t="s">
        <v>39</v>
      </c>
      <c r="M67" s="14"/>
      <c r="Q67" t="s">
        <v>119</v>
      </c>
      <c r="S67" s="30"/>
      <c r="T67" s="30"/>
      <c r="U67" s="1" t="s">
        <v>41</v>
      </c>
    </row>
    <row r="68" spans="1:24" ht="13.2" x14ac:dyDescent="0.25">
      <c r="A68" s="1">
        <v>67</v>
      </c>
      <c r="B68" s="1">
        <v>4</v>
      </c>
      <c r="C68" s="3" t="s">
        <v>51</v>
      </c>
      <c r="D68" s="1">
        <v>8</v>
      </c>
      <c r="E68" s="1">
        <f t="shared" si="5"/>
        <v>42</v>
      </c>
      <c r="F68" t="str">
        <f t="shared" si="6"/>
        <v>DB01MKL_Abhaspel2_Wickelrichtung_Unten_Ist</v>
      </c>
      <c r="G68" s="3" t="s">
        <v>148</v>
      </c>
      <c r="H68" t="s">
        <v>120</v>
      </c>
      <c r="I68" t="s">
        <v>151</v>
      </c>
      <c r="J68" t="s">
        <v>152</v>
      </c>
      <c r="K68" s="1" t="s">
        <v>38</v>
      </c>
      <c r="L68" t="s">
        <v>62</v>
      </c>
      <c r="M68" s="14"/>
      <c r="Q68" t="s">
        <v>133</v>
      </c>
      <c r="S68" s="30"/>
      <c r="T68" s="30"/>
      <c r="V68" s="1" t="s">
        <v>41</v>
      </c>
    </row>
    <row r="69" spans="1:24" ht="13.2" x14ac:dyDescent="0.25">
      <c r="A69" s="1">
        <v>68</v>
      </c>
      <c r="B69" s="1">
        <v>4</v>
      </c>
      <c r="C69" s="3" t="s">
        <v>51</v>
      </c>
      <c r="D69" s="1">
        <v>8</v>
      </c>
      <c r="E69" s="1">
        <f t="shared" si="5"/>
        <v>41</v>
      </c>
      <c r="F69" t="str">
        <f t="shared" si="6"/>
        <v>DB01MKL_Abhaspel2_Wickelrichtung_Oben_Ist</v>
      </c>
      <c r="G69" s="3" t="s">
        <v>148</v>
      </c>
      <c r="H69" t="s">
        <v>120</v>
      </c>
      <c r="I69" t="s">
        <v>151</v>
      </c>
      <c r="J69" t="s">
        <v>153</v>
      </c>
      <c r="K69" s="1" t="s">
        <v>38</v>
      </c>
      <c r="L69" t="s">
        <v>62</v>
      </c>
      <c r="M69" s="14"/>
      <c r="Q69" t="s">
        <v>133</v>
      </c>
      <c r="S69" s="30"/>
      <c r="T69" s="30"/>
      <c r="V69" s="1" t="s">
        <v>41</v>
      </c>
    </row>
    <row r="70" spans="1:24" ht="13.2" x14ac:dyDescent="0.25">
      <c r="A70" s="1">
        <v>69</v>
      </c>
      <c r="B70" s="1">
        <v>4</v>
      </c>
      <c r="C70" s="3" t="s">
        <v>51</v>
      </c>
      <c r="D70" s="1">
        <v>8</v>
      </c>
      <c r="E70" s="1">
        <f t="shared" si="5"/>
        <v>27</v>
      </c>
      <c r="F70" t="str">
        <f t="shared" si="6"/>
        <v>DB01MKL_Abhaspel2_Strom_Ist</v>
      </c>
      <c r="G70" s="3" t="s">
        <v>148</v>
      </c>
      <c r="H70" t="s">
        <v>120</v>
      </c>
      <c r="I70" t="s">
        <v>149</v>
      </c>
      <c r="J70" t="s">
        <v>127</v>
      </c>
      <c r="K70" s="1" t="s">
        <v>38</v>
      </c>
      <c r="L70" t="s">
        <v>128</v>
      </c>
      <c r="M70" s="14"/>
      <c r="Q70" t="s">
        <v>119</v>
      </c>
      <c r="S70" s="30"/>
      <c r="T70" s="30"/>
      <c r="U70" s="1" t="s">
        <v>41</v>
      </c>
    </row>
    <row r="71" spans="1:24" ht="13.2" x14ac:dyDescent="0.25">
      <c r="A71" s="1">
        <v>70</v>
      </c>
      <c r="B71" s="1">
        <v>4</v>
      </c>
      <c r="C71" s="3" t="s">
        <v>51</v>
      </c>
      <c r="D71" s="1">
        <v>9</v>
      </c>
      <c r="E71" s="1">
        <f t="shared" si="5"/>
        <v>49</v>
      </c>
      <c r="F71" t="str">
        <f t="shared" si="6"/>
        <v>DD01EPU_Abhaspel2_Bandmittenregelung_Bandlage_Ist</v>
      </c>
      <c r="G71" s="3" t="s">
        <v>154</v>
      </c>
      <c r="H71" t="s">
        <v>130</v>
      </c>
      <c r="I71" t="s">
        <v>155</v>
      </c>
      <c r="J71" t="s">
        <v>132</v>
      </c>
      <c r="K71" s="1" t="s">
        <v>38</v>
      </c>
      <c r="L71" t="s">
        <v>60</v>
      </c>
      <c r="M71" s="14"/>
      <c r="Q71" t="s">
        <v>133</v>
      </c>
      <c r="S71" s="30"/>
      <c r="T71" s="30"/>
      <c r="U71" s="1" t="s">
        <v>41</v>
      </c>
    </row>
    <row r="72" spans="1:24" ht="13.2" x14ac:dyDescent="0.25">
      <c r="A72" s="1">
        <v>71</v>
      </c>
      <c r="B72" s="1">
        <v>4</v>
      </c>
      <c r="C72" s="3" t="s">
        <v>51</v>
      </c>
      <c r="D72" s="1">
        <v>10</v>
      </c>
      <c r="E72" s="1">
        <f t="shared" si="5"/>
        <v>52</v>
      </c>
      <c r="F72" t="str">
        <f t="shared" si="6"/>
        <v>DD01EPU_Abhaspel2_Bandmittenregelung_Position_Offset</v>
      </c>
      <c r="G72" s="3" t="s">
        <v>154</v>
      </c>
      <c r="H72" t="s">
        <v>130</v>
      </c>
      <c r="I72" t="s">
        <v>155</v>
      </c>
      <c r="J72" t="s">
        <v>134</v>
      </c>
      <c r="K72" s="1" t="s">
        <v>135</v>
      </c>
      <c r="L72" t="s">
        <v>60</v>
      </c>
      <c r="M72" s="14"/>
      <c r="Q72" t="s">
        <v>133</v>
      </c>
      <c r="S72" s="30"/>
      <c r="T72" s="30"/>
      <c r="U72" s="1" t="s">
        <v>41</v>
      </c>
    </row>
    <row r="73" spans="1:24" ht="13.2" x14ac:dyDescent="0.25">
      <c r="A73" s="1">
        <v>72</v>
      </c>
      <c r="B73" s="1">
        <v>4</v>
      </c>
      <c r="C73" s="3" t="s">
        <v>51</v>
      </c>
      <c r="D73" s="1">
        <v>11</v>
      </c>
      <c r="E73" s="1">
        <f t="shared" si="5"/>
        <v>51</v>
      </c>
      <c r="F73" t="str">
        <f t="shared" si="6"/>
        <v>DD01EPU_Abhaspel2_Bandmittenregelung_Auslenkung_Ist</v>
      </c>
      <c r="G73" s="3" t="s">
        <v>154</v>
      </c>
      <c r="H73" t="s">
        <v>130</v>
      </c>
      <c r="I73" t="s">
        <v>155</v>
      </c>
      <c r="J73" t="s">
        <v>136</v>
      </c>
      <c r="K73" s="1" t="s">
        <v>38</v>
      </c>
      <c r="L73" t="s">
        <v>57</v>
      </c>
      <c r="M73" s="14"/>
      <c r="Q73" t="s">
        <v>133</v>
      </c>
      <c r="S73" s="30"/>
      <c r="T73" s="30"/>
      <c r="U73" s="1" t="s">
        <v>41</v>
      </c>
    </row>
    <row r="74" spans="1:24" ht="13.2" x14ac:dyDescent="0.25">
      <c r="A74" s="1">
        <v>73</v>
      </c>
      <c r="M74" s="14"/>
      <c r="S74" s="30"/>
      <c r="T74" s="30"/>
    </row>
    <row r="75" spans="1:24" ht="13.2" x14ac:dyDescent="0.25">
      <c r="A75" s="1">
        <v>74</v>
      </c>
      <c r="B75" s="1">
        <v>5</v>
      </c>
      <c r="C75" s="3" t="s">
        <v>156</v>
      </c>
      <c r="D75" s="1">
        <v>1</v>
      </c>
      <c r="E75" s="1">
        <f>LEN(F75)</f>
        <v>47</v>
      </c>
      <c r="F75" t="str">
        <f>IF(G75&lt;&gt;"",TRIM(CONCATENATE(G75,H75,"_",I75,"_",J75,"_",K75)),"")</f>
        <v>DM11BS_Vorrichtmaschine2 Einlauf _Position_Soll</v>
      </c>
      <c r="G75" s="3" t="s">
        <v>157</v>
      </c>
      <c r="H75" t="s">
        <v>139</v>
      </c>
      <c r="I75" t="s">
        <v>158</v>
      </c>
      <c r="J75" t="s">
        <v>134</v>
      </c>
      <c r="K75" s="1" t="s">
        <v>48</v>
      </c>
      <c r="L75" t="s">
        <v>60</v>
      </c>
      <c r="M75" s="14"/>
      <c r="Q75" t="s">
        <v>133</v>
      </c>
      <c r="S75" s="30"/>
      <c r="T75" s="30"/>
      <c r="U75" s="1" t="s">
        <v>41</v>
      </c>
    </row>
    <row r="76" spans="1:24" ht="13.2" x14ac:dyDescent="0.25">
      <c r="A76" s="1">
        <v>75</v>
      </c>
      <c r="B76" s="1">
        <v>5</v>
      </c>
      <c r="C76" s="3" t="s">
        <v>156</v>
      </c>
      <c r="D76" s="1">
        <v>2</v>
      </c>
      <c r="E76" s="1">
        <f>LEN(F76)</f>
        <v>46</v>
      </c>
      <c r="F76" t="str">
        <f>IF(G76&lt;&gt;"",TRIM(CONCATENATE(G76,H76,"_",I76,"_",J76,"_",K76)),"")</f>
        <v>DM11BS_Vorrichtmaschine2 Einlauf _Position_Ist</v>
      </c>
      <c r="G76" s="3" t="s">
        <v>157</v>
      </c>
      <c r="H76" t="s">
        <v>139</v>
      </c>
      <c r="I76" t="s">
        <v>158</v>
      </c>
      <c r="J76" t="s">
        <v>134</v>
      </c>
      <c r="K76" s="1" t="s">
        <v>38</v>
      </c>
      <c r="L76" t="s">
        <v>60</v>
      </c>
      <c r="M76" s="14"/>
      <c r="Q76" t="s">
        <v>133</v>
      </c>
      <c r="S76" s="30"/>
      <c r="T76" s="30"/>
      <c r="U76" s="1" t="s">
        <v>41</v>
      </c>
    </row>
    <row r="77" spans="1:24" ht="13.2" x14ac:dyDescent="0.25">
      <c r="A77" s="1">
        <v>76</v>
      </c>
      <c r="B77" s="1">
        <v>5</v>
      </c>
      <c r="C77" s="3" t="s">
        <v>156</v>
      </c>
      <c r="D77" s="1">
        <v>3</v>
      </c>
      <c r="E77" s="1">
        <f>LEN(F77)</f>
        <v>47</v>
      </c>
      <c r="F77" t="str">
        <f>IF(G77&lt;&gt;"",TRIM(CONCATENATE(G77,H77,"_",I77,"_",J77,"_",K77)),"")</f>
        <v>DM21BS_Vorrichtmaschine2 Auslauf _Position_Soll</v>
      </c>
      <c r="G77" s="3" t="s">
        <v>159</v>
      </c>
      <c r="H77" t="s">
        <v>139</v>
      </c>
      <c r="I77" t="s">
        <v>160</v>
      </c>
      <c r="J77" t="s">
        <v>134</v>
      </c>
      <c r="K77" s="1" t="s">
        <v>48</v>
      </c>
      <c r="L77" t="s">
        <v>60</v>
      </c>
      <c r="M77" s="14"/>
      <c r="Q77" t="s">
        <v>133</v>
      </c>
      <c r="S77" s="30"/>
      <c r="T77" s="30"/>
      <c r="U77" s="1" t="s">
        <v>41</v>
      </c>
    </row>
    <row r="78" spans="1:24" ht="13.2" x14ac:dyDescent="0.25">
      <c r="A78" s="1">
        <v>77</v>
      </c>
      <c r="B78" s="1">
        <v>5</v>
      </c>
      <c r="C78" s="3" t="s">
        <v>156</v>
      </c>
      <c r="D78" s="1">
        <v>4</v>
      </c>
      <c r="E78" s="1">
        <f>LEN(F78)</f>
        <v>46</v>
      </c>
      <c r="F78" t="str">
        <f>IF(G78&lt;&gt;"",TRIM(CONCATENATE(G78,H78,"_",I78,"_",J78,"_",K78)),"")</f>
        <v>DM21BS_Vorrichtmaschine2 Auslauf _Position_Ist</v>
      </c>
      <c r="G78" s="3" t="s">
        <v>159</v>
      </c>
      <c r="H78" t="s">
        <v>139</v>
      </c>
      <c r="I78" t="s">
        <v>160</v>
      </c>
      <c r="J78" t="s">
        <v>134</v>
      </c>
      <c r="K78" s="1" t="s">
        <v>38</v>
      </c>
      <c r="L78" t="s">
        <v>60</v>
      </c>
      <c r="M78" s="14"/>
      <c r="Q78" t="s">
        <v>133</v>
      </c>
      <c r="S78" s="30"/>
      <c r="T78" s="30"/>
      <c r="U78" s="1" t="s">
        <v>41</v>
      </c>
    </row>
    <row r="79" spans="1:24" ht="13.2" x14ac:dyDescent="0.25">
      <c r="A79" s="1">
        <v>78</v>
      </c>
      <c r="M79" s="14"/>
      <c r="S79" s="30"/>
      <c r="T79" s="30"/>
    </row>
    <row r="80" spans="1:24" ht="13.2" x14ac:dyDescent="0.25">
      <c r="A80" s="1">
        <v>79</v>
      </c>
      <c r="B80" s="1">
        <v>6</v>
      </c>
      <c r="C80" s="3" t="s">
        <v>161</v>
      </c>
      <c r="D80" s="1">
        <v>1</v>
      </c>
      <c r="E80" s="1">
        <f>LEN(F80)</f>
        <v>44</v>
      </c>
      <c r="F80" t="str">
        <f>IF(G80&lt;&gt;"",TRIM(CONCATENATE(G80,H80,"_",I80,"_",J80,"_",K80)),"")</f>
        <v>DN01EPU_Einlauf2_Banddickenmessung_Dicke_Ist</v>
      </c>
      <c r="G80" s="3" t="s">
        <v>162</v>
      </c>
      <c r="H80" t="s">
        <v>130</v>
      </c>
      <c r="I80" t="s">
        <v>163</v>
      </c>
      <c r="J80" t="s">
        <v>59</v>
      </c>
      <c r="K80" s="1" t="s">
        <v>38</v>
      </c>
      <c r="L80" t="s">
        <v>60</v>
      </c>
      <c r="M80" s="14"/>
      <c r="Q80" t="s">
        <v>133</v>
      </c>
      <c r="S80" s="30"/>
      <c r="T80" s="30"/>
      <c r="U80" s="1" t="s">
        <v>41</v>
      </c>
      <c r="X80" s="1" t="s">
        <v>41</v>
      </c>
    </row>
    <row r="81" spans="1:29" ht="13.2" x14ac:dyDescent="0.25">
      <c r="A81" s="1">
        <v>80</v>
      </c>
      <c r="B81" s="1">
        <v>6</v>
      </c>
      <c r="C81" s="3" t="s">
        <v>161</v>
      </c>
      <c r="D81" s="1">
        <v>2</v>
      </c>
      <c r="E81" s="1">
        <f>LEN(F81)</f>
        <v>45</v>
      </c>
      <c r="F81" t="str">
        <f>IF(G81&lt;&gt;"",TRIM(CONCATENATE(G81,H81,"_",I81,"_",J81,"_",K81)),"")</f>
        <v>DN01EPU_Einlauf2_Banddickenmessung_Gültig_Ist</v>
      </c>
      <c r="G81" s="3" t="s">
        <v>162</v>
      </c>
      <c r="H81" t="s">
        <v>130</v>
      </c>
      <c r="I81" t="s">
        <v>163</v>
      </c>
      <c r="J81" t="s">
        <v>147</v>
      </c>
      <c r="K81" s="1" t="s">
        <v>38</v>
      </c>
      <c r="L81" t="s">
        <v>62</v>
      </c>
      <c r="M81" s="14"/>
      <c r="Q81" t="s">
        <v>133</v>
      </c>
      <c r="S81" s="30"/>
      <c r="T81" s="30"/>
      <c r="U81" s="1" t="s">
        <v>41</v>
      </c>
      <c r="X81" s="1" t="s">
        <v>41</v>
      </c>
    </row>
    <row r="82" spans="1:29" ht="13.2" x14ac:dyDescent="0.25">
      <c r="A82" s="1">
        <v>81</v>
      </c>
      <c r="M82" s="14"/>
      <c r="S82" s="30"/>
      <c r="T82" s="30"/>
    </row>
    <row r="83" spans="1:29" ht="13.2" x14ac:dyDescent="0.25">
      <c r="A83" s="1">
        <v>82</v>
      </c>
      <c r="B83" s="1">
        <v>7</v>
      </c>
      <c r="C83" s="3" t="s">
        <v>164</v>
      </c>
      <c r="D83" s="63">
        <v>1</v>
      </c>
      <c r="E83" s="1">
        <f t="shared" ref="E83:E114" si="7">LEN(F83)</f>
        <v>43</v>
      </c>
      <c r="F83" t="str">
        <f t="shared" ref="F83:F114" si="8">IF(G83&lt;&gt;"",TRIM(CONCATENATE(G83,H83,"_",I83,"_",J83,"_",K83)),"")</f>
        <v>EP01_Schweißmaschine_Breite_Bandanfang_Soll</v>
      </c>
      <c r="G83" s="3" t="s">
        <v>165</v>
      </c>
      <c r="I83" t="s">
        <v>166</v>
      </c>
      <c r="J83" t="s">
        <v>167</v>
      </c>
      <c r="K83" s="1" t="s">
        <v>48</v>
      </c>
      <c r="L83" t="s">
        <v>60</v>
      </c>
      <c r="M83" s="14"/>
      <c r="Q83" t="s">
        <v>133</v>
      </c>
      <c r="S83" s="30"/>
      <c r="T83" s="30"/>
      <c r="V83" s="1" t="s">
        <v>41</v>
      </c>
    </row>
    <row r="84" spans="1:29" ht="13.2" x14ac:dyDescent="0.25">
      <c r="A84" s="1">
        <v>83</v>
      </c>
      <c r="B84" s="1">
        <v>7</v>
      </c>
      <c r="C84" s="3" t="s">
        <v>164</v>
      </c>
      <c r="D84" s="63">
        <v>2</v>
      </c>
      <c r="E84" s="1">
        <f t="shared" si="7"/>
        <v>42</v>
      </c>
      <c r="F84" t="str">
        <f t="shared" si="8"/>
        <v>EP01_Schweißmaschine_Dicke_Bandanfang_Soll</v>
      </c>
      <c r="G84" s="3" t="s">
        <v>165</v>
      </c>
      <c r="I84" t="s">
        <v>166</v>
      </c>
      <c r="J84" t="s">
        <v>168</v>
      </c>
      <c r="K84" s="1" t="s">
        <v>48</v>
      </c>
      <c r="L84" t="s">
        <v>60</v>
      </c>
      <c r="M84" s="14"/>
      <c r="Q84" t="s">
        <v>133</v>
      </c>
      <c r="S84" s="30"/>
      <c r="T84" s="30"/>
      <c r="V84" s="1" t="s">
        <v>41</v>
      </c>
    </row>
    <row r="85" spans="1:29" ht="13.2" x14ac:dyDescent="0.25">
      <c r="A85" s="1">
        <v>84</v>
      </c>
      <c r="B85" s="1">
        <v>7</v>
      </c>
      <c r="C85" s="3" t="s">
        <v>164</v>
      </c>
      <c r="D85" s="63">
        <v>3</v>
      </c>
      <c r="E85" s="1">
        <f t="shared" si="7"/>
        <v>41</v>
      </c>
      <c r="F85" t="str">
        <f t="shared" si="8"/>
        <v>EP01_Schweißmaschine_Dicke_Bandanfang_Ist</v>
      </c>
      <c r="G85" s="3" t="s">
        <v>165</v>
      </c>
      <c r="I85" t="s">
        <v>166</v>
      </c>
      <c r="J85" t="s">
        <v>168</v>
      </c>
      <c r="K85" s="1" t="s">
        <v>38</v>
      </c>
      <c r="L85" t="s">
        <v>60</v>
      </c>
      <c r="M85" s="14"/>
      <c r="Q85" t="s">
        <v>133</v>
      </c>
      <c r="S85" s="30"/>
      <c r="T85" s="30"/>
      <c r="V85" s="1" t="s">
        <v>41</v>
      </c>
    </row>
    <row r="86" spans="1:29" ht="13.2" x14ac:dyDescent="0.25">
      <c r="A86" s="1">
        <v>85</v>
      </c>
      <c r="B86" s="1">
        <v>7</v>
      </c>
      <c r="C86" s="3" t="s">
        <v>164</v>
      </c>
      <c r="D86" s="63">
        <v>4</v>
      </c>
      <c r="E86" s="1">
        <f t="shared" si="7"/>
        <v>42</v>
      </c>
      <c r="F86" t="str">
        <f t="shared" si="8"/>
        <v>EP01_Schweißmaschine_Schweißklasse_BA_Soll</v>
      </c>
      <c r="G86" s="3" t="s">
        <v>165</v>
      </c>
      <c r="I86" t="s">
        <v>166</v>
      </c>
      <c r="J86" t="s">
        <v>169</v>
      </c>
      <c r="K86" s="1" t="s">
        <v>48</v>
      </c>
      <c r="L86" t="s">
        <v>76</v>
      </c>
      <c r="M86" s="14"/>
      <c r="Q86" t="s">
        <v>133</v>
      </c>
      <c r="S86" s="30"/>
      <c r="T86" s="30"/>
      <c r="V86" s="1" t="s">
        <v>41</v>
      </c>
      <c r="AC86" s="15"/>
    </row>
    <row r="87" spans="1:29" ht="13.2" x14ac:dyDescent="0.25">
      <c r="A87" s="1">
        <v>86</v>
      </c>
      <c r="B87" s="1">
        <v>7</v>
      </c>
      <c r="C87" s="3" t="s">
        <v>164</v>
      </c>
      <c r="D87" s="63">
        <v>5</v>
      </c>
      <c r="E87" s="1">
        <f t="shared" si="7"/>
        <v>46</v>
      </c>
      <c r="F87" t="str">
        <f t="shared" si="8"/>
        <v>EP01_Schweißmaschine_QCDS_Schweissnaht_NOK_Ist</v>
      </c>
      <c r="G87" s="3" t="s">
        <v>165</v>
      </c>
      <c r="I87" t="s">
        <v>166</v>
      </c>
      <c r="J87" t="s">
        <v>170</v>
      </c>
      <c r="K87" s="1" t="s">
        <v>38</v>
      </c>
      <c r="L87" t="s">
        <v>62</v>
      </c>
      <c r="M87" s="14"/>
      <c r="Q87" t="s">
        <v>133</v>
      </c>
      <c r="S87" s="30"/>
      <c r="T87" s="30"/>
      <c r="V87" s="1" t="s">
        <v>41</v>
      </c>
    </row>
    <row r="88" spans="1:29" ht="13.2" x14ac:dyDescent="0.25">
      <c r="A88" s="1">
        <v>87</v>
      </c>
      <c r="B88" s="1">
        <v>7</v>
      </c>
      <c r="C88" s="3" t="s">
        <v>164</v>
      </c>
      <c r="D88" s="63">
        <v>6</v>
      </c>
      <c r="E88" s="1">
        <f t="shared" si="7"/>
        <v>49</v>
      </c>
      <c r="F88" t="str">
        <f t="shared" si="8"/>
        <v>EP01_Schweißmaschine_Bediener_Schweissnaht_OK_Ist</v>
      </c>
      <c r="G88" s="3" t="s">
        <v>165</v>
      </c>
      <c r="I88" t="s">
        <v>166</v>
      </c>
      <c r="J88" t="s">
        <v>171</v>
      </c>
      <c r="K88" s="1" t="s">
        <v>38</v>
      </c>
      <c r="L88" t="s">
        <v>62</v>
      </c>
      <c r="M88" s="14"/>
      <c r="Q88" t="s">
        <v>133</v>
      </c>
      <c r="S88" s="30"/>
      <c r="T88" s="30"/>
      <c r="V88" s="1" t="s">
        <v>41</v>
      </c>
    </row>
    <row r="89" spans="1:29" ht="13.2" x14ac:dyDescent="0.25">
      <c r="A89" s="1">
        <v>88</v>
      </c>
      <c r="B89" s="1">
        <v>7</v>
      </c>
      <c r="C89" s="3" t="s">
        <v>164</v>
      </c>
      <c r="D89" s="63">
        <v>7</v>
      </c>
      <c r="E89" s="1">
        <f t="shared" si="7"/>
        <v>50</v>
      </c>
      <c r="F89" t="str">
        <f t="shared" si="8"/>
        <v>EP01_Schweißmaschine_Bediener_Schweissnaht_NOK_Ist</v>
      </c>
      <c r="G89" s="3" t="s">
        <v>165</v>
      </c>
      <c r="I89" t="s">
        <v>166</v>
      </c>
      <c r="J89" t="s">
        <v>172</v>
      </c>
      <c r="K89" s="1" t="s">
        <v>38</v>
      </c>
      <c r="L89" t="s">
        <v>62</v>
      </c>
      <c r="M89" s="14"/>
      <c r="Q89" t="s">
        <v>133</v>
      </c>
      <c r="S89" s="30"/>
      <c r="T89" s="30"/>
      <c r="V89" s="1" t="s">
        <v>41</v>
      </c>
    </row>
    <row r="90" spans="1:29" ht="13.2" x14ac:dyDescent="0.25">
      <c r="A90" s="20">
        <v>89</v>
      </c>
      <c r="B90" s="20">
        <v>7</v>
      </c>
      <c r="C90" s="57" t="s">
        <v>164</v>
      </c>
      <c r="D90" s="64">
        <v>8</v>
      </c>
      <c r="E90" s="20">
        <f t="shared" si="7"/>
        <v>61</v>
      </c>
      <c r="F90" s="4" t="str">
        <f t="shared" si="8"/>
        <v>EP01_Schweißmaschine_Laufende_Nummer,_Index_für_Datenbank_Ist</v>
      </c>
      <c r="G90" s="57" t="s">
        <v>165</v>
      </c>
      <c r="H90" s="4"/>
      <c r="I90" s="4" t="s">
        <v>166</v>
      </c>
      <c r="J90" s="4" t="s">
        <v>173</v>
      </c>
      <c r="K90" s="20" t="s">
        <v>38</v>
      </c>
      <c r="L90" s="4" t="s">
        <v>62</v>
      </c>
      <c r="M90" s="59"/>
      <c r="N90" s="4"/>
      <c r="O90" s="4"/>
      <c r="P90" s="4"/>
      <c r="Q90" s="25" t="s">
        <v>174</v>
      </c>
      <c r="R90" s="4"/>
      <c r="S90" s="60"/>
      <c r="T90" s="70" t="s">
        <v>41</v>
      </c>
      <c r="U90" s="20"/>
      <c r="V90" s="33"/>
      <c r="W90" s="20"/>
    </row>
    <row r="91" spans="1:29" ht="13.2" x14ac:dyDescent="0.25">
      <c r="A91" s="20">
        <v>90</v>
      </c>
      <c r="B91" s="20">
        <v>7</v>
      </c>
      <c r="C91" s="57" t="s">
        <v>164</v>
      </c>
      <c r="D91" s="64">
        <v>9</v>
      </c>
      <c r="E91" s="20">
        <f t="shared" si="7"/>
        <v>32</v>
      </c>
      <c r="F91" s="4" t="str">
        <f t="shared" si="8"/>
        <v>EP01_Schweißmaschine_Schnitt_Ist</v>
      </c>
      <c r="G91" s="57" t="s">
        <v>165</v>
      </c>
      <c r="H91" s="4"/>
      <c r="I91" s="4" t="s">
        <v>166</v>
      </c>
      <c r="J91" s="4" t="s">
        <v>175</v>
      </c>
      <c r="K91" s="20" t="s">
        <v>38</v>
      </c>
      <c r="L91" s="4" t="s">
        <v>62</v>
      </c>
      <c r="M91" s="59"/>
      <c r="N91" s="4"/>
      <c r="O91" s="4"/>
      <c r="P91" s="4"/>
      <c r="Q91" s="25" t="s">
        <v>174</v>
      </c>
      <c r="R91" s="4"/>
      <c r="S91" s="4" t="s">
        <v>176</v>
      </c>
      <c r="T91" s="70" t="s">
        <v>41</v>
      </c>
      <c r="U91" s="20"/>
      <c r="V91" s="33"/>
      <c r="W91" s="20"/>
    </row>
    <row r="92" spans="1:29" ht="13.2" x14ac:dyDescent="0.25">
      <c r="A92" s="20">
        <v>91</v>
      </c>
      <c r="B92" s="20">
        <v>7</v>
      </c>
      <c r="C92" s="57" t="s">
        <v>164</v>
      </c>
      <c r="D92" s="64">
        <v>10</v>
      </c>
      <c r="E92" s="20">
        <f t="shared" si="7"/>
        <v>30</v>
      </c>
      <c r="F92" s="4" t="str">
        <f t="shared" si="8"/>
        <v>EP01_Schweißmaschine_Daten_Ist</v>
      </c>
      <c r="G92" s="57" t="s">
        <v>165</v>
      </c>
      <c r="H92" s="4"/>
      <c r="I92" s="4" t="s">
        <v>166</v>
      </c>
      <c r="J92" s="4" t="s">
        <v>177</v>
      </c>
      <c r="K92" s="20" t="s">
        <v>38</v>
      </c>
      <c r="L92" s="4" t="s">
        <v>62</v>
      </c>
      <c r="M92" s="59"/>
      <c r="N92" s="4"/>
      <c r="O92" s="4"/>
      <c r="P92" s="4"/>
      <c r="Q92" s="25" t="s">
        <v>174</v>
      </c>
      <c r="R92" s="4"/>
      <c r="S92" s="4" t="s">
        <v>178</v>
      </c>
      <c r="T92" s="70" t="s">
        <v>41</v>
      </c>
      <c r="U92" s="20"/>
      <c r="V92" s="33"/>
      <c r="W92" s="20"/>
    </row>
    <row r="93" spans="1:29" ht="13.2" x14ac:dyDescent="0.25">
      <c r="A93" s="20">
        <v>92</v>
      </c>
      <c r="B93" s="20">
        <v>7</v>
      </c>
      <c r="C93" s="57" t="s">
        <v>164</v>
      </c>
      <c r="D93" s="64">
        <v>11</v>
      </c>
      <c r="E93" s="20">
        <f t="shared" si="7"/>
        <v>31</v>
      </c>
      <c r="F93" s="4" t="str">
        <f t="shared" si="8"/>
        <v>EP01_Schweißmaschine_Quelle_Ist</v>
      </c>
      <c r="G93" s="57" t="s">
        <v>165</v>
      </c>
      <c r="H93" s="4"/>
      <c r="I93" s="4" t="s">
        <v>166</v>
      </c>
      <c r="J93" s="4" t="s">
        <v>179</v>
      </c>
      <c r="K93" s="20" t="s">
        <v>38</v>
      </c>
      <c r="L93" s="4" t="s">
        <v>62</v>
      </c>
      <c r="M93" s="59"/>
      <c r="N93" s="4"/>
      <c r="O93" s="4"/>
      <c r="P93" s="4"/>
      <c r="Q93" s="25" t="s">
        <v>174</v>
      </c>
      <c r="R93" s="4"/>
      <c r="S93" s="4" t="s">
        <v>180</v>
      </c>
      <c r="T93" s="70" t="s">
        <v>41</v>
      </c>
      <c r="U93" s="20"/>
      <c r="V93" s="33"/>
      <c r="W93" s="20"/>
    </row>
    <row r="94" spans="1:29" ht="13.2" x14ac:dyDescent="0.25">
      <c r="A94" s="20">
        <v>93</v>
      </c>
      <c r="B94" s="20">
        <v>7</v>
      </c>
      <c r="C94" s="57" t="s">
        <v>164</v>
      </c>
      <c r="D94" s="64">
        <v>12</v>
      </c>
      <c r="E94" s="20">
        <f t="shared" si="7"/>
        <v>46</v>
      </c>
      <c r="F94" s="4" t="str">
        <f t="shared" si="8"/>
        <v>EP01_Schweißmaschine_Abweichung_Bandmitten_Ist</v>
      </c>
      <c r="G94" s="57" t="s">
        <v>165</v>
      </c>
      <c r="H94" s="4"/>
      <c r="I94" s="4" t="s">
        <v>166</v>
      </c>
      <c r="J94" s="4" t="s">
        <v>181</v>
      </c>
      <c r="K94" s="20" t="s">
        <v>38</v>
      </c>
      <c r="L94" s="4" t="s">
        <v>60</v>
      </c>
      <c r="M94" s="59"/>
      <c r="N94" s="4"/>
      <c r="O94" s="4"/>
      <c r="P94" s="4"/>
      <c r="Q94" s="25" t="s">
        <v>174</v>
      </c>
      <c r="R94" s="4"/>
      <c r="S94" s="60"/>
      <c r="T94" s="70" t="s">
        <v>41</v>
      </c>
      <c r="U94" s="20"/>
      <c r="V94" s="33"/>
      <c r="W94" s="20"/>
    </row>
    <row r="95" spans="1:29" ht="13.2" x14ac:dyDescent="0.25">
      <c r="A95" s="20">
        <v>94</v>
      </c>
      <c r="B95" s="20">
        <v>7</v>
      </c>
      <c r="C95" s="57" t="s">
        <v>164</v>
      </c>
      <c r="D95" s="64">
        <v>13</v>
      </c>
      <c r="E95" s="20">
        <f t="shared" si="7"/>
        <v>46</v>
      </c>
      <c r="F95" s="4" t="str">
        <f t="shared" si="8"/>
        <v>EP01_Schweißmaschine_Anzahl_Wiederholungen_Ist</v>
      </c>
      <c r="G95" s="57" t="s">
        <v>165</v>
      </c>
      <c r="H95" s="4"/>
      <c r="I95" s="4" t="s">
        <v>166</v>
      </c>
      <c r="J95" s="4" t="s">
        <v>182</v>
      </c>
      <c r="K95" s="20" t="s">
        <v>38</v>
      </c>
      <c r="L95" s="4" t="s">
        <v>183</v>
      </c>
      <c r="M95" s="59"/>
      <c r="N95" s="4"/>
      <c r="O95" s="4"/>
      <c r="P95" s="4"/>
      <c r="Q95" s="25" t="s">
        <v>174</v>
      </c>
      <c r="R95" s="4"/>
      <c r="S95" s="60"/>
      <c r="T95" s="70" t="s">
        <v>41</v>
      </c>
      <c r="U95" s="20"/>
      <c r="V95" s="33"/>
      <c r="W95" s="20"/>
    </row>
    <row r="96" spans="1:29" ht="13.2" x14ac:dyDescent="0.25">
      <c r="A96" s="20">
        <v>95</v>
      </c>
      <c r="B96" s="20">
        <v>7</v>
      </c>
      <c r="C96" s="57" t="s">
        <v>164</v>
      </c>
      <c r="D96" s="64">
        <v>14</v>
      </c>
      <c r="E96" s="20">
        <f t="shared" si="7"/>
        <v>41</v>
      </c>
      <c r="F96" s="4" t="str">
        <f t="shared" si="8"/>
        <v>EP01_Schweißmaschine_Schweissergebnis_Ist</v>
      </c>
      <c r="G96" s="57" t="s">
        <v>165</v>
      </c>
      <c r="H96" s="4"/>
      <c r="I96" s="4" t="s">
        <v>166</v>
      </c>
      <c r="J96" s="4" t="s">
        <v>184</v>
      </c>
      <c r="K96" s="20" t="s">
        <v>38</v>
      </c>
      <c r="L96" s="4" t="s">
        <v>62</v>
      </c>
      <c r="M96" s="59"/>
      <c r="N96" s="4"/>
      <c r="O96" s="4"/>
      <c r="P96" s="4"/>
      <c r="Q96" s="25" t="s">
        <v>174</v>
      </c>
      <c r="R96" s="4"/>
      <c r="S96" s="4" t="s">
        <v>185</v>
      </c>
      <c r="T96" s="70" t="s">
        <v>41</v>
      </c>
      <c r="U96" s="20"/>
      <c r="V96" s="33"/>
      <c r="W96" s="20"/>
    </row>
    <row r="97" spans="1:23" ht="13.2" x14ac:dyDescent="0.25">
      <c r="A97" s="20">
        <v>96</v>
      </c>
      <c r="B97" s="20">
        <v>7</v>
      </c>
      <c r="C97" s="57" t="s">
        <v>164</v>
      </c>
      <c r="D97" s="64">
        <v>15</v>
      </c>
      <c r="E97" s="20">
        <f t="shared" si="7"/>
        <v>33</v>
      </c>
      <c r="F97" s="4" t="str">
        <f t="shared" si="8"/>
        <v>EP01_Schweißmaschine_Nahttype_Ist</v>
      </c>
      <c r="G97" s="57" t="s">
        <v>165</v>
      </c>
      <c r="H97" s="4"/>
      <c r="I97" s="4" t="s">
        <v>166</v>
      </c>
      <c r="J97" s="4" t="s">
        <v>186</v>
      </c>
      <c r="K97" s="20" t="s">
        <v>38</v>
      </c>
      <c r="L97" s="4" t="s">
        <v>62</v>
      </c>
      <c r="M97" s="59"/>
      <c r="N97" s="4"/>
      <c r="O97" s="4"/>
      <c r="P97" s="4"/>
      <c r="Q97" s="25" t="s">
        <v>174</v>
      </c>
      <c r="R97" s="4"/>
      <c r="S97" s="4" t="s">
        <v>187</v>
      </c>
      <c r="T97" s="70" t="s">
        <v>41</v>
      </c>
      <c r="U97" s="20"/>
      <c r="V97" s="33"/>
      <c r="W97" s="20"/>
    </row>
    <row r="98" spans="1:23" ht="13.2" x14ac:dyDescent="0.25">
      <c r="A98" s="20">
        <v>97</v>
      </c>
      <c r="B98" s="20">
        <v>7</v>
      </c>
      <c r="C98" s="57" t="s">
        <v>164</v>
      </c>
      <c r="D98" s="64">
        <v>16</v>
      </c>
      <c r="E98" s="20">
        <f t="shared" si="7"/>
        <v>37</v>
      </c>
      <c r="F98" s="4" t="str">
        <f t="shared" si="8"/>
        <v>EP01_Schweißmaschine_Spaltmessung_Ist</v>
      </c>
      <c r="G98" s="57" t="s">
        <v>165</v>
      </c>
      <c r="H98" s="4"/>
      <c r="I98" s="4" t="s">
        <v>166</v>
      </c>
      <c r="J98" s="4" t="s">
        <v>188</v>
      </c>
      <c r="K98" s="20" t="s">
        <v>38</v>
      </c>
      <c r="L98" s="4" t="s">
        <v>62</v>
      </c>
      <c r="M98" s="59"/>
      <c r="N98" s="4"/>
      <c r="O98" s="4"/>
      <c r="P98" s="4"/>
      <c r="Q98" s="25" t="s">
        <v>174</v>
      </c>
      <c r="R98" s="4"/>
      <c r="S98" s="4" t="s">
        <v>189</v>
      </c>
      <c r="T98" s="70" t="s">
        <v>41</v>
      </c>
      <c r="U98" s="20"/>
      <c r="V98" s="33"/>
      <c r="W98" s="20"/>
    </row>
    <row r="99" spans="1:23" ht="13.2" x14ac:dyDescent="0.25">
      <c r="A99" s="20">
        <v>98</v>
      </c>
      <c r="B99" s="20">
        <v>7</v>
      </c>
      <c r="C99" s="57" t="s">
        <v>164</v>
      </c>
      <c r="D99" s="64">
        <v>17</v>
      </c>
      <c r="E99" s="20">
        <f t="shared" si="7"/>
        <v>39</v>
      </c>
      <c r="F99" s="4" t="str">
        <f t="shared" si="8"/>
        <v>EP01_Schweißmaschine_Spaltkorrektur_Ist</v>
      </c>
      <c r="G99" s="57" t="s">
        <v>165</v>
      </c>
      <c r="H99" s="4"/>
      <c r="I99" s="4" t="s">
        <v>166</v>
      </c>
      <c r="J99" s="4" t="s">
        <v>190</v>
      </c>
      <c r="K99" s="20" t="s">
        <v>38</v>
      </c>
      <c r="L99" s="4" t="s">
        <v>62</v>
      </c>
      <c r="M99" s="59"/>
      <c r="N99" s="4"/>
      <c r="O99" s="4"/>
      <c r="P99" s="4"/>
      <c r="Q99" s="25" t="s">
        <v>174</v>
      </c>
      <c r="R99" s="4"/>
      <c r="S99" s="4" t="s">
        <v>191</v>
      </c>
      <c r="T99" s="70" t="s">
        <v>41</v>
      </c>
      <c r="U99" s="20"/>
      <c r="V99" s="33"/>
      <c r="W99" s="20"/>
    </row>
    <row r="100" spans="1:23" ht="13.2" x14ac:dyDescent="0.25">
      <c r="A100" s="20">
        <v>99</v>
      </c>
      <c r="B100" s="20">
        <v>7</v>
      </c>
      <c r="C100" s="57" t="s">
        <v>164</v>
      </c>
      <c r="D100" s="64">
        <v>18</v>
      </c>
      <c r="E100" s="20">
        <f t="shared" si="7"/>
        <v>44</v>
      </c>
      <c r="F100" s="4" t="str">
        <f t="shared" si="8"/>
        <v>EP01_Schweißmaschine_Bandquerausrichtung_Ist</v>
      </c>
      <c r="G100" s="57" t="s">
        <v>165</v>
      </c>
      <c r="H100" s="4"/>
      <c r="I100" s="4" t="s">
        <v>166</v>
      </c>
      <c r="J100" s="65" t="s">
        <v>192</v>
      </c>
      <c r="K100" s="20" t="s">
        <v>38</v>
      </c>
      <c r="L100" s="4" t="s">
        <v>62</v>
      </c>
      <c r="M100" s="59"/>
      <c r="N100" s="4"/>
      <c r="O100" s="4"/>
      <c r="P100" s="4"/>
      <c r="Q100" s="25" t="s">
        <v>174</v>
      </c>
      <c r="R100" s="4"/>
      <c r="S100" s="4" t="s">
        <v>193</v>
      </c>
      <c r="T100" s="70" t="s">
        <v>41</v>
      </c>
      <c r="U100" s="20"/>
      <c r="V100" s="33"/>
      <c r="W100" s="20"/>
    </row>
    <row r="101" spans="1:23" ht="13.2" x14ac:dyDescent="0.25">
      <c r="A101" s="20">
        <v>100</v>
      </c>
      <c r="B101" s="20">
        <v>7</v>
      </c>
      <c r="C101" s="57" t="s">
        <v>164</v>
      </c>
      <c r="D101" s="64">
        <v>19</v>
      </c>
      <c r="E101" s="20">
        <f t="shared" si="7"/>
        <v>39</v>
      </c>
      <c r="F101" s="4" t="str">
        <f t="shared" si="8"/>
        <v>EP01_Schweißmaschine_Nahtauswertung_Ist</v>
      </c>
      <c r="G101" s="57" t="s">
        <v>165</v>
      </c>
      <c r="H101" s="4"/>
      <c r="I101" s="4" t="s">
        <v>166</v>
      </c>
      <c r="J101" s="65" t="s">
        <v>194</v>
      </c>
      <c r="K101" s="20" t="s">
        <v>38</v>
      </c>
      <c r="L101" s="4" t="s">
        <v>62</v>
      </c>
      <c r="M101" s="59"/>
      <c r="N101" s="4"/>
      <c r="O101" s="4"/>
      <c r="P101" s="4"/>
      <c r="Q101" s="25" t="s">
        <v>174</v>
      </c>
      <c r="R101" s="4"/>
      <c r="S101" s="4" t="s">
        <v>195</v>
      </c>
      <c r="T101" s="70" t="s">
        <v>41</v>
      </c>
      <c r="U101" s="20"/>
      <c r="V101" s="33"/>
      <c r="W101" s="20"/>
    </row>
    <row r="102" spans="1:23" ht="13.2" x14ac:dyDescent="0.25">
      <c r="A102" s="20">
        <v>101</v>
      </c>
      <c r="B102" s="20">
        <v>7</v>
      </c>
      <c r="C102" s="57" t="s">
        <v>164</v>
      </c>
      <c r="D102" s="64">
        <v>20</v>
      </c>
      <c r="E102" s="20">
        <f t="shared" si="7"/>
        <v>53</v>
      </c>
      <c r="F102" s="4" t="str">
        <f t="shared" si="8"/>
        <v>EP01_Schweißmaschine_Auswertung_Vorwärmtemperatur_Ist</v>
      </c>
      <c r="G102" s="57" t="s">
        <v>165</v>
      </c>
      <c r="H102" s="4"/>
      <c r="I102" s="4" t="s">
        <v>166</v>
      </c>
      <c r="J102" s="65" t="s">
        <v>196</v>
      </c>
      <c r="K102" s="20" t="s">
        <v>38</v>
      </c>
      <c r="L102" s="4" t="s">
        <v>62</v>
      </c>
      <c r="M102" s="59"/>
      <c r="N102" s="4"/>
      <c r="O102" s="4"/>
      <c r="P102" s="4"/>
      <c r="Q102" s="25" t="s">
        <v>174</v>
      </c>
      <c r="R102" s="4"/>
      <c r="S102" s="4" t="s">
        <v>197</v>
      </c>
      <c r="T102" s="70" t="s">
        <v>41</v>
      </c>
      <c r="U102" s="20"/>
      <c r="V102" s="33"/>
      <c r="W102" s="20"/>
    </row>
    <row r="103" spans="1:23" ht="13.2" x14ac:dyDescent="0.25">
      <c r="A103" s="20">
        <v>102</v>
      </c>
      <c r="B103" s="20">
        <v>7</v>
      </c>
      <c r="C103" s="57" t="s">
        <v>164</v>
      </c>
      <c r="D103" s="64">
        <v>21</v>
      </c>
      <c r="E103" s="20">
        <f t="shared" si="7"/>
        <v>54</v>
      </c>
      <c r="F103" s="4" t="str">
        <f t="shared" si="8"/>
        <v>EP01_Schweißmaschine_Auswertung_Nachwärmtemperatur_Ist</v>
      </c>
      <c r="G103" s="57" t="s">
        <v>165</v>
      </c>
      <c r="H103" s="4"/>
      <c r="I103" s="4" t="s">
        <v>166</v>
      </c>
      <c r="J103" s="65" t="s">
        <v>198</v>
      </c>
      <c r="K103" s="20" t="s">
        <v>38</v>
      </c>
      <c r="L103" s="4" t="s">
        <v>62</v>
      </c>
      <c r="M103" s="59"/>
      <c r="N103" s="4"/>
      <c r="O103" s="4"/>
      <c r="P103" s="4"/>
      <c r="Q103" s="25" t="s">
        <v>174</v>
      </c>
      <c r="R103" s="4"/>
      <c r="S103" s="4" t="s">
        <v>199</v>
      </c>
      <c r="T103" s="70" t="s">
        <v>41</v>
      </c>
      <c r="U103" s="20"/>
      <c r="V103" s="33"/>
      <c r="W103" s="20"/>
    </row>
    <row r="104" spans="1:23" ht="13.2" x14ac:dyDescent="0.25">
      <c r="A104" s="20">
        <v>103</v>
      </c>
      <c r="B104" s="20">
        <v>7</v>
      </c>
      <c r="C104" s="57" t="s">
        <v>164</v>
      </c>
      <c r="D104" s="64">
        <v>22</v>
      </c>
      <c r="E104" s="20">
        <f t="shared" si="7"/>
        <v>38</v>
      </c>
      <c r="F104" s="4" t="str">
        <f t="shared" si="8"/>
        <v>EP01_Schweißmaschine_Querkorrektur_Ist</v>
      </c>
      <c r="G104" s="57" t="s">
        <v>165</v>
      </c>
      <c r="H104" s="4"/>
      <c r="I104" s="4" t="s">
        <v>166</v>
      </c>
      <c r="J104" s="65" t="s">
        <v>200</v>
      </c>
      <c r="K104" s="20" t="s">
        <v>38</v>
      </c>
      <c r="L104" s="4" t="s">
        <v>62</v>
      </c>
      <c r="M104" s="59"/>
      <c r="N104" s="4"/>
      <c r="O104" s="4"/>
      <c r="P104" s="4"/>
      <c r="Q104" s="25" t="s">
        <v>174</v>
      </c>
      <c r="R104" s="4"/>
      <c r="S104" s="4" t="s">
        <v>201</v>
      </c>
      <c r="T104" s="70" t="s">
        <v>41</v>
      </c>
      <c r="U104" s="20"/>
      <c r="V104" s="33"/>
      <c r="W104" s="20"/>
    </row>
    <row r="105" spans="1:23" ht="13.2" x14ac:dyDescent="0.25">
      <c r="A105" s="20">
        <v>104</v>
      </c>
      <c r="B105" s="20">
        <v>7</v>
      </c>
      <c r="C105" s="57" t="s">
        <v>164</v>
      </c>
      <c r="D105" s="64">
        <v>23</v>
      </c>
      <c r="E105" s="20">
        <f t="shared" si="7"/>
        <v>52</v>
      </c>
      <c r="F105" s="4" t="str">
        <f t="shared" si="8"/>
        <v>EP01_Schweißmaschine_Schweißspalt_Antriebsseite_Soll</v>
      </c>
      <c r="G105" s="57" t="s">
        <v>165</v>
      </c>
      <c r="H105" s="4"/>
      <c r="I105" s="4" t="s">
        <v>166</v>
      </c>
      <c r="J105" s="4" t="s">
        <v>202</v>
      </c>
      <c r="K105" s="20" t="s">
        <v>48</v>
      </c>
      <c r="L105" s="4" t="s">
        <v>60</v>
      </c>
      <c r="M105" s="59"/>
      <c r="N105" s="4"/>
      <c r="O105" s="4"/>
      <c r="P105" s="4"/>
      <c r="Q105" s="25" t="s">
        <v>174</v>
      </c>
      <c r="R105" s="4"/>
      <c r="S105" s="60"/>
      <c r="T105" s="70" t="s">
        <v>41</v>
      </c>
      <c r="U105" s="20"/>
      <c r="V105" s="33"/>
      <c r="W105" s="20"/>
    </row>
    <row r="106" spans="1:23" ht="13.2" x14ac:dyDescent="0.25">
      <c r="A106" s="20">
        <v>105</v>
      </c>
      <c r="B106" s="20">
        <v>7</v>
      </c>
      <c r="C106" s="57" t="s">
        <v>164</v>
      </c>
      <c r="D106" s="64">
        <v>24</v>
      </c>
      <c r="E106" s="20">
        <f t="shared" si="7"/>
        <v>51</v>
      </c>
      <c r="F106" s="4" t="str">
        <f t="shared" si="8"/>
        <v>EP01_Schweißmaschine_Schweißspalt_Antriebsseite_Ist</v>
      </c>
      <c r="G106" s="57" t="s">
        <v>165</v>
      </c>
      <c r="H106" s="4"/>
      <c r="I106" s="4" t="s">
        <v>166</v>
      </c>
      <c r="J106" s="4" t="s">
        <v>202</v>
      </c>
      <c r="K106" s="20" t="s">
        <v>38</v>
      </c>
      <c r="L106" s="4" t="s">
        <v>60</v>
      </c>
      <c r="M106" s="59"/>
      <c r="N106" s="4"/>
      <c r="O106" s="4"/>
      <c r="P106" s="4"/>
      <c r="Q106" s="25" t="s">
        <v>174</v>
      </c>
      <c r="R106" s="4"/>
      <c r="S106" s="60"/>
      <c r="T106" s="70" t="s">
        <v>41</v>
      </c>
      <c r="U106" s="20"/>
      <c r="V106" s="33"/>
      <c r="W106" s="20"/>
    </row>
    <row r="107" spans="1:23" ht="13.2" x14ac:dyDescent="0.25">
      <c r="A107" s="20">
        <v>106</v>
      </c>
      <c r="B107" s="20">
        <v>7</v>
      </c>
      <c r="C107" s="57" t="s">
        <v>164</v>
      </c>
      <c r="D107" s="64">
        <v>25</v>
      </c>
      <c r="E107" s="20">
        <f t="shared" si="7"/>
        <v>50</v>
      </c>
      <c r="F107" s="4" t="str">
        <f t="shared" si="8"/>
        <v>EP01_Schweißmaschine_Schweißspalt_Bedienseite_Soll</v>
      </c>
      <c r="G107" s="57" t="s">
        <v>165</v>
      </c>
      <c r="H107" s="4"/>
      <c r="I107" s="4" t="s">
        <v>166</v>
      </c>
      <c r="J107" s="4" t="s">
        <v>203</v>
      </c>
      <c r="K107" s="20" t="s">
        <v>48</v>
      </c>
      <c r="L107" s="4" t="s">
        <v>60</v>
      </c>
      <c r="M107" s="59"/>
      <c r="N107" s="4"/>
      <c r="O107" s="4"/>
      <c r="P107" s="4"/>
      <c r="Q107" s="25" t="s">
        <v>174</v>
      </c>
      <c r="R107" s="4"/>
      <c r="S107" s="60"/>
      <c r="T107" s="70" t="s">
        <v>41</v>
      </c>
      <c r="U107" s="20"/>
      <c r="V107" s="33"/>
      <c r="W107" s="20"/>
    </row>
    <row r="108" spans="1:23" ht="13.2" x14ac:dyDescent="0.25">
      <c r="A108" s="20">
        <v>107</v>
      </c>
      <c r="B108" s="20">
        <v>7</v>
      </c>
      <c r="C108" s="57" t="s">
        <v>164</v>
      </c>
      <c r="D108" s="64">
        <v>26</v>
      </c>
      <c r="E108" s="20">
        <f t="shared" si="7"/>
        <v>49</v>
      </c>
      <c r="F108" s="4" t="str">
        <f t="shared" si="8"/>
        <v>EP01_Schweißmaschine_Schweißspalt_Bedienseite_Ist</v>
      </c>
      <c r="G108" s="57" t="s">
        <v>165</v>
      </c>
      <c r="H108" s="4"/>
      <c r="I108" s="4" t="s">
        <v>166</v>
      </c>
      <c r="J108" s="4" t="s">
        <v>203</v>
      </c>
      <c r="K108" s="20" t="s">
        <v>38</v>
      </c>
      <c r="L108" s="4" t="s">
        <v>60</v>
      </c>
      <c r="M108" s="59"/>
      <c r="N108" s="4"/>
      <c r="O108" s="4"/>
      <c r="P108" s="4"/>
      <c r="Q108" s="25" t="s">
        <v>174</v>
      </c>
      <c r="R108" s="4"/>
      <c r="S108" s="60"/>
      <c r="T108" s="70" t="s">
        <v>41</v>
      </c>
      <c r="U108" s="20"/>
      <c r="V108" s="33"/>
      <c r="W108" s="20"/>
    </row>
    <row r="109" spans="1:23" ht="13.2" x14ac:dyDescent="0.25">
      <c r="A109" s="20">
        <v>108</v>
      </c>
      <c r="B109" s="20">
        <v>7</v>
      </c>
      <c r="C109" s="57" t="s">
        <v>164</v>
      </c>
      <c r="D109" s="64">
        <v>27</v>
      </c>
      <c r="E109" s="20">
        <f t="shared" si="7"/>
        <v>49</v>
      </c>
      <c r="F109" s="4" t="str">
        <f t="shared" si="8"/>
        <v>EP01_Schweißmaschine_Laserleistung_Schweißen_Soll</v>
      </c>
      <c r="G109" s="57" t="s">
        <v>165</v>
      </c>
      <c r="H109" s="4"/>
      <c r="I109" s="4" t="s">
        <v>166</v>
      </c>
      <c r="J109" s="4" t="s">
        <v>204</v>
      </c>
      <c r="K109" s="20" t="s">
        <v>48</v>
      </c>
      <c r="L109" s="4" t="s">
        <v>205</v>
      </c>
      <c r="M109" s="59"/>
      <c r="N109" s="4"/>
      <c r="O109" s="4"/>
      <c r="P109" s="4"/>
      <c r="Q109" s="25" t="s">
        <v>174</v>
      </c>
      <c r="R109" s="4"/>
      <c r="S109" s="60"/>
      <c r="T109" s="70" t="s">
        <v>41</v>
      </c>
      <c r="U109" s="20"/>
      <c r="V109" s="33"/>
      <c r="W109" s="20"/>
    </row>
    <row r="110" spans="1:23" ht="13.2" x14ac:dyDescent="0.25">
      <c r="A110" s="20">
        <v>109</v>
      </c>
      <c r="B110" s="20">
        <v>7</v>
      </c>
      <c r="C110" s="57" t="s">
        <v>164</v>
      </c>
      <c r="D110" s="64">
        <v>28</v>
      </c>
      <c r="E110" s="20">
        <f t="shared" si="7"/>
        <v>56</v>
      </c>
      <c r="F110" s="4" t="str">
        <f t="shared" si="8"/>
        <v>EP01_Schweißmaschine_Laserleistung_Schweißen_Minimum_Ist</v>
      </c>
      <c r="G110" s="57" t="s">
        <v>165</v>
      </c>
      <c r="H110" s="4"/>
      <c r="I110" s="4" t="s">
        <v>166</v>
      </c>
      <c r="J110" s="4" t="s">
        <v>206</v>
      </c>
      <c r="K110" s="20" t="s">
        <v>38</v>
      </c>
      <c r="L110" s="4" t="s">
        <v>205</v>
      </c>
      <c r="M110" s="59"/>
      <c r="N110" s="4"/>
      <c r="O110" s="4"/>
      <c r="P110" s="4"/>
      <c r="Q110" s="25" t="s">
        <v>174</v>
      </c>
      <c r="R110" s="4"/>
      <c r="S110" s="60"/>
      <c r="T110" s="70" t="s">
        <v>41</v>
      </c>
      <c r="U110" s="20"/>
      <c r="V110" s="33"/>
      <c r="W110" s="20"/>
    </row>
    <row r="111" spans="1:23" ht="13.2" x14ac:dyDescent="0.25">
      <c r="A111" s="20">
        <v>110</v>
      </c>
      <c r="B111" s="20">
        <v>7</v>
      </c>
      <c r="C111" s="57" t="s">
        <v>164</v>
      </c>
      <c r="D111" s="64">
        <v>29</v>
      </c>
      <c r="E111" s="20">
        <f t="shared" si="7"/>
        <v>61</v>
      </c>
      <c r="F111" s="4" t="str">
        <f t="shared" si="8"/>
        <v>EP01_Schweißmaschine_Laserleistung_Schweißen_Durchschnitt_Ist</v>
      </c>
      <c r="G111" s="57" t="s">
        <v>165</v>
      </c>
      <c r="H111" s="4"/>
      <c r="I111" s="4" t="s">
        <v>166</v>
      </c>
      <c r="J111" s="4" t="s">
        <v>207</v>
      </c>
      <c r="K111" s="20" t="s">
        <v>38</v>
      </c>
      <c r="L111" s="4" t="s">
        <v>205</v>
      </c>
      <c r="M111" s="59"/>
      <c r="N111" s="4"/>
      <c r="O111" s="4"/>
      <c r="P111" s="4"/>
      <c r="Q111" s="25" t="s">
        <v>174</v>
      </c>
      <c r="R111" s="4"/>
      <c r="S111" s="60"/>
      <c r="T111" s="70" t="s">
        <v>41</v>
      </c>
      <c r="U111" s="20"/>
      <c r="V111" s="33"/>
      <c r="W111" s="20"/>
    </row>
    <row r="112" spans="1:23" ht="13.2" x14ac:dyDescent="0.25">
      <c r="A112" s="20">
        <v>111</v>
      </c>
      <c r="B112" s="20">
        <v>7</v>
      </c>
      <c r="C112" s="57" t="s">
        <v>164</v>
      </c>
      <c r="D112" s="64">
        <v>30</v>
      </c>
      <c r="E112" s="20">
        <f t="shared" si="7"/>
        <v>56</v>
      </c>
      <c r="F112" s="4" t="str">
        <f t="shared" si="8"/>
        <v>EP01_Schweißmaschine_Laserleistung_Schweißen_Maximum_Ist</v>
      </c>
      <c r="G112" s="57" t="s">
        <v>165</v>
      </c>
      <c r="H112" s="4"/>
      <c r="I112" s="4" t="s">
        <v>166</v>
      </c>
      <c r="J112" s="4" t="s">
        <v>208</v>
      </c>
      <c r="K112" s="20" t="s">
        <v>38</v>
      </c>
      <c r="L112" s="4" t="s">
        <v>205</v>
      </c>
      <c r="M112" s="59"/>
      <c r="N112" s="4"/>
      <c r="O112" s="4"/>
      <c r="P112" s="4"/>
      <c r="Q112" s="25" t="s">
        <v>174</v>
      </c>
      <c r="R112" s="4"/>
      <c r="S112" s="60"/>
      <c r="T112" s="70" t="s">
        <v>41</v>
      </c>
      <c r="U112" s="20"/>
      <c r="V112" s="33"/>
      <c r="W112" s="20"/>
    </row>
    <row r="113" spans="1:23" ht="13.2" x14ac:dyDescent="0.25">
      <c r="A113" s="20">
        <v>112</v>
      </c>
      <c r="B113" s="20">
        <v>7</v>
      </c>
      <c r="C113" s="57" t="s">
        <v>164</v>
      </c>
      <c r="D113" s="64">
        <v>31</v>
      </c>
      <c r="E113" s="20">
        <f t="shared" si="7"/>
        <v>48</v>
      </c>
      <c r="F113" s="4" t="str">
        <f t="shared" si="8"/>
        <v>EP01_Schweißmaschine_Schweißgeschwindigkeit_Soll</v>
      </c>
      <c r="G113" s="57" t="s">
        <v>165</v>
      </c>
      <c r="H113" s="4"/>
      <c r="I113" s="4" t="s">
        <v>166</v>
      </c>
      <c r="J113" s="4" t="s">
        <v>209</v>
      </c>
      <c r="K113" s="20" t="s">
        <v>48</v>
      </c>
      <c r="L113" s="4" t="s">
        <v>67</v>
      </c>
      <c r="M113" s="59"/>
      <c r="N113" s="4"/>
      <c r="O113" s="4"/>
      <c r="P113" s="4"/>
      <c r="Q113" s="25" t="s">
        <v>174</v>
      </c>
      <c r="R113" s="4"/>
      <c r="S113" s="60"/>
      <c r="T113" s="70" t="s">
        <v>41</v>
      </c>
      <c r="U113" s="20"/>
      <c r="V113" s="33"/>
      <c r="W113" s="20"/>
    </row>
    <row r="114" spans="1:23" ht="13.2" x14ac:dyDescent="0.25">
      <c r="A114" s="20">
        <v>113</v>
      </c>
      <c r="B114" s="20">
        <v>7</v>
      </c>
      <c r="C114" s="57" t="s">
        <v>164</v>
      </c>
      <c r="D114" s="64">
        <v>32</v>
      </c>
      <c r="E114" s="20">
        <f t="shared" si="7"/>
        <v>55</v>
      </c>
      <c r="F114" s="4" t="str">
        <f t="shared" si="8"/>
        <v>EP01_Schweißmaschine_Schweißgeschwindigkeit_Minimum_Ist</v>
      </c>
      <c r="G114" s="57" t="s">
        <v>165</v>
      </c>
      <c r="H114" s="4"/>
      <c r="I114" s="4" t="s">
        <v>166</v>
      </c>
      <c r="J114" s="4" t="s">
        <v>210</v>
      </c>
      <c r="K114" s="20" t="s">
        <v>38</v>
      </c>
      <c r="L114" s="4" t="s">
        <v>67</v>
      </c>
      <c r="M114" s="59"/>
      <c r="N114" s="4"/>
      <c r="O114" s="4"/>
      <c r="P114" s="4"/>
      <c r="Q114" s="25" t="s">
        <v>174</v>
      </c>
      <c r="R114" s="4"/>
      <c r="S114" s="60"/>
      <c r="T114" s="70" t="s">
        <v>41</v>
      </c>
      <c r="U114" s="20"/>
      <c r="V114" s="33"/>
      <c r="W114" s="20"/>
    </row>
    <row r="115" spans="1:23" ht="13.2" x14ac:dyDescent="0.25">
      <c r="A115" s="20">
        <v>114</v>
      </c>
      <c r="B115" s="20">
        <v>7</v>
      </c>
      <c r="C115" s="57" t="s">
        <v>164</v>
      </c>
      <c r="D115" s="64">
        <v>33</v>
      </c>
      <c r="E115" s="20">
        <f t="shared" ref="E115:E146" si="9">LEN(F115)</f>
        <v>60</v>
      </c>
      <c r="F115" s="4" t="str">
        <f t="shared" ref="F115:F146" si="10">IF(G115&lt;&gt;"",TRIM(CONCATENATE(G115,H115,"_",I115,"_",J115,"_",K115)),"")</f>
        <v>EP01_Schweißmaschine_Schweißgeschwindigkeit_Durchschnitt_Ist</v>
      </c>
      <c r="G115" s="57" t="s">
        <v>165</v>
      </c>
      <c r="H115" s="4"/>
      <c r="I115" s="4" t="s">
        <v>166</v>
      </c>
      <c r="J115" s="4" t="s">
        <v>211</v>
      </c>
      <c r="K115" s="20" t="s">
        <v>38</v>
      </c>
      <c r="L115" s="4" t="s">
        <v>67</v>
      </c>
      <c r="M115" s="59"/>
      <c r="N115" s="4"/>
      <c r="O115" s="4"/>
      <c r="P115" s="4"/>
      <c r="Q115" s="25" t="s">
        <v>174</v>
      </c>
      <c r="R115" s="4"/>
      <c r="S115" s="60"/>
      <c r="T115" s="70" t="s">
        <v>41</v>
      </c>
      <c r="U115" s="20"/>
      <c r="V115" s="33"/>
      <c r="W115" s="20"/>
    </row>
    <row r="116" spans="1:23" ht="13.2" x14ac:dyDescent="0.25">
      <c r="A116" s="20">
        <v>115</v>
      </c>
      <c r="B116" s="20">
        <v>7</v>
      </c>
      <c r="C116" s="57" t="s">
        <v>164</v>
      </c>
      <c r="D116" s="64">
        <v>34</v>
      </c>
      <c r="E116" s="20">
        <f t="shared" si="9"/>
        <v>55</v>
      </c>
      <c r="F116" s="4" t="str">
        <f t="shared" si="10"/>
        <v>EP01_Schweißmaschine_Schweißgeschwindigkeit_Maximum_Ist</v>
      </c>
      <c r="G116" s="57" t="s">
        <v>165</v>
      </c>
      <c r="H116" s="4"/>
      <c r="I116" s="4" t="s">
        <v>166</v>
      </c>
      <c r="J116" s="4" t="s">
        <v>212</v>
      </c>
      <c r="K116" s="20" t="s">
        <v>38</v>
      </c>
      <c r="L116" s="4" t="s">
        <v>67</v>
      </c>
      <c r="M116" s="59"/>
      <c r="N116" s="4"/>
      <c r="O116" s="4"/>
      <c r="P116" s="4"/>
      <c r="Q116" s="25" t="s">
        <v>174</v>
      </c>
      <c r="R116" s="4"/>
      <c r="S116" s="60"/>
      <c r="T116" s="70" t="s">
        <v>41</v>
      </c>
      <c r="U116" s="20"/>
      <c r="V116" s="33"/>
      <c r="W116" s="20"/>
    </row>
    <row r="117" spans="1:23" ht="13.2" x14ac:dyDescent="0.25">
      <c r="A117" s="20">
        <v>116</v>
      </c>
      <c r="B117" s="20">
        <v>7</v>
      </c>
      <c r="C117" s="57" t="s">
        <v>164</v>
      </c>
      <c r="D117" s="64">
        <v>35</v>
      </c>
      <c r="E117" s="20">
        <f t="shared" si="9"/>
        <v>45</v>
      </c>
      <c r="F117" s="4" t="str">
        <f t="shared" si="10"/>
        <v>EP01_Schweißmaschine_Abstand_Schweißkopf_Soll</v>
      </c>
      <c r="G117" s="57" t="s">
        <v>165</v>
      </c>
      <c r="H117" s="4"/>
      <c r="I117" s="4" t="s">
        <v>166</v>
      </c>
      <c r="J117" s="4" t="s">
        <v>213</v>
      </c>
      <c r="K117" s="20" t="s">
        <v>48</v>
      </c>
      <c r="L117" s="4" t="s">
        <v>60</v>
      </c>
      <c r="M117" s="59"/>
      <c r="N117" s="4"/>
      <c r="O117" s="4"/>
      <c r="P117" s="4"/>
      <c r="Q117" s="25" t="s">
        <v>174</v>
      </c>
      <c r="R117" s="4"/>
      <c r="S117" s="60"/>
      <c r="T117" s="70" t="s">
        <v>41</v>
      </c>
      <c r="U117" s="20"/>
      <c r="V117" s="33"/>
      <c r="W117" s="20"/>
    </row>
    <row r="118" spans="1:23" ht="13.2" x14ac:dyDescent="0.25">
      <c r="A118" s="20">
        <v>117</v>
      </c>
      <c r="B118" s="20">
        <v>7</v>
      </c>
      <c r="C118" s="57" t="s">
        <v>164</v>
      </c>
      <c r="D118" s="64">
        <v>36</v>
      </c>
      <c r="E118" s="20">
        <f t="shared" si="9"/>
        <v>44</v>
      </c>
      <c r="F118" s="4" t="str">
        <f t="shared" si="10"/>
        <v>EP01_Schweißmaschine_Abstand_Schweißkopf_Ist</v>
      </c>
      <c r="G118" s="57" t="s">
        <v>165</v>
      </c>
      <c r="H118" s="4"/>
      <c r="I118" s="4" t="s">
        <v>166</v>
      </c>
      <c r="J118" s="4" t="s">
        <v>213</v>
      </c>
      <c r="K118" s="20" t="s">
        <v>38</v>
      </c>
      <c r="L118" s="4" t="s">
        <v>60</v>
      </c>
      <c r="M118" s="59"/>
      <c r="N118" s="4"/>
      <c r="O118" s="4"/>
      <c r="P118" s="4"/>
      <c r="Q118" s="25" t="s">
        <v>174</v>
      </c>
      <c r="R118" s="4"/>
      <c r="S118" s="60"/>
      <c r="T118" s="70" t="s">
        <v>41</v>
      </c>
      <c r="U118" s="20"/>
      <c r="V118" s="33"/>
      <c r="W118" s="20"/>
    </row>
    <row r="119" spans="1:23" ht="13.2" x14ac:dyDescent="0.25">
      <c r="A119" s="20">
        <v>118</v>
      </c>
      <c r="B119" s="20">
        <v>7</v>
      </c>
      <c r="C119" s="57" t="s">
        <v>164</v>
      </c>
      <c r="D119" s="64">
        <v>37</v>
      </c>
      <c r="E119" s="20">
        <f t="shared" si="9"/>
        <v>46</v>
      </c>
      <c r="F119" s="4" t="str">
        <f t="shared" si="10"/>
        <v>EP01_Schweißmaschine_Drahtgeschwindigkeit_Soll</v>
      </c>
      <c r="G119" s="57" t="s">
        <v>165</v>
      </c>
      <c r="H119" s="4"/>
      <c r="I119" s="4" t="s">
        <v>166</v>
      </c>
      <c r="J119" s="4" t="s">
        <v>214</v>
      </c>
      <c r="K119" s="20" t="s">
        <v>48</v>
      </c>
      <c r="L119" s="4" t="s">
        <v>67</v>
      </c>
      <c r="M119" s="59"/>
      <c r="N119" s="4"/>
      <c r="O119" s="4"/>
      <c r="P119" s="4"/>
      <c r="Q119" s="25" t="s">
        <v>174</v>
      </c>
      <c r="R119" s="4"/>
      <c r="S119" s="60"/>
      <c r="T119" s="70" t="s">
        <v>41</v>
      </c>
      <c r="U119" s="20"/>
      <c r="V119" s="33"/>
      <c r="W119" s="20"/>
    </row>
    <row r="120" spans="1:23" ht="13.2" x14ac:dyDescent="0.25">
      <c r="A120" s="20">
        <v>119</v>
      </c>
      <c r="B120" s="20">
        <v>7</v>
      </c>
      <c r="C120" s="57" t="s">
        <v>164</v>
      </c>
      <c r="D120" s="64">
        <v>38</v>
      </c>
      <c r="E120" s="20">
        <f t="shared" si="9"/>
        <v>53</v>
      </c>
      <c r="F120" s="4" t="str">
        <f t="shared" si="10"/>
        <v>EP01_Schweißmaschine_Drahtgeschwindigkeit_Minimum_Ist</v>
      </c>
      <c r="G120" s="57" t="s">
        <v>165</v>
      </c>
      <c r="H120" s="4"/>
      <c r="I120" s="4" t="s">
        <v>166</v>
      </c>
      <c r="J120" s="4" t="s">
        <v>215</v>
      </c>
      <c r="K120" s="20" t="s">
        <v>38</v>
      </c>
      <c r="L120" s="4" t="s">
        <v>67</v>
      </c>
      <c r="M120" s="59"/>
      <c r="N120" s="4"/>
      <c r="O120" s="4"/>
      <c r="P120" s="4"/>
      <c r="Q120" s="25" t="s">
        <v>174</v>
      </c>
      <c r="R120" s="4"/>
      <c r="S120" s="60"/>
      <c r="T120" s="70" t="s">
        <v>41</v>
      </c>
      <c r="U120" s="20"/>
      <c r="V120" s="33"/>
      <c r="W120" s="20"/>
    </row>
    <row r="121" spans="1:23" ht="13.2" x14ac:dyDescent="0.25">
      <c r="A121" s="20">
        <v>120</v>
      </c>
      <c r="B121" s="20">
        <v>7</v>
      </c>
      <c r="C121" s="57" t="s">
        <v>164</v>
      </c>
      <c r="D121" s="64">
        <v>39</v>
      </c>
      <c r="E121" s="20">
        <f t="shared" si="9"/>
        <v>58</v>
      </c>
      <c r="F121" s="4" t="str">
        <f t="shared" si="10"/>
        <v>EP01_Schweißmaschine_Drahtgeschwindigkeit_Durchschnitt_Ist</v>
      </c>
      <c r="G121" s="57" t="s">
        <v>165</v>
      </c>
      <c r="H121" s="4"/>
      <c r="I121" s="4" t="s">
        <v>166</v>
      </c>
      <c r="J121" s="4" t="s">
        <v>216</v>
      </c>
      <c r="K121" s="20" t="s">
        <v>38</v>
      </c>
      <c r="L121" s="4" t="s">
        <v>67</v>
      </c>
      <c r="M121" s="59"/>
      <c r="N121" s="4"/>
      <c r="O121" s="4"/>
      <c r="P121" s="4"/>
      <c r="Q121" s="25" t="s">
        <v>174</v>
      </c>
      <c r="R121" s="4"/>
      <c r="S121" s="60"/>
      <c r="T121" s="70" t="s">
        <v>41</v>
      </c>
      <c r="U121" s="20"/>
      <c r="V121" s="33"/>
      <c r="W121" s="20"/>
    </row>
    <row r="122" spans="1:23" ht="13.2" x14ac:dyDescent="0.25">
      <c r="A122" s="20">
        <v>121</v>
      </c>
      <c r="B122" s="20">
        <v>7</v>
      </c>
      <c r="C122" s="57" t="s">
        <v>164</v>
      </c>
      <c r="D122" s="64">
        <v>40</v>
      </c>
      <c r="E122" s="20">
        <f t="shared" si="9"/>
        <v>53</v>
      </c>
      <c r="F122" s="4" t="str">
        <f t="shared" si="10"/>
        <v>EP01_Schweißmaschine_Drahtgeschwindigkeit_Maximum_Ist</v>
      </c>
      <c r="G122" s="57" t="s">
        <v>165</v>
      </c>
      <c r="H122" s="4"/>
      <c r="I122" s="4" t="s">
        <v>166</v>
      </c>
      <c r="J122" s="4" t="s">
        <v>217</v>
      </c>
      <c r="K122" s="20" t="s">
        <v>38</v>
      </c>
      <c r="L122" s="4" t="s">
        <v>67</v>
      </c>
      <c r="M122" s="59"/>
      <c r="N122" s="4"/>
      <c r="O122" s="4"/>
      <c r="P122" s="4"/>
      <c r="Q122" s="25" t="s">
        <v>174</v>
      </c>
      <c r="R122" s="4"/>
      <c r="S122" s="60"/>
      <c r="T122" s="70" t="s">
        <v>41</v>
      </c>
      <c r="U122" s="20"/>
      <c r="V122" s="33"/>
      <c r="W122" s="20"/>
    </row>
    <row r="123" spans="1:23" ht="13.2" x14ac:dyDescent="0.25">
      <c r="A123" s="20">
        <v>122</v>
      </c>
      <c r="B123" s="20">
        <v>7</v>
      </c>
      <c r="C123" s="57" t="s">
        <v>164</v>
      </c>
      <c r="D123" s="64">
        <v>41</v>
      </c>
      <c r="E123" s="20">
        <f t="shared" si="9"/>
        <v>41</v>
      </c>
      <c r="F123" s="4" t="str">
        <f t="shared" si="10"/>
        <v>EP01_Schweißmaschine_Schweißgasdruck_Soll</v>
      </c>
      <c r="G123" s="57" t="s">
        <v>165</v>
      </c>
      <c r="H123" s="4"/>
      <c r="I123" s="4" t="s">
        <v>166</v>
      </c>
      <c r="J123" s="4" t="s">
        <v>218</v>
      </c>
      <c r="K123" s="20" t="s">
        <v>48</v>
      </c>
      <c r="L123" s="4" t="s">
        <v>219</v>
      </c>
      <c r="M123" s="59"/>
      <c r="N123" s="4"/>
      <c r="O123" s="4"/>
      <c r="P123" s="4"/>
      <c r="Q123" s="25" t="s">
        <v>174</v>
      </c>
      <c r="R123" s="4"/>
      <c r="S123" s="60"/>
      <c r="T123" s="70" t="s">
        <v>41</v>
      </c>
      <c r="U123" s="20"/>
      <c r="V123" s="33"/>
      <c r="W123" s="20"/>
    </row>
    <row r="124" spans="1:23" ht="13.2" x14ac:dyDescent="0.25">
      <c r="A124" s="20">
        <v>123</v>
      </c>
      <c r="B124" s="20">
        <v>7</v>
      </c>
      <c r="C124" s="57" t="s">
        <v>164</v>
      </c>
      <c r="D124" s="64">
        <v>42</v>
      </c>
      <c r="E124" s="20">
        <f t="shared" si="9"/>
        <v>48</v>
      </c>
      <c r="F124" s="4" t="str">
        <f t="shared" si="10"/>
        <v>EP01_Schweißmaschine_Schweißgasdruck_Minimum_Ist</v>
      </c>
      <c r="G124" s="57" t="s">
        <v>165</v>
      </c>
      <c r="H124" s="4"/>
      <c r="I124" s="4" t="s">
        <v>166</v>
      </c>
      <c r="J124" s="4" t="s">
        <v>220</v>
      </c>
      <c r="K124" s="20" t="s">
        <v>38</v>
      </c>
      <c r="L124" s="4" t="s">
        <v>219</v>
      </c>
      <c r="M124" s="59"/>
      <c r="N124" s="4"/>
      <c r="O124" s="4"/>
      <c r="P124" s="4"/>
      <c r="Q124" s="25" t="s">
        <v>174</v>
      </c>
      <c r="R124" s="4"/>
      <c r="S124" s="60"/>
      <c r="T124" s="70" t="s">
        <v>41</v>
      </c>
      <c r="U124" s="20"/>
      <c r="V124" s="33"/>
      <c r="W124" s="20"/>
    </row>
    <row r="125" spans="1:23" ht="13.2" x14ac:dyDescent="0.25">
      <c r="A125" s="20">
        <v>124</v>
      </c>
      <c r="B125" s="20">
        <v>7</v>
      </c>
      <c r="C125" s="57" t="s">
        <v>164</v>
      </c>
      <c r="D125" s="64">
        <v>43</v>
      </c>
      <c r="E125" s="20">
        <f t="shared" si="9"/>
        <v>53</v>
      </c>
      <c r="F125" s="4" t="str">
        <f t="shared" si="10"/>
        <v>EP01_Schweißmaschine_Schweißgasdruck_Durchschnitt_Ist</v>
      </c>
      <c r="G125" s="57" t="s">
        <v>165</v>
      </c>
      <c r="H125" s="4"/>
      <c r="I125" s="4" t="s">
        <v>166</v>
      </c>
      <c r="J125" s="4" t="s">
        <v>221</v>
      </c>
      <c r="K125" s="20" t="s">
        <v>38</v>
      </c>
      <c r="L125" s="4" t="s">
        <v>219</v>
      </c>
      <c r="M125" s="59"/>
      <c r="N125" s="4"/>
      <c r="O125" s="4"/>
      <c r="P125" s="4"/>
      <c r="Q125" s="25" t="s">
        <v>174</v>
      </c>
      <c r="R125" s="4"/>
      <c r="S125" s="60"/>
      <c r="T125" s="70" t="s">
        <v>41</v>
      </c>
      <c r="U125" s="20"/>
      <c r="V125" s="33"/>
      <c r="W125" s="20"/>
    </row>
    <row r="126" spans="1:23" ht="13.2" x14ac:dyDescent="0.25">
      <c r="A126" s="20">
        <v>125</v>
      </c>
      <c r="B126" s="20">
        <v>7</v>
      </c>
      <c r="C126" s="57" t="s">
        <v>164</v>
      </c>
      <c r="D126" s="64">
        <v>44</v>
      </c>
      <c r="E126" s="20">
        <f t="shared" si="9"/>
        <v>48</v>
      </c>
      <c r="F126" s="4" t="str">
        <f t="shared" si="10"/>
        <v>EP01_Schweißmaschine_Schweißgasdruck_Maximum_Ist</v>
      </c>
      <c r="G126" s="57" t="s">
        <v>165</v>
      </c>
      <c r="H126" s="4"/>
      <c r="I126" s="4" t="s">
        <v>166</v>
      </c>
      <c r="J126" s="4" t="s">
        <v>222</v>
      </c>
      <c r="K126" s="20" t="s">
        <v>38</v>
      </c>
      <c r="L126" s="4" t="s">
        <v>219</v>
      </c>
      <c r="M126" s="59"/>
      <c r="N126" s="4"/>
      <c r="O126" s="4"/>
      <c r="P126" s="4"/>
      <c r="Q126" s="25" t="s">
        <v>174</v>
      </c>
      <c r="R126" s="4"/>
      <c r="S126" s="60"/>
      <c r="T126" s="70" t="s">
        <v>41</v>
      </c>
      <c r="U126" s="20"/>
      <c r="V126" s="33"/>
      <c r="W126" s="20"/>
    </row>
    <row r="127" spans="1:23" ht="13.2" x14ac:dyDescent="0.25">
      <c r="A127" s="20">
        <v>126</v>
      </c>
      <c r="B127" s="20">
        <v>7</v>
      </c>
      <c r="C127" s="57" t="s">
        <v>164</v>
      </c>
      <c r="D127" s="64">
        <v>45</v>
      </c>
      <c r="E127" s="20">
        <f t="shared" si="9"/>
        <v>50</v>
      </c>
      <c r="F127" s="4" t="str">
        <f t="shared" si="10"/>
        <v>EP01_Schweißmaschine_Leistung_Vorwärminduktor_Soll</v>
      </c>
      <c r="G127" s="57" t="s">
        <v>165</v>
      </c>
      <c r="H127" s="4"/>
      <c r="I127" s="4" t="s">
        <v>166</v>
      </c>
      <c r="J127" s="4" t="s">
        <v>223</v>
      </c>
      <c r="K127" s="20" t="s">
        <v>48</v>
      </c>
      <c r="L127" s="4" t="s">
        <v>57</v>
      </c>
      <c r="M127" s="59"/>
      <c r="N127" s="4"/>
      <c r="O127" s="4"/>
      <c r="P127" s="4"/>
      <c r="Q127" s="25" t="s">
        <v>174</v>
      </c>
      <c r="R127" s="4"/>
      <c r="S127" s="60"/>
      <c r="T127" s="70" t="s">
        <v>41</v>
      </c>
      <c r="U127" s="20"/>
      <c r="V127" s="33"/>
      <c r="W127" s="20"/>
    </row>
    <row r="128" spans="1:23" ht="13.2" x14ac:dyDescent="0.25">
      <c r="A128" s="20">
        <v>127</v>
      </c>
      <c r="B128" s="20">
        <v>7</v>
      </c>
      <c r="C128" s="57" t="s">
        <v>164</v>
      </c>
      <c r="D128" s="64">
        <v>46</v>
      </c>
      <c r="E128" s="20">
        <f t="shared" si="9"/>
        <v>57</v>
      </c>
      <c r="F128" s="4" t="str">
        <f t="shared" si="10"/>
        <v>EP01_Schweißmaschine_Leistung_Vorwärminduktor_Minimum_Ist</v>
      </c>
      <c r="G128" s="57" t="s">
        <v>165</v>
      </c>
      <c r="H128" s="4"/>
      <c r="I128" s="4" t="s">
        <v>166</v>
      </c>
      <c r="J128" s="4" t="s">
        <v>224</v>
      </c>
      <c r="K128" s="20" t="s">
        <v>38</v>
      </c>
      <c r="L128" s="4" t="s">
        <v>205</v>
      </c>
      <c r="M128" s="59"/>
      <c r="N128" s="4"/>
      <c r="O128" s="4"/>
      <c r="P128" s="4"/>
      <c r="Q128" s="25" t="s">
        <v>174</v>
      </c>
      <c r="R128" s="4"/>
      <c r="S128" s="60"/>
      <c r="T128" s="70" t="s">
        <v>41</v>
      </c>
      <c r="U128" s="20"/>
      <c r="V128" s="33"/>
      <c r="W128" s="20"/>
    </row>
    <row r="129" spans="1:23" ht="13.2" x14ac:dyDescent="0.25">
      <c r="A129" s="20">
        <v>128</v>
      </c>
      <c r="B129" s="20">
        <v>7</v>
      </c>
      <c r="C129" s="57" t="s">
        <v>164</v>
      </c>
      <c r="D129" s="64">
        <v>47</v>
      </c>
      <c r="E129" s="20">
        <f t="shared" si="9"/>
        <v>62</v>
      </c>
      <c r="F129" s="4" t="str">
        <f t="shared" si="10"/>
        <v>EP01_Schweißmaschine_Leistung_Vorwärminduktor_Durchschnitt_Ist</v>
      </c>
      <c r="G129" s="57" t="s">
        <v>165</v>
      </c>
      <c r="H129" s="4"/>
      <c r="I129" s="4" t="s">
        <v>166</v>
      </c>
      <c r="J129" s="4" t="s">
        <v>225</v>
      </c>
      <c r="K129" s="20" t="s">
        <v>38</v>
      </c>
      <c r="L129" s="4" t="s">
        <v>205</v>
      </c>
      <c r="M129" s="59"/>
      <c r="N129" s="4"/>
      <c r="O129" s="4"/>
      <c r="P129" s="4"/>
      <c r="Q129" s="25" t="s">
        <v>174</v>
      </c>
      <c r="R129" s="4"/>
      <c r="S129" s="60"/>
      <c r="T129" s="70" t="s">
        <v>41</v>
      </c>
      <c r="U129" s="20"/>
      <c r="V129" s="33"/>
      <c r="W129" s="20"/>
    </row>
    <row r="130" spans="1:23" ht="13.2" x14ac:dyDescent="0.25">
      <c r="A130" s="20">
        <v>129</v>
      </c>
      <c r="B130" s="20">
        <v>7</v>
      </c>
      <c r="C130" s="57" t="s">
        <v>164</v>
      </c>
      <c r="D130" s="64">
        <v>48</v>
      </c>
      <c r="E130" s="20">
        <f t="shared" si="9"/>
        <v>57</v>
      </c>
      <c r="F130" s="4" t="str">
        <f t="shared" si="10"/>
        <v>EP01_Schweißmaschine_Leistung_Vorwärminduktor_Maximum_Ist</v>
      </c>
      <c r="G130" s="57" t="s">
        <v>165</v>
      </c>
      <c r="H130" s="4"/>
      <c r="I130" s="4" t="s">
        <v>166</v>
      </c>
      <c r="J130" s="4" t="s">
        <v>226</v>
      </c>
      <c r="K130" s="20" t="s">
        <v>38</v>
      </c>
      <c r="L130" s="4" t="s">
        <v>205</v>
      </c>
      <c r="M130" s="59"/>
      <c r="N130" s="4"/>
      <c r="O130" s="4"/>
      <c r="P130" s="4"/>
      <c r="Q130" s="25" t="s">
        <v>174</v>
      </c>
      <c r="R130" s="4"/>
      <c r="S130" s="60"/>
      <c r="T130" s="70" t="s">
        <v>41</v>
      </c>
      <c r="U130" s="20"/>
      <c r="V130" s="33"/>
      <c r="W130" s="20"/>
    </row>
    <row r="131" spans="1:23" ht="13.2" x14ac:dyDescent="0.25">
      <c r="A131" s="20">
        <v>130</v>
      </c>
      <c r="B131" s="20">
        <v>7</v>
      </c>
      <c r="C131" s="57" t="s">
        <v>164</v>
      </c>
      <c r="D131" s="64">
        <v>49</v>
      </c>
      <c r="E131" s="20">
        <f t="shared" si="9"/>
        <v>51</v>
      </c>
      <c r="F131" s="4" t="str">
        <f t="shared" si="10"/>
        <v>EP01_Schweißmaschine_Leistung_Nachwärminduktor_Soll</v>
      </c>
      <c r="G131" s="57" t="s">
        <v>165</v>
      </c>
      <c r="H131" s="4"/>
      <c r="I131" s="4" t="s">
        <v>166</v>
      </c>
      <c r="J131" s="4" t="s">
        <v>227</v>
      </c>
      <c r="K131" s="20" t="s">
        <v>48</v>
      </c>
      <c r="L131" s="4" t="s">
        <v>57</v>
      </c>
      <c r="M131" s="59"/>
      <c r="N131" s="4"/>
      <c r="O131" s="4"/>
      <c r="P131" s="4"/>
      <c r="Q131" s="25" t="s">
        <v>174</v>
      </c>
      <c r="R131" s="4"/>
      <c r="S131" s="60"/>
      <c r="T131" s="70" t="s">
        <v>41</v>
      </c>
      <c r="U131" s="20"/>
      <c r="V131" s="33"/>
      <c r="W131" s="20"/>
    </row>
    <row r="132" spans="1:23" ht="13.2" x14ac:dyDescent="0.25">
      <c r="A132" s="20">
        <v>131</v>
      </c>
      <c r="B132" s="20">
        <v>7</v>
      </c>
      <c r="C132" s="57" t="s">
        <v>164</v>
      </c>
      <c r="D132" s="64">
        <v>50</v>
      </c>
      <c r="E132" s="20">
        <f t="shared" si="9"/>
        <v>58</v>
      </c>
      <c r="F132" s="4" t="str">
        <f t="shared" si="10"/>
        <v>EP01_Schweißmaschine_Leistung_Nachwärminduktor_Minimum_Ist</v>
      </c>
      <c r="G132" s="57" t="s">
        <v>165</v>
      </c>
      <c r="H132" s="4"/>
      <c r="I132" s="4" t="s">
        <v>166</v>
      </c>
      <c r="J132" s="4" t="s">
        <v>228</v>
      </c>
      <c r="K132" s="20" t="s">
        <v>38</v>
      </c>
      <c r="L132" s="4" t="s">
        <v>205</v>
      </c>
      <c r="M132" s="59"/>
      <c r="N132" s="4"/>
      <c r="O132" s="4"/>
      <c r="P132" s="4"/>
      <c r="Q132" s="25" t="s">
        <v>174</v>
      </c>
      <c r="R132" s="4"/>
      <c r="S132" s="60"/>
      <c r="T132" s="70" t="s">
        <v>41</v>
      </c>
      <c r="U132" s="20"/>
      <c r="V132" s="33"/>
      <c r="W132" s="20"/>
    </row>
    <row r="133" spans="1:23" ht="13.2" x14ac:dyDescent="0.25">
      <c r="A133" s="20">
        <v>132</v>
      </c>
      <c r="B133" s="20">
        <v>7</v>
      </c>
      <c r="C133" s="57" t="s">
        <v>164</v>
      </c>
      <c r="D133" s="64">
        <v>51</v>
      </c>
      <c r="E133" s="20">
        <f t="shared" si="9"/>
        <v>63</v>
      </c>
      <c r="F133" s="4" t="str">
        <f t="shared" si="10"/>
        <v>EP01_Schweißmaschine_Leistung_Nachwärminduktor_Durchschnitt_Ist</v>
      </c>
      <c r="G133" s="57" t="s">
        <v>165</v>
      </c>
      <c r="H133" s="4"/>
      <c r="I133" s="4" t="s">
        <v>166</v>
      </c>
      <c r="J133" s="4" t="s">
        <v>229</v>
      </c>
      <c r="K133" s="20" t="s">
        <v>38</v>
      </c>
      <c r="L133" s="4" t="s">
        <v>205</v>
      </c>
      <c r="M133" s="59"/>
      <c r="N133" s="4"/>
      <c r="O133" s="4"/>
      <c r="P133" s="4"/>
      <c r="Q133" s="25" t="s">
        <v>174</v>
      </c>
      <c r="R133" s="4"/>
      <c r="S133" s="60"/>
      <c r="T133" s="70" t="s">
        <v>41</v>
      </c>
      <c r="U133" s="20"/>
      <c r="V133" s="33"/>
      <c r="W133" s="20"/>
    </row>
    <row r="134" spans="1:23" ht="13.2" x14ac:dyDescent="0.25">
      <c r="A134" s="20">
        <v>133</v>
      </c>
      <c r="B134" s="20">
        <v>7</v>
      </c>
      <c r="C134" s="57" t="s">
        <v>164</v>
      </c>
      <c r="D134" s="64">
        <v>52</v>
      </c>
      <c r="E134" s="20">
        <f t="shared" si="9"/>
        <v>58</v>
      </c>
      <c r="F134" s="4" t="str">
        <f t="shared" si="10"/>
        <v>EP01_Schweißmaschine_Leistung_Nachwärminduktor_Maximum_Ist</v>
      </c>
      <c r="G134" s="57" t="s">
        <v>165</v>
      </c>
      <c r="H134" s="4"/>
      <c r="I134" s="4" t="s">
        <v>166</v>
      </c>
      <c r="J134" s="4" t="s">
        <v>230</v>
      </c>
      <c r="K134" s="20" t="s">
        <v>38</v>
      </c>
      <c r="L134" s="4" t="s">
        <v>205</v>
      </c>
      <c r="M134" s="59"/>
      <c r="N134" s="4"/>
      <c r="O134" s="4"/>
      <c r="P134" s="4"/>
      <c r="Q134" s="25" t="s">
        <v>174</v>
      </c>
      <c r="R134" s="4"/>
      <c r="S134" s="60"/>
      <c r="T134" s="70" t="s">
        <v>41</v>
      </c>
      <c r="U134" s="20"/>
      <c r="V134" s="33"/>
      <c r="W134" s="20"/>
    </row>
    <row r="135" spans="1:23" ht="13.2" x14ac:dyDescent="0.25">
      <c r="A135" s="20">
        <v>134</v>
      </c>
      <c r="B135" s="20">
        <v>7</v>
      </c>
      <c r="C135" s="57" t="s">
        <v>164</v>
      </c>
      <c r="D135" s="64">
        <v>53</v>
      </c>
      <c r="E135" s="20">
        <f t="shared" si="9"/>
        <v>52</v>
      </c>
      <c r="F135" s="4" t="str">
        <f t="shared" si="10"/>
        <v>EP01_Schweißmaschine_Geschwindigkeit_Glättrolle_Soll</v>
      </c>
      <c r="G135" s="57" t="s">
        <v>165</v>
      </c>
      <c r="H135" s="4"/>
      <c r="I135" s="4" t="s">
        <v>166</v>
      </c>
      <c r="J135" s="4" t="s">
        <v>231</v>
      </c>
      <c r="K135" s="20" t="s">
        <v>48</v>
      </c>
      <c r="L135" s="4" t="s">
        <v>67</v>
      </c>
      <c r="M135" s="59"/>
      <c r="N135" s="4"/>
      <c r="O135" s="4"/>
      <c r="P135" s="4"/>
      <c r="Q135" s="25" t="s">
        <v>174</v>
      </c>
      <c r="R135" s="4"/>
      <c r="S135" s="60"/>
      <c r="T135" s="70" t="s">
        <v>41</v>
      </c>
      <c r="U135" s="20"/>
      <c r="V135" s="33"/>
      <c r="W135" s="20"/>
    </row>
    <row r="136" spans="1:23" ht="13.2" x14ac:dyDescent="0.25">
      <c r="A136" s="20">
        <v>135</v>
      </c>
      <c r="B136" s="20">
        <v>7</v>
      </c>
      <c r="C136" s="57" t="s">
        <v>164</v>
      </c>
      <c r="D136" s="64">
        <v>54</v>
      </c>
      <c r="E136" s="20">
        <f t="shared" si="9"/>
        <v>59</v>
      </c>
      <c r="F136" s="4" t="str">
        <f t="shared" si="10"/>
        <v>EP01_Schweißmaschine_Geschwindigkeit_Glättrolle_Minimum_Ist</v>
      </c>
      <c r="G136" s="57" t="s">
        <v>165</v>
      </c>
      <c r="H136" s="4"/>
      <c r="I136" s="4" t="s">
        <v>166</v>
      </c>
      <c r="J136" s="4" t="s">
        <v>232</v>
      </c>
      <c r="K136" s="20" t="s">
        <v>38</v>
      </c>
      <c r="L136" s="4" t="s">
        <v>67</v>
      </c>
      <c r="M136" s="59"/>
      <c r="N136" s="4"/>
      <c r="O136" s="4"/>
      <c r="P136" s="4"/>
      <c r="Q136" s="25" t="s">
        <v>174</v>
      </c>
      <c r="R136" s="4"/>
      <c r="S136" s="60"/>
      <c r="T136" s="70" t="s">
        <v>41</v>
      </c>
      <c r="U136" s="20"/>
      <c r="V136" s="33"/>
      <c r="W136" s="20"/>
    </row>
    <row r="137" spans="1:23" ht="13.2" x14ac:dyDescent="0.25">
      <c r="A137" s="20">
        <v>136</v>
      </c>
      <c r="B137" s="20">
        <v>7</v>
      </c>
      <c r="C137" s="57" t="s">
        <v>164</v>
      </c>
      <c r="D137" s="64">
        <v>55</v>
      </c>
      <c r="E137" s="20">
        <f t="shared" si="9"/>
        <v>64</v>
      </c>
      <c r="F137" s="4" t="str">
        <f t="shared" si="10"/>
        <v>EP01_Schweißmaschine_Geschwindigkeit_Glättrolle_Durchschnitt_Ist</v>
      </c>
      <c r="G137" s="57" t="s">
        <v>165</v>
      </c>
      <c r="H137" s="4"/>
      <c r="I137" s="4" t="s">
        <v>166</v>
      </c>
      <c r="J137" s="4" t="s">
        <v>233</v>
      </c>
      <c r="K137" s="20" t="s">
        <v>38</v>
      </c>
      <c r="L137" s="4" t="s">
        <v>67</v>
      </c>
      <c r="M137" s="59"/>
      <c r="N137" s="4"/>
      <c r="O137" s="4"/>
      <c r="P137" s="4"/>
      <c r="Q137" s="25" t="s">
        <v>174</v>
      </c>
      <c r="R137" s="4"/>
      <c r="S137" s="60"/>
      <c r="T137" s="70" t="s">
        <v>41</v>
      </c>
      <c r="U137" s="20"/>
      <c r="V137" s="33"/>
      <c r="W137" s="20"/>
    </row>
    <row r="138" spans="1:23" ht="13.2" x14ac:dyDescent="0.25">
      <c r="A138" s="20">
        <v>137</v>
      </c>
      <c r="B138" s="20">
        <v>7</v>
      </c>
      <c r="C138" s="57" t="s">
        <v>164</v>
      </c>
      <c r="D138" s="64">
        <v>56</v>
      </c>
      <c r="E138" s="20">
        <f t="shared" si="9"/>
        <v>59</v>
      </c>
      <c r="F138" s="4" t="str">
        <f t="shared" si="10"/>
        <v>EP01_Schweißmaschine_Geschwindigkeit_Glättrolle_Maximum_Ist</v>
      </c>
      <c r="G138" s="57" t="s">
        <v>165</v>
      </c>
      <c r="H138" s="4"/>
      <c r="I138" s="4" t="s">
        <v>166</v>
      </c>
      <c r="J138" s="4" t="s">
        <v>234</v>
      </c>
      <c r="K138" s="20" t="s">
        <v>38</v>
      </c>
      <c r="L138" s="4" t="s">
        <v>67</v>
      </c>
      <c r="M138" s="59"/>
      <c r="N138" s="4"/>
      <c r="O138" s="4"/>
      <c r="P138" s="4"/>
      <c r="Q138" s="25" t="s">
        <v>174</v>
      </c>
      <c r="R138" s="4"/>
      <c r="S138" s="60"/>
      <c r="T138" s="70" t="s">
        <v>41</v>
      </c>
      <c r="U138" s="20"/>
      <c r="V138" s="33"/>
      <c r="W138" s="20"/>
    </row>
    <row r="139" spans="1:23" ht="13.2" x14ac:dyDescent="0.25">
      <c r="A139" s="20">
        <v>138</v>
      </c>
      <c r="B139" s="20">
        <v>7</v>
      </c>
      <c r="C139" s="57" t="s">
        <v>164</v>
      </c>
      <c r="D139" s="64">
        <v>57</v>
      </c>
      <c r="E139" s="20">
        <f t="shared" si="9"/>
        <v>54</v>
      </c>
      <c r="F139" s="4" t="str">
        <f t="shared" si="10"/>
        <v>EP01_Schweißmaschine_Leistung_Induktor_Glättrolle_Soll</v>
      </c>
      <c r="G139" s="57" t="s">
        <v>165</v>
      </c>
      <c r="H139" s="4"/>
      <c r="I139" s="4" t="s">
        <v>166</v>
      </c>
      <c r="J139" s="4" t="s">
        <v>235</v>
      </c>
      <c r="K139" s="20" t="s">
        <v>48</v>
      </c>
      <c r="L139" s="4" t="s">
        <v>57</v>
      </c>
      <c r="M139" s="59"/>
      <c r="N139" s="4"/>
      <c r="O139" s="4"/>
      <c r="P139" s="4"/>
      <c r="Q139" s="25" t="s">
        <v>174</v>
      </c>
      <c r="R139" s="4"/>
      <c r="S139" s="60"/>
      <c r="T139" s="70" t="s">
        <v>41</v>
      </c>
      <c r="U139" s="20"/>
      <c r="V139" s="33"/>
      <c r="W139" s="20"/>
    </row>
    <row r="140" spans="1:23" ht="13.2" x14ac:dyDescent="0.25">
      <c r="A140" s="20">
        <v>139</v>
      </c>
      <c r="B140" s="20">
        <v>7</v>
      </c>
      <c r="C140" s="57" t="s">
        <v>164</v>
      </c>
      <c r="D140" s="64">
        <v>58</v>
      </c>
      <c r="E140" s="20">
        <f t="shared" si="9"/>
        <v>61</v>
      </c>
      <c r="F140" s="4" t="str">
        <f t="shared" si="10"/>
        <v>EP01_Schweißmaschine_Leistung_Induktor_Glättrolle_Minimum_Ist</v>
      </c>
      <c r="G140" s="57" t="s">
        <v>165</v>
      </c>
      <c r="H140" s="4"/>
      <c r="I140" s="4" t="s">
        <v>166</v>
      </c>
      <c r="J140" s="4" t="s">
        <v>236</v>
      </c>
      <c r="K140" s="20" t="s">
        <v>38</v>
      </c>
      <c r="L140" s="4" t="s">
        <v>205</v>
      </c>
      <c r="M140" s="59"/>
      <c r="N140" s="4"/>
      <c r="O140" s="4"/>
      <c r="P140" s="4"/>
      <c r="Q140" s="25" t="s">
        <v>174</v>
      </c>
      <c r="R140" s="4"/>
      <c r="S140" s="60"/>
      <c r="T140" s="70" t="s">
        <v>41</v>
      </c>
      <c r="U140" s="20"/>
      <c r="V140" s="33"/>
      <c r="W140" s="20"/>
    </row>
    <row r="141" spans="1:23" ht="13.2" x14ac:dyDescent="0.25">
      <c r="A141" s="20">
        <v>140</v>
      </c>
      <c r="B141" s="20">
        <v>7</v>
      </c>
      <c r="C141" s="57" t="s">
        <v>164</v>
      </c>
      <c r="D141" s="64">
        <v>59</v>
      </c>
      <c r="E141" s="20">
        <f t="shared" si="9"/>
        <v>66</v>
      </c>
      <c r="F141" s="4" t="str">
        <f t="shared" si="10"/>
        <v>EP01_Schweißmaschine_Leistung_Induktor_Glättrolle_Durchschnitt_Ist</v>
      </c>
      <c r="G141" s="57" t="s">
        <v>165</v>
      </c>
      <c r="H141" s="4"/>
      <c r="I141" s="4" t="s">
        <v>166</v>
      </c>
      <c r="J141" s="4" t="s">
        <v>237</v>
      </c>
      <c r="K141" s="20" t="s">
        <v>38</v>
      </c>
      <c r="L141" s="4" t="s">
        <v>205</v>
      </c>
      <c r="M141" s="59"/>
      <c r="N141" s="4"/>
      <c r="O141" s="4"/>
      <c r="P141" s="4"/>
      <c r="Q141" s="25" t="s">
        <v>174</v>
      </c>
      <c r="R141" s="4"/>
      <c r="S141" s="60"/>
      <c r="T141" s="70" t="s">
        <v>41</v>
      </c>
      <c r="U141" s="20"/>
      <c r="V141" s="33"/>
      <c r="W141" s="20"/>
    </row>
    <row r="142" spans="1:23" ht="13.2" x14ac:dyDescent="0.25">
      <c r="A142" s="20">
        <v>141</v>
      </c>
      <c r="B142" s="20">
        <v>7</v>
      </c>
      <c r="C142" s="57" t="s">
        <v>164</v>
      </c>
      <c r="D142" s="64">
        <v>60</v>
      </c>
      <c r="E142" s="20">
        <f t="shared" si="9"/>
        <v>61</v>
      </c>
      <c r="F142" s="4" t="str">
        <f t="shared" si="10"/>
        <v>EP01_Schweißmaschine_Leistung_Induktor_Glättrolle_Maximum_Ist</v>
      </c>
      <c r="G142" s="57" t="s">
        <v>165</v>
      </c>
      <c r="H142" s="4"/>
      <c r="I142" s="4" t="s">
        <v>166</v>
      </c>
      <c r="J142" s="4" t="s">
        <v>238</v>
      </c>
      <c r="K142" s="20" t="s">
        <v>38</v>
      </c>
      <c r="L142" s="4" t="s">
        <v>205</v>
      </c>
      <c r="M142" s="59"/>
      <c r="N142" s="4"/>
      <c r="O142" s="4"/>
      <c r="P142" s="4"/>
      <c r="Q142" s="25" t="s">
        <v>174</v>
      </c>
      <c r="R142" s="4"/>
      <c r="S142" s="60"/>
      <c r="T142" s="70" t="s">
        <v>41</v>
      </c>
      <c r="U142" s="20"/>
      <c r="V142" s="33"/>
      <c r="W142" s="20"/>
    </row>
    <row r="143" spans="1:23" ht="13.2" x14ac:dyDescent="0.25">
      <c r="A143" s="20">
        <v>142</v>
      </c>
      <c r="B143" s="20">
        <v>7</v>
      </c>
      <c r="C143" s="57" t="s">
        <v>164</v>
      </c>
      <c r="D143" s="64">
        <v>61</v>
      </c>
      <c r="E143" s="20">
        <f t="shared" si="9"/>
        <v>42</v>
      </c>
      <c r="F143" s="4" t="str">
        <f t="shared" si="10"/>
        <v>EP01_Schweißmaschine_Druck_Glättrolle_Soll</v>
      </c>
      <c r="G143" s="57" t="s">
        <v>165</v>
      </c>
      <c r="H143" s="4"/>
      <c r="I143" s="4" t="s">
        <v>166</v>
      </c>
      <c r="J143" s="4" t="s">
        <v>239</v>
      </c>
      <c r="K143" s="20" t="s">
        <v>48</v>
      </c>
      <c r="L143" s="4" t="s">
        <v>219</v>
      </c>
      <c r="M143" s="59"/>
      <c r="N143" s="4"/>
      <c r="O143" s="4"/>
      <c r="P143" s="4"/>
      <c r="Q143" s="25" t="s">
        <v>174</v>
      </c>
      <c r="R143" s="4"/>
      <c r="S143" s="60"/>
      <c r="T143" s="70" t="s">
        <v>41</v>
      </c>
      <c r="U143" s="20"/>
      <c r="V143" s="33"/>
      <c r="W143" s="20"/>
    </row>
    <row r="144" spans="1:23" ht="13.2" x14ac:dyDescent="0.25">
      <c r="A144" s="20">
        <v>143</v>
      </c>
      <c r="B144" s="20">
        <v>7</v>
      </c>
      <c r="C144" s="57" t="s">
        <v>164</v>
      </c>
      <c r="D144" s="64">
        <v>62</v>
      </c>
      <c r="E144" s="20">
        <f t="shared" si="9"/>
        <v>41</v>
      </c>
      <c r="F144" s="4" t="str">
        <f t="shared" si="10"/>
        <v>EP01_Schweißmaschine_Druck_Glättrolle_Ist</v>
      </c>
      <c r="G144" s="57" t="s">
        <v>165</v>
      </c>
      <c r="H144" s="4"/>
      <c r="I144" s="4" t="s">
        <v>166</v>
      </c>
      <c r="J144" s="4" t="s">
        <v>239</v>
      </c>
      <c r="K144" s="20" t="s">
        <v>38</v>
      </c>
      <c r="L144" s="4" t="s">
        <v>219</v>
      </c>
      <c r="M144" s="59"/>
      <c r="N144" s="4"/>
      <c r="O144" s="4"/>
      <c r="P144" s="4"/>
      <c r="Q144" s="25" t="s">
        <v>174</v>
      </c>
      <c r="R144" s="4"/>
      <c r="S144" s="60"/>
      <c r="T144" s="70" t="s">
        <v>41</v>
      </c>
      <c r="U144" s="20"/>
      <c r="V144" s="33"/>
      <c r="W144" s="20"/>
    </row>
    <row r="145" spans="1:29" ht="13.2" x14ac:dyDescent="0.25">
      <c r="A145" s="1">
        <v>144</v>
      </c>
      <c r="M145" s="14"/>
      <c r="S145" s="30"/>
      <c r="T145" s="30"/>
    </row>
    <row r="146" spans="1:29" ht="13.2" x14ac:dyDescent="0.25">
      <c r="A146" s="1">
        <v>145</v>
      </c>
      <c r="B146" s="1">
        <v>8</v>
      </c>
      <c r="C146" s="3" t="s">
        <v>240</v>
      </c>
      <c r="D146" s="1">
        <v>1</v>
      </c>
      <c r="E146" s="1">
        <f t="shared" ref="E146:E153" si="11">LEN(F146)</f>
        <v>47</v>
      </c>
      <c r="F146" t="str">
        <f t="shared" ref="F146:F153" si="12">IF(G146&lt;&gt;"",TRIM(CONCATENATE(G146,H146,"_",I146,"_",J146,"_",K146)),"")</f>
        <v>EW02BN_S_Rolle1_Rolle1_Bandgeschwindigkeit_Soll</v>
      </c>
      <c r="G146" s="3" t="s">
        <v>241</v>
      </c>
      <c r="H146" t="s">
        <v>116</v>
      </c>
      <c r="I146" t="s">
        <v>242</v>
      </c>
      <c r="J146" t="s">
        <v>118</v>
      </c>
      <c r="K146" s="1" t="s">
        <v>48</v>
      </c>
      <c r="L146" t="s">
        <v>67</v>
      </c>
      <c r="M146" s="14"/>
      <c r="Q146" t="s">
        <v>119</v>
      </c>
      <c r="S146" s="30" t="s">
        <v>243</v>
      </c>
      <c r="T146" s="30"/>
      <c r="U146" s="1" t="s">
        <v>41</v>
      </c>
    </row>
    <row r="147" spans="1:29" ht="13.2" x14ac:dyDescent="0.25">
      <c r="A147" s="1">
        <v>146</v>
      </c>
      <c r="B147" s="1">
        <v>8</v>
      </c>
      <c r="C147" s="3" t="s">
        <v>240</v>
      </c>
      <c r="D147" s="1">
        <v>2</v>
      </c>
      <c r="E147" s="1">
        <f t="shared" si="11"/>
        <v>46</v>
      </c>
      <c r="F147" t="str">
        <f t="shared" si="12"/>
        <v>EW02BN_S_Rolle1_Rolle1_Bandgeschwindigkeit_Ist</v>
      </c>
      <c r="G147" s="3" t="s">
        <v>241</v>
      </c>
      <c r="H147" t="s">
        <v>116</v>
      </c>
      <c r="I147" t="s">
        <v>242</v>
      </c>
      <c r="J147" t="s">
        <v>118</v>
      </c>
      <c r="K147" s="1" t="s">
        <v>38</v>
      </c>
      <c r="L147" t="s">
        <v>67</v>
      </c>
      <c r="M147" s="14"/>
      <c r="Q147" t="s">
        <v>119</v>
      </c>
      <c r="S147" s="30"/>
      <c r="T147" s="30"/>
      <c r="U147" s="1" t="s">
        <v>41</v>
      </c>
    </row>
    <row r="148" spans="1:29" ht="13.2" x14ac:dyDescent="0.25">
      <c r="A148" s="1">
        <v>147</v>
      </c>
      <c r="B148" s="1">
        <v>8</v>
      </c>
      <c r="C148" s="3" t="s">
        <v>240</v>
      </c>
      <c r="D148" s="1">
        <v>4</v>
      </c>
      <c r="E148" s="1">
        <f t="shared" si="11"/>
        <v>34</v>
      </c>
      <c r="F148" t="str">
        <f t="shared" si="12"/>
        <v>EW02MKL_S_Rolle1_Rolle1_Moment_Ist</v>
      </c>
      <c r="G148" s="3" t="s">
        <v>241</v>
      </c>
      <c r="H148" t="s">
        <v>120</v>
      </c>
      <c r="I148" t="s">
        <v>242</v>
      </c>
      <c r="J148" t="s">
        <v>124</v>
      </c>
      <c r="K148" s="1" t="s">
        <v>38</v>
      </c>
      <c r="L148" t="s">
        <v>125</v>
      </c>
      <c r="M148" s="14"/>
      <c r="Q148" t="s">
        <v>119</v>
      </c>
      <c r="S148" s="30"/>
      <c r="T148" s="30"/>
      <c r="U148" s="1" t="s">
        <v>41</v>
      </c>
    </row>
    <row r="149" spans="1:29" ht="13.2" x14ac:dyDescent="0.25">
      <c r="A149" s="1">
        <v>148</v>
      </c>
      <c r="B149" s="1">
        <v>8</v>
      </c>
      <c r="C149" s="3" t="s">
        <v>240</v>
      </c>
      <c r="D149" s="1">
        <v>5</v>
      </c>
      <c r="E149" s="1">
        <f t="shared" si="11"/>
        <v>33</v>
      </c>
      <c r="F149" t="str">
        <f t="shared" si="12"/>
        <v>EW02MKL_S_Rolle1_Rolle1_Strom_Ist</v>
      </c>
      <c r="G149" s="3" t="s">
        <v>241</v>
      </c>
      <c r="H149" t="s">
        <v>120</v>
      </c>
      <c r="I149" t="s">
        <v>242</v>
      </c>
      <c r="J149" t="s">
        <v>127</v>
      </c>
      <c r="K149" s="1" t="s">
        <v>38</v>
      </c>
      <c r="L149" t="s">
        <v>128</v>
      </c>
      <c r="M149" s="14"/>
      <c r="Q149" t="s">
        <v>119</v>
      </c>
      <c r="S149" s="30"/>
      <c r="T149" s="30"/>
      <c r="U149" s="1" t="s">
        <v>41</v>
      </c>
    </row>
    <row r="150" spans="1:29" ht="13.2" x14ac:dyDescent="0.25">
      <c r="A150" s="1">
        <v>149</v>
      </c>
      <c r="B150" s="1">
        <v>8</v>
      </c>
      <c r="C150" s="3" t="s">
        <v>240</v>
      </c>
      <c r="D150" s="1">
        <v>6</v>
      </c>
      <c r="E150" s="1">
        <f t="shared" si="11"/>
        <v>47</v>
      </c>
      <c r="F150" t="str">
        <f t="shared" si="12"/>
        <v>EW11BN_S_Rolle1_Rolle2_Bandgeschwindigkeit_Soll</v>
      </c>
      <c r="G150" s="3" t="s">
        <v>244</v>
      </c>
      <c r="H150" t="s">
        <v>116</v>
      </c>
      <c r="I150" t="s">
        <v>245</v>
      </c>
      <c r="J150" t="s">
        <v>118</v>
      </c>
      <c r="K150" s="1" t="s">
        <v>48</v>
      </c>
      <c r="L150" t="s">
        <v>67</v>
      </c>
      <c r="M150" s="14"/>
      <c r="Q150" t="s">
        <v>119</v>
      </c>
      <c r="S150" s="30" t="s">
        <v>243</v>
      </c>
      <c r="T150" s="30"/>
      <c r="U150" s="1" t="s">
        <v>41</v>
      </c>
    </row>
    <row r="151" spans="1:29" ht="13.2" x14ac:dyDescent="0.25">
      <c r="A151" s="1">
        <v>150</v>
      </c>
      <c r="B151" s="1">
        <v>8</v>
      </c>
      <c r="C151" s="3" t="s">
        <v>240</v>
      </c>
      <c r="D151" s="1">
        <v>7</v>
      </c>
      <c r="E151" s="1">
        <f t="shared" si="11"/>
        <v>46</v>
      </c>
      <c r="F151" t="str">
        <f t="shared" si="12"/>
        <v>EW11BN_S_Rolle1_Rolle2_Bandgeschwindigkeit_Ist</v>
      </c>
      <c r="G151" s="3" t="s">
        <v>244</v>
      </c>
      <c r="H151" t="s">
        <v>116</v>
      </c>
      <c r="I151" t="s">
        <v>245</v>
      </c>
      <c r="J151" t="s">
        <v>118</v>
      </c>
      <c r="K151" s="1" t="s">
        <v>38</v>
      </c>
      <c r="L151" t="s">
        <v>67</v>
      </c>
      <c r="M151" s="14"/>
      <c r="Q151" t="s">
        <v>119</v>
      </c>
      <c r="S151" s="30"/>
      <c r="T151" s="30"/>
      <c r="U151" s="1" t="s">
        <v>41</v>
      </c>
    </row>
    <row r="152" spans="1:29" ht="13.2" x14ac:dyDescent="0.25">
      <c r="A152" s="1">
        <v>151</v>
      </c>
      <c r="B152" s="1">
        <v>8</v>
      </c>
      <c r="C152" s="3" t="s">
        <v>240</v>
      </c>
      <c r="D152" s="1">
        <v>9</v>
      </c>
      <c r="E152" s="1">
        <f t="shared" si="11"/>
        <v>34</v>
      </c>
      <c r="F152" t="str">
        <f t="shared" si="12"/>
        <v>EW11MKL_S_Rolle1_Rolle2_Moment_Ist</v>
      </c>
      <c r="G152" s="3" t="s">
        <v>244</v>
      </c>
      <c r="H152" t="s">
        <v>120</v>
      </c>
      <c r="I152" t="s">
        <v>245</v>
      </c>
      <c r="J152" t="s">
        <v>124</v>
      </c>
      <c r="K152" s="1" t="s">
        <v>38</v>
      </c>
      <c r="L152" t="s">
        <v>125</v>
      </c>
      <c r="M152" s="14"/>
      <c r="Q152" t="s">
        <v>119</v>
      </c>
      <c r="S152" s="30"/>
      <c r="T152" s="30"/>
      <c r="U152" s="1" t="s">
        <v>41</v>
      </c>
    </row>
    <row r="153" spans="1:29" ht="13.2" x14ac:dyDescent="0.25">
      <c r="A153" s="1">
        <v>152</v>
      </c>
      <c r="B153" s="1">
        <v>8</v>
      </c>
      <c r="C153" s="3" t="s">
        <v>240</v>
      </c>
      <c r="D153" s="1">
        <v>10</v>
      </c>
      <c r="E153" s="1">
        <f t="shared" si="11"/>
        <v>33</v>
      </c>
      <c r="F153" t="str">
        <f t="shared" si="12"/>
        <v>EW11MKL_S_Rolle1_Rolle2_Strom_Ist</v>
      </c>
      <c r="G153" s="3" t="s">
        <v>244</v>
      </c>
      <c r="H153" t="s">
        <v>120</v>
      </c>
      <c r="I153" t="s">
        <v>245</v>
      </c>
      <c r="J153" t="s">
        <v>127</v>
      </c>
      <c r="K153" s="1" t="s">
        <v>38</v>
      </c>
      <c r="L153" t="s">
        <v>128</v>
      </c>
      <c r="M153" s="14"/>
      <c r="Q153" t="s">
        <v>119</v>
      </c>
      <c r="S153" s="30"/>
      <c r="T153" s="30"/>
      <c r="U153" s="1" t="s">
        <v>41</v>
      </c>
    </row>
    <row r="154" spans="1:29" ht="13.2" x14ac:dyDescent="0.25">
      <c r="A154" s="1">
        <v>153</v>
      </c>
      <c r="M154" s="14"/>
      <c r="S154" s="30"/>
      <c r="T154" s="30"/>
    </row>
    <row r="155" spans="1:29" ht="13.2" x14ac:dyDescent="0.25">
      <c r="A155" s="1">
        <v>154</v>
      </c>
      <c r="B155" s="1">
        <v>9</v>
      </c>
      <c r="C155" s="3" t="s">
        <v>246</v>
      </c>
      <c r="D155" s="1">
        <v>2</v>
      </c>
      <c r="E155" s="1">
        <f>LEN(F155)</f>
        <v>43</v>
      </c>
      <c r="F155" t="str">
        <f>IF(G155&lt;&gt;"",TRIM(CONCATENATE(G155,H155,"_",I155,"_",J155,"_",K155)),"")</f>
        <v>HA01EPU_Bandmittenregelung1_Position_Offset</v>
      </c>
      <c r="G155" s="3" t="s">
        <v>247</v>
      </c>
      <c r="H155" t="s">
        <v>130</v>
      </c>
      <c r="I155" t="s">
        <v>248</v>
      </c>
      <c r="J155" t="s">
        <v>134</v>
      </c>
      <c r="K155" s="1" t="s">
        <v>135</v>
      </c>
      <c r="L155" t="s">
        <v>60</v>
      </c>
      <c r="M155" s="14"/>
      <c r="Q155" t="s">
        <v>133</v>
      </c>
      <c r="S155" s="30"/>
      <c r="T155" s="30"/>
      <c r="U155" s="1" t="s">
        <v>41</v>
      </c>
      <c r="AC155" s="15"/>
    </row>
    <row r="156" spans="1:29" ht="13.2" x14ac:dyDescent="0.25">
      <c r="A156" s="1">
        <v>155</v>
      </c>
      <c r="B156" s="1">
        <v>9</v>
      </c>
      <c r="C156" s="3" t="s">
        <v>246</v>
      </c>
      <c r="D156" s="1">
        <v>3</v>
      </c>
      <c r="E156" s="1">
        <f>LEN(F156)</f>
        <v>42</v>
      </c>
      <c r="F156" t="str">
        <f>IF(G156&lt;&gt;"",TRIM(CONCATENATE(G156,H156,"_",I156,"_",J156,"_",K156)),"")</f>
        <v>HA01EPU_Bandmittenregelung1_Auslenkung_Ist</v>
      </c>
      <c r="G156" s="3" t="s">
        <v>247</v>
      </c>
      <c r="H156" t="s">
        <v>130</v>
      </c>
      <c r="I156" t="s">
        <v>248</v>
      </c>
      <c r="J156" t="s">
        <v>136</v>
      </c>
      <c r="K156" s="1" t="s">
        <v>38</v>
      </c>
      <c r="L156" t="s">
        <v>57</v>
      </c>
      <c r="M156" s="14"/>
      <c r="Q156" t="s">
        <v>133</v>
      </c>
      <c r="S156" s="30"/>
      <c r="T156" s="30"/>
      <c r="U156" s="1" t="s">
        <v>41</v>
      </c>
      <c r="AC156" s="15"/>
    </row>
    <row r="157" spans="1:29" ht="13.2" x14ac:dyDescent="0.25">
      <c r="A157" s="1">
        <v>156</v>
      </c>
      <c r="B157" s="1">
        <v>9</v>
      </c>
      <c r="C157" s="3" t="s">
        <v>246</v>
      </c>
      <c r="D157" s="1">
        <v>4</v>
      </c>
      <c r="E157" s="1">
        <f>LEN(F157)</f>
        <v>40</v>
      </c>
      <c r="F157" t="str">
        <f>IF(G157&lt;&gt;"",TRIM(CONCATENATE(G157,H157,"_",I157,"_",J157,"_",K157)),"")</f>
        <v>HA01EPU_Bandmittenregelung1_Bandlage_Ist</v>
      </c>
      <c r="G157" s="3" t="s">
        <v>247</v>
      </c>
      <c r="H157" t="s">
        <v>130</v>
      </c>
      <c r="I157" t="s">
        <v>248</v>
      </c>
      <c r="J157" t="s">
        <v>132</v>
      </c>
      <c r="K157" s="1" t="s">
        <v>38</v>
      </c>
      <c r="L157" t="s">
        <v>60</v>
      </c>
      <c r="M157" s="14"/>
      <c r="Q157" t="s">
        <v>133</v>
      </c>
      <c r="S157" s="30"/>
      <c r="T157" s="30"/>
      <c r="U157" s="1" t="s">
        <v>41</v>
      </c>
    </row>
    <row r="158" spans="1:29" ht="13.2" x14ac:dyDescent="0.25">
      <c r="A158" s="1">
        <v>157</v>
      </c>
      <c r="M158" s="14"/>
      <c r="S158" s="30"/>
      <c r="T158" s="30"/>
    </row>
    <row r="159" spans="1:29" ht="13.2" x14ac:dyDescent="0.25">
      <c r="A159" s="1">
        <v>158</v>
      </c>
      <c r="B159" s="1">
        <v>10</v>
      </c>
      <c r="C159" s="3" t="s">
        <v>249</v>
      </c>
      <c r="D159" s="1">
        <v>1</v>
      </c>
      <c r="E159" s="1">
        <f>LEN(F159)</f>
        <v>56</v>
      </c>
      <c r="F159" t="str">
        <f>IF(G159&lt;&gt;"",TRIM(CONCATENATE(G159,H159,"_",I159,"_",J159,"_",K159)),"")</f>
        <v>HF01EPU_Einlaufspeicher_Bandmittenregelung2_Bandlage_Ist</v>
      </c>
      <c r="G159" s="3" t="s">
        <v>250</v>
      </c>
      <c r="H159" t="s">
        <v>130</v>
      </c>
      <c r="I159" t="s">
        <v>251</v>
      </c>
      <c r="J159" t="s">
        <v>132</v>
      </c>
      <c r="K159" s="1" t="s">
        <v>38</v>
      </c>
      <c r="L159" t="s">
        <v>60</v>
      </c>
      <c r="M159" s="14"/>
      <c r="Q159" t="s">
        <v>133</v>
      </c>
      <c r="S159" s="30"/>
      <c r="T159" s="30"/>
      <c r="U159" s="1" t="s">
        <v>41</v>
      </c>
    </row>
    <row r="160" spans="1:29" ht="13.2" x14ac:dyDescent="0.25">
      <c r="A160" s="1">
        <v>159</v>
      </c>
      <c r="B160" s="1">
        <v>10</v>
      </c>
      <c r="C160" s="3" t="s">
        <v>249</v>
      </c>
      <c r="D160" s="1">
        <v>2</v>
      </c>
      <c r="E160" s="1">
        <f>LEN(F160)</f>
        <v>59</v>
      </c>
      <c r="F160" t="str">
        <f>IF(G160&lt;&gt;"",TRIM(CONCATENATE(G160,H160,"_",I160,"_",J160,"_",K160)),"")</f>
        <v>HF01EPU_Einlaufspeicher_Bandmittenregelung2_Position_Offset</v>
      </c>
      <c r="G160" s="3" t="s">
        <v>250</v>
      </c>
      <c r="H160" t="s">
        <v>130</v>
      </c>
      <c r="I160" t="s">
        <v>251</v>
      </c>
      <c r="J160" t="s">
        <v>134</v>
      </c>
      <c r="K160" s="1" t="s">
        <v>135</v>
      </c>
      <c r="L160" t="s">
        <v>60</v>
      </c>
      <c r="M160" s="14"/>
      <c r="Q160" t="s">
        <v>133</v>
      </c>
      <c r="S160" s="30"/>
      <c r="T160" s="30"/>
      <c r="U160" s="1" t="s">
        <v>41</v>
      </c>
      <c r="AC160" s="15"/>
    </row>
    <row r="161" spans="1:29" ht="13.2" x14ac:dyDescent="0.25">
      <c r="A161" s="1">
        <v>160</v>
      </c>
      <c r="B161" s="1">
        <v>10</v>
      </c>
      <c r="C161" s="3" t="s">
        <v>249</v>
      </c>
      <c r="D161" s="1">
        <v>3</v>
      </c>
      <c r="E161" s="1">
        <f>LEN(F161)</f>
        <v>58</v>
      </c>
      <c r="F161" t="str">
        <f>IF(G161&lt;&gt;"",TRIM(CONCATENATE(G161,H161,"_",I161,"_",J161,"_",K161)),"")</f>
        <v>HF01EPU_Einlaufspeicher_Bandmittenregelung2_Auslenkung_Ist</v>
      </c>
      <c r="G161" s="3" t="s">
        <v>250</v>
      </c>
      <c r="H161" t="s">
        <v>130</v>
      </c>
      <c r="I161" t="s">
        <v>251</v>
      </c>
      <c r="J161" t="s">
        <v>136</v>
      </c>
      <c r="K161" s="1" t="s">
        <v>38</v>
      </c>
      <c r="L161" t="s">
        <v>57</v>
      </c>
      <c r="M161" s="14"/>
      <c r="Q161" t="s">
        <v>133</v>
      </c>
      <c r="S161" s="30"/>
      <c r="T161" s="30"/>
      <c r="U161" s="1" t="s">
        <v>41</v>
      </c>
    </row>
    <row r="162" spans="1:29" ht="13.2" x14ac:dyDescent="0.25">
      <c r="A162" s="1">
        <v>161</v>
      </c>
      <c r="B162" s="1">
        <v>10</v>
      </c>
      <c r="C162" s="3" t="s">
        <v>249</v>
      </c>
      <c r="D162" s="1">
        <v>4</v>
      </c>
      <c r="E162" s="1">
        <f>LEN(F162)</f>
        <v>50</v>
      </c>
      <c r="F162" t="str">
        <f>IF(G162&lt;&gt;"",TRIM(CONCATENATE(G162,H162,"_",I162,"_",J162,"_",K162)),"")</f>
        <v>HE01BS_Einlaufspeicher_Schlingenwagen_Position_Ist</v>
      </c>
      <c r="G162" s="3" t="s">
        <v>252</v>
      </c>
      <c r="H162" t="s">
        <v>139</v>
      </c>
      <c r="I162" t="s">
        <v>253</v>
      </c>
      <c r="J162" t="s">
        <v>134</v>
      </c>
      <c r="K162" s="1" t="s">
        <v>38</v>
      </c>
      <c r="L162" t="s">
        <v>57</v>
      </c>
      <c r="M162" s="14"/>
      <c r="Q162" t="s">
        <v>119</v>
      </c>
      <c r="S162" s="30"/>
      <c r="T162" s="30"/>
      <c r="U162" s="1" t="s">
        <v>41</v>
      </c>
    </row>
    <row r="163" spans="1:29" ht="13.2" x14ac:dyDescent="0.25">
      <c r="A163" s="1">
        <v>162</v>
      </c>
      <c r="M163" s="14"/>
      <c r="S163" s="30"/>
      <c r="T163" s="30"/>
    </row>
    <row r="164" spans="1:29" ht="13.2" x14ac:dyDescent="0.25">
      <c r="A164" s="1">
        <v>163</v>
      </c>
      <c r="B164" s="1">
        <v>11</v>
      </c>
      <c r="C164" s="3" t="s">
        <v>254</v>
      </c>
      <c r="D164" s="1">
        <v>1</v>
      </c>
      <c r="E164" s="1">
        <f t="shared" ref="E164:E170" si="13">LEN(F164)</f>
        <v>56</v>
      </c>
      <c r="F164" t="str">
        <f t="shared" ref="F164:F170" si="14">IF(G164&lt;&gt;"",TRIM(CONCATENATE(G164,H164,"_",I164,"_",J164,"_",K164)),"")</f>
        <v>HG01EPU_Einlaufspeicher_Bandmittenregelung3_Bandlage_Ist</v>
      </c>
      <c r="G164" s="3" t="s">
        <v>255</v>
      </c>
      <c r="H164" t="s">
        <v>130</v>
      </c>
      <c r="I164" t="s">
        <v>256</v>
      </c>
      <c r="J164" t="s">
        <v>132</v>
      </c>
      <c r="K164" s="1" t="s">
        <v>38</v>
      </c>
      <c r="L164" t="s">
        <v>60</v>
      </c>
      <c r="M164" s="14"/>
      <c r="Q164" t="s">
        <v>133</v>
      </c>
      <c r="S164" s="30"/>
      <c r="T164" s="30"/>
      <c r="U164" s="1" t="s">
        <v>41</v>
      </c>
    </row>
    <row r="165" spans="1:29" ht="13.2" x14ac:dyDescent="0.25">
      <c r="A165" s="1">
        <v>164</v>
      </c>
      <c r="B165" s="1">
        <v>11</v>
      </c>
      <c r="C165" s="3" t="s">
        <v>254</v>
      </c>
      <c r="D165" s="1">
        <v>2</v>
      </c>
      <c r="E165" s="1">
        <f t="shared" si="13"/>
        <v>59</v>
      </c>
      <c r="F165" t="str">
        <f t="shared" si="14"/>
        <v>HG01EPU_Einlaufspeicher_Bandmittenregelung3_Position_Offset</v>
      </c>
      <c r="G165" s="3" t="s">
        <v>255</v>
      </c>
      <c r="H165" t="s">
        <v>130</v>
      </c>
      <c r="I165" t="s">
        <v>256</v>
      </c>
      <c r="J165" t="s">
        <v>134</v>
      </c>
      <c r="K165" s="1" t="s">
        <v>135</v>
      </c>
      <c r="L165" t="s">
        <v>60</v>
      </c>
      <c r="M165" s="14"/>
      <c r="Q165" t="s">
        <v>133</v>
      </c>
      <c r="S165" s="30"/>
      <c r="T165" s="30"/>
      <c r="U165" s="1" t="s">
        <v>41</v>
      </c>
    </row>
    <row r="166" spans="1:29" ht="13.2" x14ac:dyDescent="0.25">
      <c r="A166" s="1">
        <v>165</v>
      </c>
      <c r="B166" s="1">
        <v>11</v>
      </c>
      <c r="C166" s="3" t="s">
        <v>254</v>
      </c>
      <c r="D166" s="1">
        <v>3</v>
      </c>
      <c r="E166" s="1">
        <f t="shared" si="13"/>
        <v>58</v>
      </c>
      <c r="F166" t="str">
        <f t="shared" si="14"/>
        <v>HG01EPU_Einlaufspeicher_Bandmittenregelung3_Auslenkung_Ist</v>
      </c>
      <c r="G166" s="3" t="s">
        <v>255</v>
      </c>
      <c r="H166" t="s">
        <v>130</v>
      </c>
      <c r="I166" t="s">
        <v>256</v>
      </c>
      <c r="J166" t="s">
        <v>136</v>
      </c>
      <c r="K166" s="1" t="s">
        <v>38</v>
      </c>
      <c r="L166" t="s">
        <v>57</v>
      </c>
      <c r="M166" s="14"/>
      <c r="Q166" t="s">
        <v>133</v>
      </c>
      <c r="S166" s="30"/>
      <c r="T166" s="30"/>
      <c r="U166" s="1" t="s">
        <v>41</v>
      </c>
    </row>
    <row r="167" spans="1:29" ht="13.2" x14ac:dyDescent="0.25">
      <c r="A167" s="1">
        <v>166</v>
      </c>
      <c r="B167" s="1">
        <v>11</v>
      </c>
      <c r="C167" s="3" t="s">
        <v>254</v>
      </c>
      <c r="D167" s="1">
        <v>4</v>
      </c>
      <c r="E167" s="1">
        <f t="shared" si="13"/>
        <v>32</v>
      </c>
      <c r="F167" t="str">
        <f t="shared" si="14"/>
        <v>HG11BBZ_Einlaufspeicher_Zug_Soll</v>
      </c>
      <c r="G167" s="3" t="s">
        <v>257</v>
      </c>
      <c r="H167" t="s">
        <v>258</v>
      </c>
      <c r="I167" t="s">
        <v>259</v>
      </c>
      <c r="J167" t="s">
        <v>121</v>
      </c>
      <c r="K167" s="1" t="s">
        <v>48</v>
      </c>
      <c r="L167" t="s">
        <v>260</v>
      </c>
      <c r="M167" s="14"/>
      <c r="Q167" t="s">
        <v>119</v>
      </c>
      <c r="S167" s="30"/>
      <c r="T167" s="30"/>
      <c r="U167" s="1" t="s">
        <v>41</v>
      </c>
    </row>
    <row r="168" spans="1:29" ht="13.2" x14ac:dyDescent="0.25">
      <c r="A168" s="1">
        <v>167</v>
      </c>
      <c r="B168" s="1">
        <v>11</v>
      </c>
      <c r="C168" s="3" t="s">
        <v>254</v>
      </c>
      <c r="D168" s="1">
        <v>4</v>
      </c>
      <c r="E168" s="1">
        <f t="shared" si="13"/>
        <v>31</v>
      </c>
      <c r="F168" t="str">
        <f t="shared" si="14"/>
        <v>HG11BBZ_Einlaufspeicher_Zug_Ist</v>
      </c>
      <c r="G168" s="3" t="s">
        <v>257</v>
      </c>
      <c r="H168" t="s">
        <v>258</v>
      </c>
      <c r="I168" t="s">
        <v>259</v>
      </c>
      <c r="J168" t="s">
        <v>121</v>
      </c>
      <c r="K168" s="1" t="s">
        <v>38</v>
      </c>
      <c r="L168" t="s">
        <v>260</v>
      </c>
      <c r="M168" s="14"/>
      <c r="Q168" t="s">
        <v>119</v>
      </c>
      <c r="S168" s="30"/>
      <c r="T168" s="30"/>
      <c r="U168" s="1" t="s">
        <v>41</v>
      </c>
    </row>
    <row r="169" spans="1:29" ht="13.2" x14ac:dyDescent="0.25">
      <c r="A169" s="1">
        <v>168</v>
      </c>
      <c r="B169" s="1">
        <v>11</v>
      </c>
      <c r="C169" s="3" t="s">
        <v>254</v>
      </c>
      <c r="D169" s="1">
        <v>4</v>
      </c>
      <c r="E169" s="1">
        <f t="shared" si="13"/>
        <v>34</v>
      </c>
      <c r="F169" t="str">
        <f t="shared" si="14"/>
        <v>HG11BBZ_Einlaufspeicher_AS_Zug_Ist</v>
      </c>
      <c r="G169" s="3" t="s">
        <v>257</v>
      </c>
      <c r="H169" t="s">
        <v>258</v>
      </c>
      <c r="I169" t="s">
        <v>261</v>
      </c>
      <c r="J169" t="s">
        <v>121</v>
      </c>
      <c r="K169" s="1" t="s">
        <v>38</v>
      </c>
      <c r="L169" t="s">
        <v>260</v>
      </c>
      <c r="M169" s="14"/>
      <c r="Q169" t="s">
        <v>119</v>
      </c>
      <c r="S169" s="30"/>
      <c r="T169" s="30"/>
      <c r="U169" s="1" t="s">
        <v>41</v>
      </c>
    </row>
    <row r="170" spans="1:29" ht="13.2" x14ac:dyDescent="0.25">
      <c r="A170" s="1">
        <v>169</v>
      </c>
      <c r="B170" s="1">
        <v>11</v>
      </c>
      <c r="C170" s="3" t="s">
        <v>254</v>
      </c>
      <c r="D170" s="1">
        <v>5</v>
      </c>
      <c r="E170" s="1">
        <f t="shared" si="13"/>
        <v>34</v>
      </c>
      <c r="F170" t="str">
        <f t="shared" si="14"/>
        <v>HG11BBZ_Einlaufspeicher_BS_Zug_Ist</v>
      </c>
      <c r="G170" s="3" t="s">
        <v>257</v>
      </c>
      <c r="H170" t="s">
        <v>258</v>
      </c>
      <c r="I170" t="s">
        <v>262</v>
      </c>
      <c r="J170" t="s">
        <v>121</v>
      </c>
      <c r="K170" s="1" t="s">
        <v>38</v>
      </c>
      <c r="L170" t="s">
        <v>122</v>
      </c>
      <c r="M170" s="14"/>
      <c r="Q170" t="s">
        <v>119</v>
      </c>
      <c r="S170" s="30"/>
      <c r="T170" s="30"/>
      <c r="U170" s="1" t="s">
        <v>41</v>
      </c>
    </row>
    <row r="171" spans="1:29" ht="13.2" x14ac:dyDescent="0.25">
      <c r="A171" s="1">
        <v>170</v>
      </c>
      <c r="M171" s="14"/>
      <c r="S171" s="30"/>
      <c r="T171" s="30"/>
    </row>
    <row r="172" spans="1:29" ht="13.2" x14ac:dyDescent="0.25">
      <c r="A172" s="1">
        <v>171</v>
      </c>
      <c r="B172" s="1">
        <v>12</v>
      </c>
      <c r="C172" s="3" t="s">
        <v>263</v>
      </c>
      <c r="D172" s="1">
        <v>1</v>
      </c>
      <c r="E172" s="1">
        <f>LEN(F172)</f>
        <v>56</v>
      </c>
      <c r="F172" t="str">
        <f>IF(G172&lt;&gt;"",TRIM(CONCATENATE(G172,H172,"_",I172,"_",J172,"_",K172)),"")</f>
        <v>HJ01EPU_Einlaufspeicher_Bandmittenregelung4_Bandlage_Ist</v>
      </c>
      <c r="G172" s="3" t="s">
        <v>264</v>
      </c>
      <c r="H172" t="s">
        <v>130</v>
      </c>
      <c r="I172" t="s">
        <v>265</v>
      </c>
      <c r="J172" t="s">
        <v>132</v>
      </c>
      <c r="K172" s="1" t="s">
        <v>38</v>
      </c>
      <c r="L172" t="s">
        <v>60</v>
      </c>
      <c r="M172" s="14"/>
      <c r="Q172" t="s">
        <v>133</v>
      </c>
      <c r="S172" s="30"/>
      <c r="T172" s="30"/>
      <c r="U172" s="1" t="s">
        <v>41</v>
      </c>
    </row>
    <row r="173" spans="1:29" ht="13.2" x14ac:dyDescent="0.25">
      <c r="A173" s="1">
        <v>172</v>
      </c>
      <c r="B173" s="1">
        <v>12</v>
      </c>
      <c r="C173" s="3" t="s">
        <v>263</v>
      </c>
      <c r="D173" s="1">
        <v>2</v>
      </c>
      <c r="E173" s="1">
        <f>LEN(F173)</f>
        <v>59</v>
      </c>
      <c r="F173" t="str">
        <f>IF(G173&lt;&gt;"",TRIM(CONCATENATE(G173,H173,"_",I173,"_",J173,"_",K173)),"")</f>
        <v>HJ01EPU_Einlaufspeicher_Bandmittenregelung4_Position_Offset</v>
      </c>
      <c r="G173" s="3" t="s">
        <v>264</v>
      </c>
      <c r="H173" t="s">
        <v>130</v>
      </c>
      <c r="I173" t="s">
        <v>265</v>
      </c>
      <c r="J173" t="s">
        <v>134</v>
      </c>
      <c r="K173" s="1" t="s">
        <v>135</v>
      </c>
      <c r="L173" t="s">
        <v>60</v>
      </c>
      <c r="M173" s="14"/>
      <c r="Q173" t="s">
        <v>133</v>
      </c>
      <c r="S173" s="30"/>
      <c r="T173" s="30"/>
      <c r="U173" s="1" t="s">
        <v>41</v>
      </c>
      <c r="AC173" s="15"/>
    </row>
    <row r="174" spans="1:29" ht="13.2" x14ac:dyDescent="0.25">
      <c r="A174" s="1">
        <v>173</v>
      </c>
      <c r="B174" s="1">
        <v>12</v>
      </c>
      <c r="C174" s="3" t="s">
        <v>263</v>
      </c>
      <c r="D174" s="1">
        <v>3</v>
      </c>
      <c r="E174" s="1">
        <f>LEN(F174)</f>
        <v>58</v>
      </c>
      <c r="F174" t="str">
        <f>IF(G174&lt;&gt;"",TRIM(CONCATENATE(G174,H174,"_",I174,"_",J174,"_",K174)),"")</f>
        <v>HJ01EPU_Einlaufspeicher_Bandmittenregelung4_Auslenkung_Ist</v>
      </c>
      <c r="G174" s="3" t="s">
        <v>264</v>
      </c>
      <c r="H174" t="s">
        <v>130</v>
      </c>
      <c r="I174" t="s">
        <v>265</v>
      </c>
      <c r="J174" t="s">
        <v>136</v>
      </c>
      <c r="K174" s="1" t="s">
        <v>38</v>
      </c>
      <c r="L174" t="s">
        <v>57</v>
      </c>
      <c r="M174" s="14"/>
      <c r="Q174" t="s">
        <v>133</v>
      </c>
      <c r="S174" s="30"/>
      <c r="T174" s="30"/>
      <c r="U174" s="1" t="s">
        <v>41</v>
      </c>
      <c r="AC174" s="15"/>
    </row>
    <row r="175" spans="1:29" ht="13.2" x14ac:dyDescent="0.25">
      <c r="A175" s="1">
        <v>174</v>
      </c>
      <c r="M175" s="14"/>
      <c r="S175" s="30"/>
      <c r="T175" s="30"/>
      <c r="AC175" s="15"/>
    </row>
    <row r="176" spans="1:29" ht="13.2" x14ac:dyDescent="0.25">
      <c r="A176" s="1">
        <v>175</v>
      </c>
      <c r="B176" s="1">
        <v>13</v>
      </c>
      <c r="C176" s="3" t="s">
        <v>266</v>
      </c>
      <c r="D176" s="1">
        <v>1</v>
      </c>
      <c r="E176" s="1">
        <f>LEN(F176)</f>
        <v>56</v>
      </c>
      <c r="F176" t="str">
        <f>IF(G176&lt;&gt;"",TRIM(CONCATENATE(G176,H176,"_",I176,"_",J176,"_",K176)),"")</f>
        <v>HK01EPU_Einlaufspeicher_Bandmittenregelung5_Bandlage_Ist</v>
      </c>
      <c r="G176" s="3" t="s">
        <v>267</v>
      </c>
      <c r="H176" t="s">
        <v>130</v>
      </c>
      <c r="I176" t="s">
        <v>268</v>
      </c>
      <c r="J176" t="s">
        <v>132</v>
      </c>
      <c r="K176" s="1" t="s">
        <v>38</v>
      </c>
      <c r="L176" t="s">
        <v>60</v>
      </c>
      <c r="M176" s="14"/>
      <c r="Q176" t="s">
        <v>269</v>
      </c>
      <c r="S176" s="30"/>
      <c r="T176" s="30"/>
      <c r="U176" s="1" t="s">
        <v>41</v>
      </c>
    </row>
    <row r="177" spans="1:29" ht="13.2" x14ac:dyDescent="0.25">
      <c r="A177" s="1">
        <v>176</v>
      </c>
      <c r="B177" s="1">
        <v>13</v>
      </c>
      <c r="C177" s="3" t="s">
        <v>266</v>
      </c>
      <c r="D177" s="1">
        <v>2</v>
      </c>
      <c r="E177" s="1">
        <f>LEN(F177)</f>
        <v>59</v>
      </c>
      <c r="F177" t="str">
        <f>IF(G177&lt;&gt;"",TRIM(CONCATENATE(G177,H177,"_",I177,"_",J177,"_",K177)),"")</f>
        <v>HK01EPU_Einlaufspeicher_Bandmittenregelung5_Position_Offset</v>
      </c>
      <c r="G177" s="3" t="s">
        <v>267</v>
      </c>
      <c r="H177" t="s">
        <v>130</v>
      </c>
      <c r="I177" t="s">
        <v>268</v>
      </c>
      <c r="J177" t="s">
        <v>134</v>
      </c>
      <c r="K177" s="1" t="s">
        <v>135</v>
      </c>
      <c r="L177" t="s">
        <v>60</v>
      </c>
      <c r="M177" s="14"/>
      <c r="Q177" t="s">
        <v>269</v>
      </c>
      <c r="S177" s="30"/>
      <c r="T177" s="30"/>
      <c r="U177" s="1" t="s">
        <v>41</v>
      </c>
      <c r="AC177" s="15"/>
    </row>
    <row r="178" spans="1:29" ht="13.2" x14ac:dyDescent="0.25">
      <c r="A178" s="1">
        <v>177</v>
      </c>
      <c r="B178" s="1">
        <v>13</v>
      </c>
      <c r="C178" s="3" t="s">
        <v>266</v>
      </c>
      <c r="D178" s="1">
        <v>3</v>
      </c>
      <c r="E178" s="1">
        <f>LEN(F178)</f>
        <v>58</v>
      </c>
      <c r="F178" t="str">
        <f>IF(G178&lt;&gt;"",TRIM(CONCATENATE(G178,H178,"_",I178,"_",J178,"_",K178)),"")</f>
        <v>HK01EPU_Einlaufspeicher_Bandmittenregelung5_Auslenkung_Ist</v>
      </c>
      <c r="G178" s="3" t="s">
        <v>267</v>
      </c>
      <c r="H178" t="s">
        <v>130</v>
      </c>
      <c r="I178" t="s">
        <v>268</v>
      </c>
      <c r="J178" t="s">
        <v>136</v>
      </c>
      <c r="K178" s="1" t="s">
        <v>38</v>
      </c>
      <c r="L178" t="s">
        <v>57</v>
      </c>
      <c r="M178" s="14"/>
      <c r="Q178" t="s">
        <v>269</v>
      </c>
      <c r="S178" s="30"/>
      <c r="T178" s="30"/>
      <c r="U178" s="1" t="s">
        <v>41</v>
      </c>
      <c r="AC178" s="15"/>
    </row>
    <row r="179" spans="1:29" ht="13.2" x14ac:dyDescent="0.25">
      <c r="A179" s="1">
        <v>178</v>
      </c>
      <c r="M179" s="14"/>
      <c r="S179" s="30"/>
      <c r="T179" s="30"/>
      <c r="AC179" s="15"/>
    </row>
    <row r="180" spans="1:29" ht="13.2" x14ac:dyDescent="0.25">
      <c r="A180" s="1">
        <v>179</v>
      </c>
      <c r="B180" s="1">
        <v>14</v>
      </c>
      <c r="C180" s="3" t="s">
        <v>270</v>
      </c>
      <c r="D180" s="1">
        <v>1</v>
      </c>
      <c r="E180" s="1">
        <f>LEN(F180)</f>
        <v>56</v>
      </c>
      <c r="F180" t="str">
        <f>IF(G180&lt;&gt;"",TRIM(CONCATENATE(G180,H180,"_",I180,"_",J180,"_",K180)),"")</f>
        <v>HL01EPU_Einlaufspeicher_Bandmittenregelung6_Bandlage_Ist</v>
      </c>
      <c r="G180" s="3" t="s">
        <v>271</v>
      </c>
      <c r="H180" t="s">
        <v>130</v>
      </c>
      <c r="I180" t="s">
        <v>272</v>
      </c>
      <c r="J180" t="s">
        <v>132</v>
      </c>
      <c r="K180" s="1" t="s">
        <v>38</v>
      </c>
      <c r="L180" t="s">
        <v>60</v>
      </c>
      <c r="M180" s="14"/>
      <c r="Q180" t="s">
        <v>269</v>
      </c>
      <c r="S180" s="30"/>
      <c r="T180" s="30"/>
      <c r="U180" s="1" t="s">
        <v>41</v>
      </c>
    </row>
    <row r="181" spans="1:29" ht="13.2" x14ac:dyDescent="0.25">
      <c r="A181" s="1">
        <v>180</v>
      </c>
      <c r="B181" s="1">
        <v>14</v>
      </c>
      <c r="C181" s="3" t="s">
        <v>270</v>
      </c>
      <c r="D181" s="1">
        <v>2</v>
      </c>
      <c r="E181" s="1">
        <f>LEN(F181)</f>
        <v>59</v>
      </c>
      <c r="F181" t="str">
        <f>IF(G181&lt;&gt;"",TRIM(CONCATENATE(G181,H181,"_",I181,"_",J181,"_",K181)),"")</f>
        <v>HL01EPU_Einlaufspeicher_Bandmittenregelung6_Position_Offset</v>
      </c>
      <c r="G181" s="3" t="s">
        <v>271</v>
      </c>
      <c r="H181" t="s">
        <v>130</v>
      </c>
      <c r="I181" t="s">
        <v>272</v>
      </c>
      <c r="J181" t="s">
        <v>134</v>
      </c>
      <c r="K181" s="1" t="s">
        <v>135</v>
      </c>
      <c r="L181" t="s">
        <v>60</v>
      </c>
      <c r="M181" s="14"/>
      <c r="Q181" t="s">
        <v>269</v>
      </c>
      <c r="S181" s="30"/>
      <c r="T181" s="30"/>
      <c r="U181" s="1" t="s">
        <v>41</v>
      </c>
      <c r="AC181" s="15"/>
    </row>
    <row r="182" spans="1:29" ht="13.2" x14ac:dyDescent="0.25">
      <c r="A182" s="1">
        <v>181</v>
      </c>
      <c r="B182" s="1">
        <v>14</v>
      </c>
      <c r="C182" s="3" t="s">
        <v>270</v>
      </c>
      <c r="D182" s="1">
        <v>3</v>
      </c>
      <c r="E182" s="1">
        <f>LEN(F182)</f>
        <v>58</v>
      </c>
      <c r="F182" t="str">
        <f>IF(G182&lt;&gt;"",TRIM(CONCATENATE(G182,H182,"_",I182,"_",J182,"_",K182)),"")</f>
        <v>HL01EPU_Einlaufspeicher_Bandmittenregelung6_Auslenkung_Ist</v>
      </c>
      <c r="G182" s="3" t="s">
        <v>271</v>
      </c>
      <c r="H182" t="s">
        <v>130</v>
      </c>
      <c r="I182" t="s">
        <v>272</v>
      </c>
      <c r="J182" t="s">
        <v>136</v>
      </c>
      <c r="K182" s="1" t="s">
        <v>38</v>
      </c>
      <c r="L182" t="s">
        <v>57</v>
      </c>
      <c r="M182" s="14"/>
      <c r="Q182" t="s">
        <v>269</v>
      </c>
      <c r="S182" s="30"/>
      <c r="T182" s="30"/>
      <c r="U182" s="1" t="s">
        <v>41</v>
      </c>
      <c r="AC182" s="15"/>
    </row>
    <row r="183" spans="1:29" ht="13.2" x14ac:dyDescent="0.25">
      <c r="A183" s="1">
        <v>182</v>
      </c>
      <c r="M183" s="14"/>
      <c r="S183" s="30"/>
      <c r="T183" s="30"/>
      <c r="AC183" s="15"/>
    </row>
    <row r="184" spans="1:29" ht="13.2" x14ac:dyDescent="0.25">
      <c r="A184" s="1">
        <v>183</v>
      </c>
      <c r="B184" s="1">
        <v>15</v>
      </c>
      <c r="C184" s="3" t="s">
        <v>273</v>
      </c>
      <c r="D184" s="1">
        <v>1</v>
      </c>
      <c r="E184" s="1">
        <f t="shared" ref="E184:E191" si="15">LEN(F184)</f>
        <v>47</v>
      </c>
      <c r="F184" t="str">
        <f t="shared" ref="F184:F191" si="16">IF(G184&lt;&gt;"",TRIM(CONCATENATE(G184,H184,"_",I184,"_",J184,"_",K184)),"")</f>
        <v>HP01BN_S_Rolle2_Rolle1_Bandgeschwindigkeit_Soll</v>
      </c>
      <c r="G184" s="3" t="s">
        <v>274</v>
      </c>
      <c r="H184" t="s">
        <v>116</v>
      </c>
      <c r="I184" t="s">
        <v>275</v>
      </c>
      <c r="J184" t="s">
        <v>118</v>
      </c>
      <c r="K184" s="1" t="s">
        <v>48</v>
      </c>
      <c r="L184" t="s">
        <v>67</v>
      </c>
      <c r="M184" s="14"/>
      <c r="Q184" t="s">
        <v>119</v>
      </c>
      <c r="S184" s="30"/>
      <c r="T184" s="30"/>
      <c r="U184" s="1" t="s">
        <v>150</v>
      </c>
    </row>
    <row r="185" spans="1:29" ht="13.2" x14ac:dyDescent="0.25">
      <c r="A185" s="1">
        <v>184</v>
      </c>
      <c r="B185" s="1">
        <v>15</v>
      </c>
      <c r="C185" s="3" t="s">
        <v>273</v>
      </c>
      <c r="D185" s="1">
        <v>2</v>
      </c>
      <c r="E185" s="1">
        <f t="shared" si="15"/>
        <v>46</v>
      </c>
      <c r="F185" t="str">
        <f t="shared" si="16"/>
        <v>HP01BN_S_Rolle2_Rolle1_Bandgeschwindigkeit_Ist</v>
      </c>
      <c r="G185" s="3" t="s">
        <v>274</v>
      </c>
      <c r="H185" t="s">
        <v>116</v>
      </c>
      <c r="I185" t="s">
        <v>275</v>
      </c>
      <c r="J185" t="s">
        <v>118</v>
      </c>
      <c r="K185" s="1" t="s">
        <v>38</v>
      </c>
      <c r="L185" t="s">
        <v>67</v>
      </c>
      <c r="M185" s="14"/>
      <c r="Q185" t="s">
        <v>119</v>
      </c>
      <c r="S185" s="30"/>
      <c r="T185" s="30"/>
      <c r="U185" s="1" t="s">
        <v>41</v>
      </c>
    </row>
    <row r="186" spans="1:29" ht="13.2" x14ac:dyDescent="0.25">
      <c r="A186" s="1">
        <v>185</v>
      </c>
      <c r="B186" s="1">
        <v>15</v>
      </c>
      <c r="C186" s="3" t="s">
        <v>273</v>
      </c>
      <c r="D186" s="1">
        <v>4</v>
      </c>
      <c r="E186" s="1">
        <f t="shared" si="15"/>
        <v>34</v>
      </c>
      <c r="F186" t="str">
        <f t="shared" si="16"/>
        <v>HP01MKL_S_Rolle2_Rolle1_Moment_Ist</v>
      </c>
      <c r="G186" s="3" t="s">
        <v>274</v>
      </c>
      <c r="H186" t="s">
        <v>120</v>
      </c>
      <c r="I186" t="s">
        <v>275</v>
      </c>
      <c r="J186" t="s">
        <v>124</v>
      </c>
      <c r="K186" s="1" t="s">
        <v>38</v>
      </c>
      <c r="L186" t="s">
        <v>125</v>
      </c>
      <c r="M186" s="14"/>
      <c r="Q186" t="s">
        <v>119</v>
      </c>
      <c r="S186" s="30"/>
      <c r="T186" s="30"/>
      <c r="U186" s="1" t="s">
        <v>41</v>
      </c>
    </row>
    <row r="187" spans="1:29" ht="13.2" x14ac:dyDescent="0.25">
      <c r="A187" s="1">
        <v>186</v>
      </c>
      <c r="B187" s="1">
        <v>15</v>
      </c>
      <c r="C187" s="3" t="s">
        <v>273</v>
      </c>
      <c r="D187" s="1">
        <v>5</v>
      </c>
      <c r="E187" s="1">
        <f t="shared" si="15"/>
        <v>33</v>
      </c>
      <c r="F187" t="str">
        <f t="shared" si="16"/>
        <v>HP01MKL_S_Rolle2_Rolle1_Strom_Ist</v>
      </c>
      <c r="G187" s="3" t="s">
        <v>274</v>
      </c>
      <c r="H187" t="s">
        <v>120</v>
      </c>
      <c r="I187" t="s">
        <v>275</v>
      </c>
      <c r="J187" t="s">
        <v>127</v>
      </c>
      <c r="K187" s="1" t="s">
        <v>38</v>
      </c>
      <c r="L187" t="s">
        <v>128</v>
      </c>
      <c r="M187" s="14"/>
      <c r="Q187" t="s">
        <v>119</v>
      </c>
      <c r="S187" s="30"/>
      <c r="T187" s="30"/>
      <c r="U187" s="1" t="s">
        <v>41</v>
      </c>
    </row>
    <row r="188" spans="1:29" ht="13.2" x14ac:dyDescent="0.25">
      <c r="A188" s="1">
        <v>187</v>
      </c>
      <c r="B188" s="1">
        <v>15</v>
      </c>
      <c r="C188" s="3" t="s">
        <v>273</v>
      </c>
      <c r="D188" s="1">
        <v>6</v>
      </c>
      <c r="E188" s="1">
        <f t="shared" si="15"/>
        <v>47</v>
      </c>
      <c r="F188" t="str">
        <f t="shared" si="16"/>
        <v>HP11BN_S_Rolle2_Rolle2_Bandgeschwindigkeit_Soll</v>
      </c>
      <c r="G188" s="3" t="s">
        <v>276</v>
      </c>
      <c r="H188" t="s">
        <v>116</v>
      </c>
      <c r="I188" t="s">
        <v>277</v>
      </c>
      <c r="J188" t="s">
        <v>118</v>
      </c>
      <c r="K188" s="1" t="s">
        <v>48</v>
      </c>
      <c r="L188" t="s">
        <v>67</v>
      </c>
      <c r="M188" s="14"/>
      <c r="Q188" t="s">
        <v>119</v>
      </c>
      <c r="S188" s="30"/>
      <c r="T188" s="30"/>
      <c r="U188" s="1" t="s">
        <v>150</v>
      </c>
      <c r="X188" s="32"/>
    </row>
    <row r="189" spans="1:29" ht="13.2" x14ac:dyDescent="0.25">
      <c r="A189" s="1">
        <v>188</v>
      </c>
      <c r="B189" s="1">
        <v>15</v>
      </c>
      <c r="C189" s="3" t="s">
        <v>273</v>
      </c>
      <c r="D189" s="1">
        <v>7</v>
      </c>
      <c r="E189" s="1">
        <f t="shared" si="15"/>
        <v>46</v>
      </c>
      <c r="F189" t="str">
        <f t="shared" si="16"/>
        <v>HP11BN_S_Rolle2_Rolle2_Bandgeschwindigkeit_Ist</v>
      </c>
      <c r="G189" s="3" t="s">
        <v>276</v>
      </c>
      <c r="H189" t="s">
        <v>116</v>
      </c>
      <c r="I189" t="s">
        <v>277</v>
      </c>
      <c r="J189" t="s">
        <v>118</v>
      </c>
      <c r="K189" s="1" t="s">
        <v>38</v>
      </c>
      <c r="L189" t="s">
        <v>67</v>
      </c>
      <c r="M189" s="14"/>
      <c r="Q189" t="s">
        <v>119</v>
      </c>
      <c r="S189" s="30"/>
      <c r="T189" s="30"/>
      <c r="U189" s="1" t="s">
        <v>41</v>
      </c>
      <c r="X189" s="32" t="s">
        <v>41</v>
      </c>
    </row>
    <row r="190" spans="1:29" ht="13.2" x14ac:dyDescent="0.25">
      <c r="A190" s="1">
        <v>189</v>
      </c>
      <c r="B190" s="1">
        <v>15</v>
      </c>
      <c r="C190" s="3" t="s">
        <v>273</v>
      </c>
      <c r="D190" s="1">
        <v>9</v>
      </c>
      <c r="E190" s="1">
        <f t="shared" si="15"/>
        <v>34</v>
      </c>
      <c r="F190" t="str">
        <f t="shared" si="16"/>
        <v>HP11MKL_S_Rolle2_Rolle2_Moment_Ist</v>
      </c>
      <c r="G190" s="3" t="s">
        <v>276</v>
      </c>
      <c r="H190" t="s">
        <v>120</v>
      </c>
      <c r="I190" t="s">
        <v>277</v>
      </c>
      <c r="J190" t="s">
        <v>124</v>
      </c>
      <c r="K190" s="1" t="s">
        <v>38</v>
      </c>
      <c r="L190" t="s">
        <v>125</v>
      </c>
      <c r="M190" s="14"/>
      <c r="Q190" t="s">
        <v>119</v>
      </c>
      <c r="S190" s="30"/>
      <c r="T190" s="30"/>
      <c r="U190" s="1" t="s">
        <v>41</v>
      </c>
    </row>
    <row r="191" spans="1:29" ht="13.2" x14ac:dyDescent="0.25">
      <c r="A191" s="1">
        <v>190</v>
      </c>
      <c r="B191" s="1">
        <v>15</v>
      </c>
      <c r="C191" s="3" t="s">
        <v>273</v>
      </c>
      <c r="D191" s="1">
        <v>10</v>
      </c>
      <c r="E191" s="1">
        <f t="shared" si="15"/>
        <v>33</v>
      </c>
      <c r="F191" t="str">
        <f t="shared" si="16"/>
        <v>HP11MKL_S_Rolle2_Rolle2_Strom_Ist</v>
      </c>
      <c r="G191" s="3" t="s">
        <v>276</v>
      </c>
      <c r="H191" t="s">
        <v>120</v>
      </c>
      <c r="I191" t="s">
        <v>277</v>
      </c>
      <c r="J191" t="s">
        <v>127</v>
      </c>
      <c r="K191" s="1" t="s">
        <v>38</v>
      </c>
      <c r="L191" t="s">
        <v>128</v>
      </c>
      <c r="M191" s="14"/>
      <c r="Q191" t="s">
        <v>119</v>
      </c>
      <c r="S191" s="30"/>
      <c r="T191" s="30"/>
      <c r="U191" s="1" t="s">
        <v>41</v>
      </c>
    </row>
    <row r="192" spans="1:29" ht="13.2" x14ac:dyDescent="0.25">
      <c r="A192" s="1">
        <v>191</v>
      </c>
      <c r="M192" s="14"/>
      <c r="S192" s="30"/>
      <c r="T192" s="30"/>
    </row>
    <row r="193" spans="1:21" ht="13.2" x14ac:dyDescent="0.25">
      <c r="A193" s="1">
        <v>192</v>
      </c>
      <c r="B193" s="1">
        <v>16</v>
      </c>
      <c r="C193" s="3" t="s">
        <v>278</v>
      </c>
      <c r="D193" s="1">
        <v>1</v>
      </c>
      <c r="E193" s="1">
        <f t="shared" ref="E193:E199" si="17">LEN(F193)</f>
        <v>49</v>
      </c>
      <c r="F193" t="str">
        <f t="shared" ref="F193:F199" si="18">IF(G193&lt;&gt;"",TRIM(CONCATENATE(G193,H193,"_",I193,"_",J193,"_",K193)),"")</f>
        <v>JC01BD_Sprühreinigung_Zirkulationspumpe_Druck_Ist</v>
      </c>
      <c r="G193" s="3" t="s">
        <v>279</v>
      </c>
      <c r="H193" t="s">
        <v>280</v>
      </c>
      <c r="I193" t="s">
        <v>281</v>
      </c>
      <c r="J193" t="s">
        <v>282</v>
      </c>
      <c r="K193" s="1" t="s">
        <v>38</v>
      </c>
      <c r="L193" t="s">
        <v>219</v>
      </c>
      <c r="M193" s="14"/>
      <c r="Q193" t="s">
        <v>269</v>
      </c>
      <c r="S193" s="30"/>
      <c r="T193" s="30"/>
      <c r="U193" s="1" t="s">
        <v>41</v>
      </c>
    </row>
    <row r="194" spans="1:21" ht="13.2" x14ac:dyDescent="0.25">
      <c r="A194" s="1">
        <v>193</v>
      </c>
      <c r="B194" s="1">
        <v>16</v>
      </c>
      <c r="C194" s="3" t="s">
        <v>278</v>
      </c>
      <c r="D194" s="1">
        <v>2</v>
      </c>
      <c r="E194" s="1">
        <f t="shared" si="17"/>
        <v>49</v>
      </c>
      <c r="F194" t="str">
        <f t="shared" si="18"/>
        <v>JC25BH_Sprühreinigung_Zirkulationstank_Niveau_Ist</v>
      </c>
      <c r="G194" s="3" t="s">
        <v>283</v>
      </c>
      <c r="H194" t="s">
        <v>284</v>
      </c>
      <c r="I194" t="s">
        <v>285</v>
      </c>
      <c r="J194" t="s">
        <v>286</v>
      </c>
      <c r="K194" s="1" t="s">
        <v>38</v>
      </c>
      <c r="L194" t="s">
        <v>57</v>
      </c>
      <c r="M194" s="14"/>
      <c r="Q194" t="s">
        <v>269</v>
      </c>
      <c r="S194" s="30"/>
      <c r="T194" s="30"/>
      <c r="U194" s="1" t="s">
        <v>41</v>
      </c>
    </row>
    <row r="195" spans="1:21" ht="13.2" x14ac:dyDescent="0.25">
      <c r="A195" s="1">
        <v>194</v>
      </c>
      <c r="B195" s="1">
        <v>16</v>
      </c>
      <c r="C195" s="3" t="s">
        <v>278</v>
      </c>
      <c r="D195" s="1">
        <v>3</v>
      </c>
      <c r="E195" s="1">
        <f t="shared" si="17"/>
        <v>52</v>
      </c>
      <c r="F195" t="str">
        <f t="shared" si="18"/>
        <v>JC26BLF_Sprühreinigung_Zirkulationstank_Leitwert_Ist</v>
      </c>
      <c r="G195" s="3" t="s">
        <v>287</v>
      </c>
      <c r="H195" t="s">
        <v>288</v>
      </c>
      <c r="I195" t="s">
        <v>285</v>
      </c>
      <c r="J195" t="s">
        <v>289</v>
      </c>
      <c r="K195" s="1" t="s">
        <v>38</v>
      </c>
      <c r="L195" t="s">
        <v>290</v>
      </c>
      <c r="M195" s="14"/>
      <c r="Q195" t="s">
        <v>269</v>
      </c>
      <c r="S195" s="30"/>
      <c r="T195" s="30"/>
      <c r="U195" s="1" t="s">
        <v>41</v>
      </c>
    </row>
    <row r="196" spans="1:21" ht="13.2" x14ac:dyDescent="0.25">
      <c r="A196" s="1">
        <v>195</v>
      </c>
      <c r="B196" s="1">
        <v>16</v>
      </c>
      <c r="C196" s="3" t="s">
        <v>278</v>
      </c>
      <c r="D196" s="1">
        <v>6</v>
      </c>
      <c r="E196" s="1">
        <f t="shared" si="17"/>
        <v>50</v>
      </c>
      <c r="F196" t="str">
        <f t="shared" si="18"/>
        <v>JC41BT_Sprühreinigung_Wärmetauscher_Temperatur_Ist</v>
      </c>
      <c r="G196" s="3" t="s">
        <v>291</v>
      </c>
      <c r="H196" t="s">
        <v>292</v>
      </c>
      <c r="I196" t="s">
        <v>293</v>
      </c>
      <c r="J196" t="s">
        <v>294</v>
      </c>
      <c r="K196" s="1" t="s">
        <v>38</v>
      </c>
      <c r="L196" t="s">
        <v>113</v>
      </c>
      <c r="M196" s="14"/>
      <c r="Q196" t="s">
        <v>269</v>
      </c>
      <c r="S196" s="30"/>
      <c r="T196" s="30"/>
      <c r="U196" s="1" t="s">
        <v>41</v>
      </c>
    </row>
    <row r="197" spans="1:21" ht="15.6" x14ac:dyDescent="0.25">
      <c r="A197" s="1">
        <v>196</v>
      </c>
      <c r="B197" s="1">
        <v>16</v>
      </c>
      <c r="C197" s="3" t="s">
        <v>278</v>
      </c>
      <c r="D197" s="1">
        <v>7</v>
      </c>
      <c r="E197" s="1">
        <f t="shared" si="17"/>
        <v>52</v>
      </c>
      <c r="F197" t="str">
        <f t="shared" si="18"/>
        <v>JC51BQ_Sprühreinigung_Abschlemmventil_Durchfluss_Ist</v>
      </c>
      <c r="G197" s="3" t="s">
        <v>295</v>
      </c>
      <c r="H197" t="s">
        <v>296</v>
      </c>
      <c r="I197" t="s">
        <v>297</v>
      </c>
      <c r="J197" t="s">
        <v>298</v>
      </c>
      <c r="K197" s="1" t="s">
        <v>38</v>
      </c>
      <c r="L197" t="s">
        <v>299</v>
      </c>
      <c r="M197" s="14"/>
      <c r="Q197" t="s">
        <v>269</v>
      </c>
      <c r="S197" s="30"/>
      <c r="T197" s="30"/>
      <c r="U197" s="1" t="s">
        <v>41</v>
      </c>
    </row>
    <row r="198" spans="1:21" ht="13.2" x14ac:dyDescent="0.25">
      <c r="A198" s="1">
        <v>197</v>
      </c>
      <c r="B198" s="1">
        <v>16</v>
      </c>
      <c r="C198" s="3" t="s">
        <v>278</v>
      </c>
      <c r="D198" s="1">
        <v>7</v>
      </c>
      <c r="E198" s="1">
        <f t="shared" si="17"/>
        <v>26</v>
      </c>
      <c r="F198" t="str">
        <f t="shared" si="18"/>
        <v>HP01MKL_Reinigung_Zug_Soll</v>
      </c>
      <c r="G198" s="3" t="s">
        <v>274</v>
      </c>
      <c r="H198" t="s">
        <v>120</v>
      </c>
      <c r="I198" t="s">
        <v>300</v>
      </c>
      <c r="J198" t="s">
        <v>121</v>
      </c>
      <c r="K198" s="1" t="s">
        <v>48</v>
      </c>
      <c r="L198" t="s">
        <v>260</v>
      </c>
      <c r="M198" s="14"/>
      <c r="Q198" t="s">
        <v>119</v>
      </c>
      <c r="S198" s="30"/>
      <c r="T198" s="30"/>
      <c r="U198" s="1" t="s">
        <v>41</v>
      </c>
    </row>
    <row r="199" spans="1:21" ht="13.2" x14ac:dyDescent="0.25">
      <c r="A199" s="1">
        <v>198</v>
      </c>
      <c r="B199" s="1">
        <v>16</v>
      </c>
      <c r="C199" s="3" t="s">
        <v>278</v>
      </c>
      <c r="D199" s="1">
        <v>7</v>
      </c>
      <c r="E199" s="1">
        <f t="shared" si="17"/>
        <v>25</v>
      </c>
      <c r="F199" t="str">
        <f t="shared" si="18"/>
        <v>HP01MKL_Reinigung_Zug_Ist</v>
      </c>
      <c r="G199" s="3" t="s">
        <v>274</v>
      </c>
      <c r="H199" t="s">
        <v>120</v>
      </c>
      <c r="I199" t="s">
        <v>300</v>
      </c>
      <c r="J199" t="s">
        <v>121</v>
      </c>
      <c r="K199" s="1" t="s">
        <v>38</v>
      </c>
      <c r="L199" t="s">
        <v>260</v>
      </c>
      <c r="M199" s="14"/>
      <c r="Q199" t="s">
        <v>119</v>
      </c>
      <c r="S199" s="30"/>
      <c r="T199" s="30"/>
      <c r="U199" s="1" t="s">
        <v>41</v>
      </c>
    </row>
    <row r="200" spans="1:21" ht="13.2" x14ac:dyDescent="0.25">
      <c r="A200" s="1">
        <v>199</v>
      </c>
      <c r="M200" s="14"/>
      <c r="S200" s="30"/>
      <c r="T200" s="30"/>
    </row>
    <row r="201" spans="1:21" ht="13.2" x14ac:dyDescent="0.25">
      <c r="A201" s="1">
        <v>200</v>
      </c>
      <c r="B201" s="1">
        <v>17</v>
      </c>
      <c r="C201" s="3" t="s">
        <v>301</v>
      </c>
      <c r="D201" s="1">
        <v>2</v>
      </c>
      <c r="E201" s="1">
        <f t="shared" ref="E201:E209" si="19">LEN(F201)</f>
        <v>45</v>
      </c>
      <c r="F201" t="str">
        <f t="shared" ref="F201:F209" si="20">IF(G201&lt;&gt;"",TRIM(CONCATENATE(G201,H201,"_",I201,"_",J201,"_",K201)),"")</f>
        <v>JE02BP_Bürstmaschine1_Bürste1_Motor_Strom_Ist</v>
      </c>
      <c r="G201" s="3" t="s">
        <v>302</v>
      </c>
      <c r="H201" t="s">
        <v>303</v>
      </c>
      <c r="I201" t="s">
        <v>304</v>
      </c>
      <c r="J201" t="s">
        <v>127</v>
      </c>
      <c r="K201" s="1" t="s">
        <v>38</v>
      </c>
      <c r="L201" t="s">
        <v>128</v>
      </c>
      <c r="M201" s="14"/>
      <c r="Q201" t="s">
        <v>269</v>
      </c>
      <c r="S201" s="30"/>
      <c r="T201" s="30"/>
      <c r="U201" s="1" t="s">
        <v>41</v>
      </c>
    </row>
    <row r="202" spans="1:21" ht="13.2" x14ac:dyDescent="0.25">
      <c r="A202" s="1">
        <v>201</v>
      </c>
      <c r="B202" s="1">
        <v>17</v>
      </c>
      <c r="C202" s="3" t="s">
        <v>301</v>
      </c>
      <c r="D202" s="1">
        <v>3</v>
      </c>
      <c r="E202" s="1">
        <f t="shared" si="19"/>
        <v>60</v>
      </c>
      <c r="F202" t="str">
        <f t="shared" si="20"/>
        <v>JE22SBE_Bürstmaschine1_Bürste4_Schnellöffnung_Abgestellt_Ist</v>
      </c>
      <c r="G202" s="3" t="s">
        <v>305</v>
      </c>
      <c r="H202" t="s">
        <v>306</v>
      </c>
      <c r="I202" t="s">
        <v>307</v>
      </c>
      <c r="J202" t="s">
        <v>308</v>
      </c>
      <c r="K202" s="1" t="s">
        <v>38</v>
      </c>
      <c r="L202" t="s">
        <v>62</v>
      </c>
      <c r="M202" s="14"/>
      <c r="Q202" t="s">
        <v>269</v>
      </c>
      <c r="S202" s="30"/>
      <c r="T202" s="30"/>
      <c r="U202" s="1" t="s">
        <v>41</v>
      </c>
    </row>
    <row r="203" spans="1:21" ht="13.2" x14ac:dyDescent="0.25">
      <c r="A203" s="1">
        <v>202</v>
      </c>
      <c r="B203" s="1">
        <v>17</v>
      </c>
      <c r="C203" s="3" t="s">
        <v>301</v>
      </c>
      <c r="D203" s="1">
        <v>3</v>
      </c>
      <c r="E203" s="1">
        <f t="shared" si="19"/>
        <v>60</v>
      </c>
      <c r="F203" t="str">
        <f t="shared" si="20"/>
        <v>JE22SBE_Bürstmaschine1_Bürste3_Schnellöffnung_Abgestellt_Ist</v>
      </c>
      <c r="G203" s="3" t="s">
        <v>305</v>
      </c>
      <c r="H203" t="s">
        <v>306</v>
      </c>
      <c r="I203" t="s">
        <v>309</v>
      </c>
      <c r="J203" t="s">
        <v>308</v>
      </c>
      <c r="K203" s="1" t="s">
        <v>38</v>
      </c>
      <c r="L203" t="s">
        <v>62</v>
      </c>
      <c r="M203" s="14"/>
      <c r="Q203" t="s">
        <v>269</v>
      </c>
      <c r="S203" s="30"/>
      <c r="T203" s="30"/>
      <c r="U203" s="1" t="s">
        <v>41</v>
      </c>
    </row>
    <row r="204" spans="1:21" ht="13.2" x14ac:dyDescent="0.25">
      <c r="A204" s="1">
        <v>203</v>
      </c>
      <c r="B204" s="1">
        <v>17</v>
      </c>
      <c r="C204" s="3" t="s">
        <v>301</v>
      </c>
      <c r="D204" s="1">
        <v>3</v>
      </c>
      <c r="E204" s="1">
        <f t="shared" si="19"/>
        <v>60</v>
      </c>
      <c r="F204" t="str">
        <f t="shared" si="20"/>
        <v>JE12SBE_Bürstmaschine1_Bürste2_Schnellöffnung_Abgestellt_Ist</v>
      </c>
      <c r="G204" s="3" t="s">
        <v>310</v>
      </c>
      <c r="H204" t="s">
        <v>306</v>
      </c>
      <c r="I204" t="s">
        <v>311</v>
      </c>
      <c r="J204" t="s">
        <v>308</v>
      </c>
      <c r="K204" s="1" t="s">
        <v>38</v>
      </c>
      <c r="L204" t="s">
        <v>62</v>
      </c>
      <c r="M204" s="14"/>
      <c r="Q204" t="s">
        <v>269</v>
      </c>
      <c r="S204" s="30"/>
      <c r="T204" s="30"/>
      <c r="U204" s="1" t="s">
        <v>41</v>
      </c>
    </row>
    <row r="205" spans="1:21" ht="13.2" x14ac:dyDescent="0.25">
      <c r="A205" s="1">
        <v>204</v>
      </c>
      <c r="B205" s="1">
        <v>17</v>
      </c>
      <c r="C205" s="3" t="s">
        <v>301</v>
      </c>
      <c r="D205" s="1">
        <v>3</v>
      </c>
      <c r="E205" s="1">
        <f t="shared" si="19"/>
        <v>60</v>
      </c>
      <c r="F205" t="str">
        <f t="shared" si="20"/>
        <v>JE02SBE_Bürstmaschine1_Bürste1_Schnellöffnung_Abgestellt_Ist</v>
      </c>
      <c r="G205" s="3" t="s">
        <v>302</v>
      </c>
      <c r="H205" t="s">
        <v>306</v>
      </c>
      <c r="I205" t="s">
        <v>312</v>
      </c>
      <c r="J205" t="s">
        <v>308</v>
      </c>
      <c r="K205" s="1" t="s">
        <v>38</v>
      </c>
      <c r="L205" t="s">
        <v>62</v>
      </c>
      <c r="M205" s="14"/>
      <c r="Q205" t="s">
        <v>269</v>
      </c>
      <c r="S205" s="30"/>
      <c r="T205" s="30"/>
      <c r="U205" s="1" t="s">
        <v>41</v>
      </c>
    </row>
    <row r="206" spans="1:21" ht="13.2" x14ac:dyDescent="0.25">
      <c r="A206" s="1">
        <v>205</v>
      </c>
      <c r="B206" s="1">
        <v>17</v>
      </c>
      <c r="C206" s="3" t="s">
        <v>301</v>
      </c>
      <c r="D206" s="1">
        <v>5</v>
      </c>
      <c r="E206" s="1">
        <f t="shared" si="19"/>
        <v>45</v>
      </c>
      <c r="F206" t="str">
        <f t="shared" si="20"/>
        <v>JE12BP_Bürstmaschine1_Bürste2_Motor_Strom_Ist</v>
      </c>
      <c r="G206" s="3" t="s">
        <v>310</v>
      </c>
      <c r="H206" t="s">
        <v>303</v>
      </c>
      <c r="I206" t="s">
        <v>313</v>
      </c>
      <c r="J206" t="s">
        <v>127</v>
      </c>
      <c r="K206" s="1" t="s">
        <v>38</v>
      </c>
      <c r="L206" t="s">
        <v>128</v>
      </c>
      <c r="M206" s="14"/>
      <c r="Q206" t="s">
        <v>269</v>
      </c>
      <c r="S206" s="30"/>
      <c r="T206" s="30"/>
      <c r="U206" s="1" t="s">
        <v>41</v>
      </c>
    </row>
    <row r="207" spans="1:21" ht="13.2" x14ac:dyDescent="0.25">
      <c r="A207" s="1">
        <v>206</v>
      </c>
      <c r="B207" s="1">
        <v>17</v>
      </c>
      <c r="C207" s="3" t="s">
        <v>301</v>
      </c>
      <c r="D207" s="1">
        <v>7</v>
      </c>
      <c r="E207" s="1">
        <f t="shared" si="19"/>
        <v>45</v>
      </c>
      <c r="F207" t="str">
        <f t="shared" si="20"/>
        <v>JE22BP_Bürstmaschine1_Bürste3_Motor_Strom_Ist</v>
      </c>
      <c r="G207" s="3" t="s">
        <v>305</v>
      </c>
      <c r="H207" t="s">
        <v>303</v>
      </c>
      <c r="I207" t="s">
        <v>314</v>
      </c>
      <c r="J207" t="s">
        <v>127</v>
      </c>
      <c r="K207" s="1" t="s">
        <v>38</v>
      </c>
      <c r="L207" t="s">
        <v>128</v>
      </c>
      <c r="M207" s="14"/>
      <c r="Q207" t="s">
        <v>269</v>
      </c>
      <c r="S207" s="30"/>
      <c r="T207" s="30"/>
      <c r="U207" s="1" t="s">
        <v>41</v>
      </c>
    </row>
    <row r="208" spans="1:21" ht="13.2" x14ac:dyDescent="0.25">
      <c r="A208" s="1">
        <v>207</v>
      </c>
      <c r="B208" s="1">
        <v>17</v>
      </c>
      <c r="C208" s="3" t="s">
        <v>301</v>
      </c>
      <c r="D208" s="1">
        <v>9</v>
      </c>
      <c r="E208" s="1">
        <f t="shared" si="19"/>
        <v>45</v>
      </c>
      <c r="F208" t="str">
        <f t="shared" si="20"/>
        <v>JE32BP_Bürstmaschine1_Bürste4_Motor_Strom_Ist</v>
      </c>
      <c r="G208" s="3" t="s">
        <v>315</v>
      </c>
      <c r="H208" t="s">
        <v>303</v>
      </c>
      <c r="I208" t="s">
        <v>316</v>
      </c>
      <c r="J208" t="s">
        <v>127</v>
      </c>
      <c r="K208" s="1" t="s">
        <v>38</v>
      </c>
      <c r="L208" t="s">
        <v>128</v>
      </c>
      <c r="M208" s="14"/>
      <c r="Q208" t="s">
        <v>269</v>
      </c>
      <c r="S208" s="30"/>
      <c r="T208" s="30"/>
      <c r="U208" s="1" t="s">
        <v>41</v>
      </c>
    </row>
    <row r="209" spans="1:21" ht="15.6" x14ac:dyDescent="0.25">
      <c r="A209" s="1">
        <v>208</v>
      </c>
      <c r="B209" s="1">
        <v>17</v>
      </c>
      <c r="C209" s="3" t="s">
        <v>301</v>
      </c>
      <c r="D209" s="1">
        <v>10</v>
      </c>
      <c r="E209" s="1">
        <f t="shared" si="19"/>
        <v>54</v>
      </c>
      <c r="F209" t="str">
        <f t="shared" si="20"/>
        <v>JE92BD_Bürstmaschine1_Zirkulationspumpe_Durchfluss_Ist</v>
      </c>
      <c r="G209" s="3" t="s">
        <v>317</v>
      </c>
      <c r="H209" t="s">
        <v>280</v>
      </c>
      <c r="I209" t="s">
        <v>318</v>
      </c>
      <c r="J209" t="s">
        <v>298</v>
      </c>
      <c r="K209" s="1" t="s">
        <v>38</v>
      </c>
      <c r="L209" t="s">
        <v>299</v>
      </c>
      <c r="M209" s="14"/>
      <c r="Q209" t="s">
        <v>269</v>
      </c>
      <c r="S209" s="30"/>
      <c r="T209" s="30"/>
      <c r="U209" s="1" t="s">
        <v>41</v>
      </c>
    </row>
    <row r="210" spans="1:21" ht="13.2" x14ac:dyDescent="0.25">
      <c r="A210" s="1">
        <v>209</v>
      </c>
      <c r="M210" s="14"/>
      <c r="S210" s="30"/>
      <c r="T210" s="30"/>
    </row>
    <row r="211" spans="1:21" ht="13.2" x14ac:dyDescent="0.25">
      <c r="A211" s="1">
        <v>210</v>
      </c>
      <c r="B211" s="1">
        <v>18</v>
      </c>
      <c r="C211" s="3" t="s">
        <v>319</v>
      </c>
      <c r="D211" s="1">
        <v>1</v>
      </c>
      <c r="E211" s="1">
        <f t="shared" ref="E211:E219" si="21">LEN(F211)</f>
        <v>60</v>
      </c>
      <c r="F211" t="str">
        <f t="shared" ref="F211:F219" si="22">IF(G211&lt;&gt;"",TRIM(CONCATENATE(G211,H211,"_",I211,"_",J211,"_",K211)),"")</f>
        <v>JN01BD_Elektrolytische_Reinigung_Zirkulationspumpe_Druck_Ist</v>
      </c>
      <c r="G211" s="3" t="s">
        <v>320</v>
      </c>
      <c r="H211" t="s">
        <v>280</v>
      </c>
      <c r="I211" t="s">
        <v>321</v>
      </c>
      <c r="J211" t="s">
        <v>282</v>
      </c>
      <c r="K211" s="1" t="s">
        <v>38</v>
      </c>
      <c r="L211" t="s">
        <v>219</v>
      </c>
      <c r="M211" s="14"/>
      <c r="Q211" t="s">
        <v>269</v>
      </c>
      <c r="S211" s="30"/>
      <c r="T211" s="30"/>
      <c r="U211" s="1" t="s">
        <v>41</v>
      </c>
    </row>
    <row r="212" spans="1:21" ht="13.2" x14ac:dyDescent="0.25">
      <c r="A212" s="1">
        <v>211</v>
      </c>
      <c r="B212" s="1">
        <v>18</v>
      </c>
      <c r="C212" s="3" t="s">
        <v>319</v>
      </c>
      <c r="D212" s="1">
        <v>1</v>
      </c>
      <c r="E212" s="1">
        <f t="shared" si="21"/>
        <v>55</v>
      </c>
      <c r="F212" t="str">
        <f t="shared" si="22"/>
        <v>JM11BH_Elektrolytische_Reinigung_Prozesstank_Niveau_Ist</v>
      </c>
      <c r="G212" s="3" t="s">
        <v>322</v>
      </c>
      <c r="H212" t="s">
        <v>284</v>
      </c>
      <c r="I212" t="s">
        <v>323</v>
      </c>
      <c r="J212" t="s">
        <v>286</v>
      </c>
      <c r="K212" s="1" t="s">
        <v>38</v>
      </c>
      <c r="L212" t="s">
        <v>57</v>
      </c>
      <c r="M212" s="14"/>
      <c r="Q212" t="s">
        <v>269</v>
      </c>
      <c r="S212" s="30"/>
      <c r="T212" s="30"/>
      <c r="U212" s="1" t="s">
        <v>41</v>
      </c>
    </row>
    <row r="213" spans="1:21" ht="13.2" x14ac:dyDescent="0.25">
      <c r="A213" s="1">
        <v>212</v>
      </c>
      <c r="B213" s="1">
        <v>18</v>
      </c>
      <c r="C213" s="3" t="s">
        <v>319</v>
      </c>
      <c r="D213" s="1">
        <v>2</v>
      </c>
      <c r="E213" s="1">
        <f t="shared" si="21"/>
        <v>60</v>
      </c>
      <c r="F213" t="str">
        <f t="shared" si="22"/>
        <v>JN25BH_Elektrolytische_Reinigung_Zirkulationstank_Niveau_Ist</v>
      </c>
      <c r="G213" s="3" t="s">
        <v>324</v>
      </c>
      <c r="H213" t="s">
        <v>284</v>
      </c>
      <c r="I213" t="s">
        <v>325</v>
      </c>
      <c r="J213" t="s">
        <v>286</v>
      </c>
      <c r="K213" s="1" t="s">
        <v>38</v>
      </c>
      <c r="L213" t="s">
        <v>57</v>
      </c>
      <c r="M213" s="14"/>
      <c r="Q213" t="s">
        <v>269</v>
      </c>
      <c r="S213" s="30"/>
      <c r="T213" s="30"/>
      <c r="U213" s="1" t="s">
        <v>41</v>
      </c>
    </row>
    <row r="214" spans="1:21" ht="13.2" x14ac:dyDescent="0.25">
      <c r="A214" s="1">
        <v>213</v>
      </c>
      <c r="B214" s="1">
        <v>18</v>
      </c>
      <c r="C214" s="3" t="s">
        <v>319</v>
      </c>
      <c r="D214" s="1">
        <v>2</v>
      </c>
      <c r="E214" s="1">
        <f t="shared" si="21"/>
        <v>64</v>
      </c>
      <c r="F214" t="str">
        <f t="shared" si="22"/>
        <v>JM71GL_Elektrolytische_Reinigung_Gleichrichter1_Stromdichte_Soll</v>
      </c>
      <c r="G214" s="3" t="s">
        <v>326</v>
      </c>
      <c r="H214" t="s">
        <v>327</v>
      </c>
      <c r="I214" t="s">
        <v>328</v>
      </c>
      <c r="J214" t="s">
        <v>329</v>
      </c>
      <c r="K214" s="1" t="s">
        <v>48</v>
      </c>
      <c r="L214" t="s">
        <v>330</v>
      </c>
      <c r="M214" s="14"/>
      <c r="Q214" t="s">
        <v>269</v>
      </c>
      <c r="S214" s="30"/>
      <c r="T214" s="30"/>
      <c r="U214" s="1" t="s">
        <v>41</v>
      </c>
    </row>
    <row r="215" spans="1:21" ht="13.2" x14ac:dyDescent="0.25">
      <c r="A215" s="1">
        <v>214</v>
      </c>
      <c r="B215" s="1">
        <v>18</v>
      </c>
      <c r="C215" s="3" t="s">
        <v>319</v>
      </c>
      <c r="D215" s="1">
        <v>3</v>
      </c>
      <c r="E215" s="1">
        <f t="shared" si="21"/>
        <v>63</v>
      </c>
      <c r="F215" t="str">
        <f t="shared" si="22"/>
        <v>JN26BLF_Elektrolytische_Reinigung_Zirkulationstank_Leitwert_Ist</v>
      </c>
      <c r="G215" s="3" t="s">
        <v>331</v>
      </c>
      <c r="H215" t="s">
        <v>288</v>
      </c>
      <c r="I215" t="s">
        <v>325</v>
      </c>
      <c r="J215" t="s">
        <v>289</v>
      </c>
      <c r="K215" s="1" t="s">
        <v>38</v>
      </c>
      <c r="L215" t="s">
        <v>290</v>
      </c>
      <c r="M215" s="14"/>
      <c r="Q215" t="s">
        <v>269</v>
      </c>
      <c r="S215" s="30"/>
      <c r="T215" s="30"/>
      <c r="U215" s="1" t="s">
        <v>41</v>
      </c>
    </row>
    <row r="216" spans="1:21" ht="13.2" x14ac:dyDescent="0.25">
      <c r="A216" s="1">
        <v>215</v>
      </c>
      <c r="B216" s="1">
        <v>18</v>
      </c>
      <c r="C216" s="3" t="s">
        <v>319</v>
      </c>
      <c r="D216" s="1">
        <v>3</v>
      </c>
      <c r="E216" s="1">
        <f t="shared" si="21"/>
        <v>63</v>
      </c>
      <c r="F216" t="str">
        <f t="shared" si="22"/>
        <v>JM71GL_Elektrolytische_Reinigung_Gleichrichter1_Stromdichte_Ist</v>
      </c>
      <c r="G216" s="3" t="s">
        <v>326</v>
      </c>
      <c r="H216" t="s">
        <v>327</v>
      </c>
      <c r="I216" t="s">
        <v>328</v>
      </c>
      <c r="J216" t="s">
        <v>329</v>
      </c>
      <c r="K216" s="1" t="s">
        <v>38</v>
      </c>
      <c r="L216" t="s">
        <v>330</v>
      </c>
      <c r="M216" s="14"/>
      <c r="Q216" t="s">
        <v>269</v>
      </c>
      <c r="S216" s="30"/>
      <c r="T216" s="30"/>
      <c r="U216" s="1" t="s">
        <v>41</v>
      </c>
    </row>
    <row r="217" spans="1:21" ht="13.2" x14ac:dyDescent="0.25">
      <c r="A217" s="1">
        <v>216</v>
      </c>
      <c r="B217" s="1">
        <v>18</v>
      </c>
      <c r="C217" s="3" t="s">
        <v>319</v>
      </c>
      <c r="D217" s="1">
        <v>4</v>
      </c>
      <c r="E217" s="1">
        <f t="shared" si="21"/>
        <v>64</v>
      </c>
      <c r="F217" t="str">
        <f t="shared" si="22"/>
        <v>JM72GL_Elektrolytische_Reinigung_Gleichrichter2_Stromdichte_Soll</v>
      </c>
      <c r="G217" s="3" t="s">
        <v>332</v>
      </c>
      <c r="H217" t="s">
        <v>327</v>
      </c>
      <c r="I217" t="s">
        <v>333</v>
      </c>
      <c r="J217" t="s">
        <v>329</v>
      </c>
      <c r="K217" s="1" t="s">
        <v>48</v>
      </c>
      <c r="L217" t="s">
        <v>330</v>
      </c>
      <c r="M217" s="14"/>
      <c r="Q217" t="s">
        <v>269</v>
      </c>
      <c r="S217" s="30"/>
      <c r="T217" s="30"/>
      <c r="U217" s="1" t="s">
        <v>41</v>
      </c>
    </row>
    <row r="218" spans="1:21" ht="13.2" x14ac:dyDescent="0.25">
      <c r="A218" s="1">
        <v>217</v>
      </c>
      <c r="B218" s="1">
        <v>18</v>
      </c>
      <c r="C218" s="3" t="s">
        <v>319</v>
      </c>
      <c r="D218" s="1">
        <v>5</v>
      </c>
      <c r="E218" s="1">
        <f t="shared" si="21"/>
        <v>63</v>
      </c>
      <c r="F218" t="str">
        <f t="shared" si="22"/>
        <v>JM72GL_Elektrolytische_Reinigung_Gleichrichter2_Stromdichte_Ist</v>
      </c>
      <c r="G218" s="3" t="s">
        <v>332</v>
      </c>
      <c r="H218" t="s">
        <v>327</v>
      </c>
      <c r="I218" t="s">
        <v>333</v>
      </c>
      <c r="J218" t="s">
        <v>329</v>
      </c>
      <c r="K218" s="1" t="s">
        <v>38</v>
      </c>
      <c r="L218" t="s">
        <v>330</v>
      </c>
      <c r="M218" s="14"/>
      <c r="Q218" t="s">
        <v>269</v>
      </c>
      <c r="S218" s="30"/>
      <c r="T218" s="30"/>
      <c r="U218" s="1" t="s">
        <v>41</v>
      </c>
    </row>
    <row r="219" spans="1:21" ht="13.2" x14ac:dyDescent="0.25">
      <c r="A219" s="1">
        <v>218</v>
      </c>
      <c r="B219" s="1">
        <v>18</v>
      </c>
      <c r="C219" s="3" t="s">
        <v>319</v>
      </c>
      <c r="D219" s="1">
        <v>6</v>
      </c>
      <c r="E219" s="1">
        <f t="shared" si="21"/>
        <v>61</v>
      </c>
      <c r="F219" t="str">
        <f t="shared" si="22"/>
        <v>JN41BT_Elektrolytische_Reinigung_Wärmetauscher_Temperatur_Ist</v>
      </c>
      <c r="G219" s="3" t="s">
        <v>334</v>
      </c>
      <c r="H219" t="s">
        <v>292</v>
      </c>
      <c r="I219" t="s">
        <v>335</v>
      </c>
      <c r="J219" t="s">
        <v>294</v>
      </c>
      <c r="K219" s="1" t="s">
        <v>38</v>
      </c>
      <c r="L219" t="s">
        <v>113</v>
      </c>
      <c r="M219" s="14"/>
      <c r="Q219" t="s">
        <v>269</v>
      </c>
      <c r="S219" s="30"/>
      <c r="T219" s="30"/>
      <c r="U219" s="1" t="s">
        <v>41</v>
      </c>
    </row>
    <row r="220" spans="1:21" ht="13.2" x14ac:dyDescent="0.25">
      <c r="A220" s="1">
        <v>219</v>
      </c>
      <c r="M220" s="14"/>
      <c r="S220" s="30"/>
      <c r="T220" s="30"/>
    </row>
    <row r="221" spans="1:21" ht="13.2" x14ac:dyDescent="0.25">
      <c r="A221" s="1">
        <v>220</v>
      </c>
      <c r="B221" s="1">
        <v>19</v>
      </c>
      <c r="C221" s="3" t="s">
        <v>336</v>
      </c>
      <c r="D221" s="1">
        <v>1</v>
      </c>
      <c r="E221" s="1">
        <f t="shared" ref="E221:E231" si="23">LEN(F221)</f>
        <v>45</v>
      </c>
      <c r="F221" t="str">
        <f t="shared" ref="F221:F231" si="24">IF(G221&lt;&gt;"",TRIM(CONCATENATE(G221,H221,"_",I221,"_",J221,"_",K221)),"")</f>
        <v>JQ02BP_Bürstmaschine2_Bürste1_Motor_Strom_Ist</v>
      </c>
      <c r="G221" s="3" t="s">
        <v>337</v>
      </c>
      <c r="H221" t="s">
        <v>303</v>
      </c>
      <c r="I221" t="s">
        <v>338</v>
      </c>
      <c r="J221" t="s">
        <v>127</v>
      </c>
      <c r="K221" s="1" t="s">
        <v>38</v>
      </c>
      <c r="L221" t="s">
        <v>128</v>
      </c>
      <c r="M221" s="14"/>
      <c r="Q221" t="s">
        <v>269</v>
      </c>
      <c r="S221" s="30"/>
      <c r="T221" s="30"/>
      <c r="U221" s="1" t="s">
        <v>41</v>
      </c>
    </row>
    <row r="222" spans="1:21" ht="13.2" x14ac:dyDescent="0.25">
      <c r="A222" s="1">
        <v>221</v>
      </c>
      <c r="B222" s="1">
        <v>19</v>
      </c>
      <c r="C222" s="3" t="s">
        <v>336</v>
      </c>
      <c r="D222" s="1">
        <v>2</v>
      </c>
      <c r="E222" s="1">
        <f t="shared" si="23"/>
        <v>60</v>
      </c>
      <c r="F222" t="str">
        <f t="shared" si="24"/>
        <v>JQ02SBE_Bürstmaschine2_Bürste1_Schnellöffnung_Abgestellt_Ist</v>
      </c>
      <c r="G222" s="3" t="s">
        <v>337</v>
      </c>
      <c r="H222" t="s">
        <v>306</v>
      </c>
      <c r="I222" t="s">
        <v>339</v>
      </c>
      <c r="J222" t="s">
        <v>308</v>
      </c>
      <c r="K222" s="1" t="s">
        <v>38</v>
      </c>
      <c r="L222" t="s">
        <v>62</v>
      </c>
      <c r="M222" s="14"/>
      <c r="Q222" t="s">
        <v>269</v>
      </c>
      <c r="S222" s="30"/>
      <c r="T222" s="30"/>
      <c r="U222" s="1" t="s">
        <v>41</v>
      </c>
    </row>
    <row r="223" spans="1:21" ht="13.2" x14ac:dyDescent="0.25">
      <c r="A223" s="1">
        <v>222</v>
      </c>
      <c r="B223" s="1">
        <v>19</v>
      </c>
      <c r="C223" s="3" t="s">
        <v>336</v>
      </c>
      <c r="D223" s="1">
        <v>3</v>
      </c>
      <c r="E223" s="1">
        <f t="shared" si="23"/>
        <v>45</v>
      </c>
      <c r="F223" t="str">
        <f t="shared" si="24"/>
        <v>JQ12BP_Bürstmaschine2_Bürste2_Motor_Strom_Ist</v>
      </c>
      <c r="G223" s="3" t="s">
        <v>340</v>
      </c>
      <c r="H223" t="s">
        <v>303</v>
      </c>
      <c r="I223" t="s">
        <v>341</v>
      </c>
      <c r="J223" t="s">
        <v>127</v>
      </c>
      <c r="K223" s="1" t="s">
        <v>38</v>
      </c>
      <c r="L223" t="s">
        <v>128</v>
      </c>
      <c r="M223" s="14"/>
      <c r="Q223" t="s">
        <v>269</v>
      </c>
      <c r="S223" s="30"/>
      <c r="T223" s="30"/>
      <c r="U223" s="1" t="s">
        <v>41</v>
      </c>
    </row>
    <row r="224" spans="1:21" ht="13.2" x14ac:dyDescent="0.25">
      <c r="A224" s="1">
        <v>223</v>
      </c>
      <c r="B224" s="1">
        <v>19</v>
      </c>
      <c r="C224" s="3" t="s">
        <v>336</v>
      </c>
      <c r="D224" s="1">
        <v>4</v>
      </c>
      <c r="E224" s="1">
        <f t="shared" si="23"/>
        <v>60</v>
      </c>
      <c r="F224" t="str">
        <f t="shared" si="24"/>
        <v>JQ12SBE_Bürstmaschine2_Bürste2_Schnellöffnung_Abgestellt_Ist</v>
      </c>
      <c r="G224" s="3" t="s">
        <v>340</v>
      </c>
      <c r="H224" t="s">
        <v>306</v>
      </c>
      <c r="I224" t="s">
        <v>342</v>
      </c>
      <c r="J224" t="s">
        <v>308</v>
      </c>
      <c r="K224" s="1" t="s">
        <v>38</v>
      </c>
      <c r="L224" t="s">
        <v>62</v>
      </c>
      <c r="M224" s="14"/>
      <c r="Q224" t="s">
        <v>269</v>
      </c>
      <c r="S224" s="30"/>
      <c r="T224" s="30"/>
      <c r="U224" s="1" t="s">
        <v>41</v>
      </c>
    </row>
    <row r="225" spans="1:21" ht="13.2" x14ac:dyDescent="0.25">
      <c r="A225" s="1">
        <v>224</v>
      </c>
      <c r="B225" s="1">
        <v>19</v>
      </c>
      <c r="C225" s="3" t="s">
        <v>336</v>
      </c>
      <c r="D225" s="1">
        <v>5</v>
      </c>
      <c r="E225" s="1">
        <f t="shared" si="23"/>
        <v>45</v>
      </c>
      <c r="F225" t="str">
        <f t="shared" si="24"/>
        <v>JQ22BP_Bürstmaschine2_Bürste3_Motor_Strom_Ist</v>
      </c>
      <c r="G225" s="3" t="s">
        <v>343</v>
      </c>
      <c r="H225" t="s">
        <v>303</v>
      </c>
      <c r="I225" t="s">
        <v>344</v>
      </c>
      <c r="J225" t="s">
        <v>127</v>
      </c>
      <c r="K225" s="1" t="s">
        <v>38</v>
      </c>
      <c r="L225" t="s">
        <v>128</v>
      </c>
      <c r="M225" s="14"/>
      <c r="Q225" t="s">
        <v>269</v>
      </c>
      <c r="S225" s="30"/>
      <c r="T225" s="30"/>
      <c r="U225" s="1" t="s">
        <v>41</v>
      </c>
    </row>
    <row r="226" spans="1:21" ht="13.2" x14ac:dyDescent="0.25">
      <c r="A226" s="1">
        <v>225</v>
      </c>
      <c r="B226" s="1">
        <v>19</v>
      </c>
      <c r="C226" s="3" t="s">
        <v>336</v>
      </c>
      <c r="D226" s="1">
        <v>6</v>
      </c>
      <c r="E226" s="1">
        <f t="shared" si="23"/>
        <v>60</v>
      </c>
      <c r="F226" t="str">
        <f t="shared" si="24"/>
        <v>JQ22SBE_Bürstmaschine2_Bürste3_Schnellöffnung_Abgestellt_Ist</v>
      </c>
      <c r="G226" s="3" t="s">
        <v>343</v>
      </c>
      <c r="H226" t="s">
        <v>306</v>
      </c>
      <c r="I226" t="s">
        <v>345</v>
      </c>
      <c r="J226" t="s">
        <v>308</v>
      </c>
      <c r="K226" s="1" t="s">
        <v>38</v>
      </c>
      <c r="L226" t="s">
        <v>62</v>
      </c>
      <c r="M226" s="14"/>
      <c r="Q226" t="s">
        <v>269</v>
      </c>
      <c r="S226" s="30"/>
      <c r="T226" s="30"/>
      <c r="U226" s="1" t="s">
        <v>41</v>
      </c>
    </row>
    <row r="227" spans="1:21" ht="13.2" x14ac:dyDescent="0.25">
      <c r="A227" s="1">
        <v>226</v>
      </c>
      <c r="B227" s="1">
        <v>19</v>
      </c>
      <c r="C227" s="3" t="s">
        <v>336</v>
      </c>
      <c r="D227" s="1">
        <v>7</v>
      </c>
      <c r="E227" s="1">
        <f t="shared" si="23"/>
        <v>45</v>
      </c>
      <c r="F227" t="str">
        <f t="shared" si="24"/>
        <v>JQ32BP_Bürstmaschine2_Bürste4_Motor_Strom_Ist</v>
      </c>
      <c r="G227" s="3" t="s">
        <v>346</v>
      </c>
      <c r="H227" t="s">
        <v>303</v>
      </c>
      <c r="I227" t="s">
        <v>347</v>
      </c>
      <c r="J227" t="s">
        <v>127</v>
      </c>
      <c r="K227" s="1" t="s">
        <v>38</v>
      </c>
      <c r="L227" t="s">
        <v>128</v>
      </c>
      <c r="M227" s="14"/>
      <c r="Q227" t="s">
        <v>269</v>
      </c>
      <c r="S227" s="30"/>
      <c r="T227" s="30"/>
      <c r="U227" s="1" t="s">
        <v>41</v>
      </c>
    </row>
    <row r="228" spans="1:21" ht="13.2" x14ac:dyDescent="0.25">
      <c r="A228" s="1">
        <v>227</v>
      </c>
      <c r="B228" s="1">
        <v>19</v>
      </c>
      <c r="C228" s="3" t="s">
        <v>336</v>
      </c>
      <c r="D228" s="1">
        <v>8</v>
      </c>
      <c r="E228" s="1">
        <f t="shared" si="23"/>
        <v>60</v>
      </c>
      <c r="F228" t="str">
        <f t="shared" si="24"/>
        <v>JQ32SBE_Bürstmaschine2_Bürste4_Schnellöffnung_Abgestellt_Ist</v>
      </c>
      <c r="G228" s="3" t="s">
        <v>346</v>
      </c>
      <c r="H228" t="s">
        <v>306</v>
      </c>
      <c r="I228" t="s">
        <v>348</v>
      </c>
      <c r="J228" t="s">
        <v>308</v>
      </c>
      <c r="K228" s="1" t="s">
        <v>38</v>
      </c>
      <c r="L228" t="s">
        <v>62</v>
      </c>
      <c r="M228" s="14"/>
      <c r="Q228" t="s">
        <v>269</v>
      </c>
      <c r="S228" s="30"/>
      <c r="T228" s="30"/>
      <c r="U228" s="1" t="s">
        <v>41</v>
      </c>
    </row>
    <row r="229" spans="1:21" ht="13.2" x14ac:dyDescent="0.25">
      <c r="A229" s="1">
        <v>228</v>
      </c>
      <c r="B229" s="1">
        <v>19</v>
      </c>
      <c r="C229" s="3" t="s">
        <v>336</v>
      </c>
      <c r="D229" s="1">
        <v>9</v>
      </c>
      <c r="E229" s="1">
        <f t="shared" si="23"/>
        <v>50</v>
      </c>
      <c r="F229" t="str">
        <f t="shared" si="24"/>
        <v>JR41BT_Bürstmaschine2_Wärmetauscher_Temperatur_Ist</v>
      </c>
      <c r="G229" s="3" t="s">
        <v>349</v>
      </c>
      <c r="H229" t="s">
        <v>292</v>
      </c>
      <c r="I229" t="s">
        <v>350</v>
      </c>
      <c r="J229" t="s">
        <v>294</v>
      </c>
      <c r="K229" s="1" t="s">
        <v>38</v>
      </c>
      <c r="L229" t="s">
        <v>113</v>
      </c>
      <c r="M229" s="14"/>
      <c r="Q229" t="s">
        <v>269</v>
      </c>
      <c r="S229" s="30"/>
      <c r="T229" s="30"/>
      <c r="U229" s="1" t="s">
        <v>41</v>
      </c>
    </row>
    <row r="230" spans="1:21" ht="13.2" x14ac:dyDescent="0.25">
      <c r="A230" s="1">
        <v>229</v>
      </c>
      <c r="B230" s="1">
        <v>19</v>
      </c>
      <c r="C230" s="3" t="s">
        <v>336</v>
      </c>
      <c r="D230" s="1">
        <v>10</v>
      </c>
      <c r="E230" s="1">
        <f t="shared" si="23"/>
        <v>48</v>
      </c>
      <c r="F230" t="str">
        <f t="shared" si="24"/>
        <v>JR25BH_Bürstmaschine2_Zirkulationstank_Nivau_Ist</v>
      </c>
      <c r="G230" s="3" t="s">
        <v>351</v>
      </c>
      <c r="H230" t="s">
        <v>284</v>
      </c>
      <c r="I230" t="s">
        <v>352</v>
      </c>
      <c r="J230" t="s">
        <v>353</v>
      </c>
      <c r="K230" s="1" t="s">
        <v>38</v>
      </c>
      <c r="L230" t="s">
        <v>57</v>
      </c>
      <c r="M230" s="14"/>
      <c r="Q230" t="s">
        <v>269</v>
      </c>
      <c r="S230" s="30"/>
      <c r="T230" s="30"/>
      <c r="U230" s="1" t="s">
        <v>41</v>
      </c>
    </row>
    <row r="231" spans="1:21" ht="13.2" x14ac:dyDescent="0.25">
      <c r="A231" s="1">
        <v>230</v>
      </c>
      <c r="B231" s="1">
        <v>19</v>
      </c>
      <c r="C231" s="3" t="s">
        <v>336</v>
      </c>
      <c r="D231" s="1">
        <v>11</v>
      </c>
      <c r="E231" s="1">
        <f t="shared" si="23"/>
        <v>49</v>
      </c>
      <c r="F231" t="str">
        <f t="shared" si="24"/>
        <v>JR01BD_Bürstmaschine2_Zirkulationspumpe_Druck_Ist</v>
      </c>
      <c r="G231" s="3" t="s">
        <v>354</v>
      </c>
      <c r="H231" t="s">
        <v>280</v>
      </c>
      <c r="I231" t="s">
        <v>355</v>
      </c>
      <c r="J231" t="s">
        <v>282</v>
      </c>
      <c r="K231" s="1" t="s">
        <v>38</v>
      </c>
      <c r="L231" t="s">
        <v>219</v>
      </c>
      <c r="M231" s="14"/>
      <c r="Q231" t="s">
        <v>269</v>
      </c>
      <c r="S231" s="30"/>
      <c r="T231" s="30"/>
      <c r="U231" s="1" t="s">
        <v>41</v>
      </c>
    </row>
    <row r="232" spans="1:21" ht="13.2" x14ac:dyDescent="0.25">
      <c r="A232" s="1">
        <v>231</v>
      </c>
      <c r="M232" s="14"/>
      <c r="S232" s="30"/>
      <c r="T232" s="30"/>
    </row>
    <row r="233" spans="1:21" ht="13.2" x14ac:dyDescent="0.25">
      <c r="A233" s="1">
        <v>232</v>
      </c>
      <c r="B233" s="1">
        <v>20</v>
      </c>
      <c r="C233" s="3" t="s">
        <v>356</v>
      </c>
      <c r="D233" s="1">
        <v>1</v>
      </c>
      <c r="E233" s="1">
        <f t="shared" ref="E233:E240" si="25">LEN(F233)</f>
        <v>41</v>
      </c>
      <c r="F233" t="str">
        <f t="shared" ref="F233:F240" si="26">IF(G233&lt;&gt;"",TRIM(CONCATENATE(G233,H233,"_",I233,"_",J233,"_",K233)),"")</f>
        <v>JU01BD_Spüle1_Zirkulationspumpe_Druck_Ist</v>
      </c>
      <c r="G233" s="3" t="s">
        <v>357</v>
      </c>
      <c r="H233" t="s">
        <v>280</v>
      </c>
      <c r="I233" t="s">
        <v>358</v>
      </c>
      <c r="J233" t="s">
        <v>282</v>
      </c>
      <c r="K233" s="1" t="s">
        <v>38</v>
      </c>
      <c r="L233" t="s">
        <v>219</v>
      </c>
      <c r="M233" s="14"/>
      <c r="Q233" t="s">
        <v>269</v>
      </c>
      <c r="S233" s="30"/>
      <c r="T233" s="30"/>
      <c r="U233" s="1" t="s">
        <v>41</v>
      </c>
    </row>
    <row r="234" spans="1:21" ht="13.2" x14ac:dyDescent="0.25">
      <c r="A234" s="1">
        <v>233</v>
      </c>
      <c r="B234" s="1">
        <v>20</v>
      </c>
      <c r="C234" s="3" t="s">
        <v>356</v>
      </c>
      <c r="D234" s="1">
        <v>2</v>
      </c>
      <c r="E234" s="1">
        <f t="shared" si="25"/>
        <v>41</v>
      </c>
      <c r="F234" t="str">
        <f t="shared" si="26"/>
        <v>JU02BD_Spüle2_Zirkulationspumpe_Druck_Ist</v>
      </c>
      <c r="G234" s="3" t="s">
        <v>359</v>
      </c>
      <c r="H234" t="s">
        <v>280</v>
      </c>
      <c r="I234" t="s">
        <v>360</v>
      </c>
      <c r="J234" t="s">
        <v>282</v>
      </c>
      <c r="K234" s="1" t="s">
        <v>38</v>
      </c>
      <c r="L234" t="s">
        <v>219</v>
      </c>
      <c r="M234" s="14"/>
      <c r="Q234" t="s">
        <v>269</v>
      </c>
      <c r="S234" s="30"/>
      <c r="T234" s="30"/>
      <c r="U234" s="1" t="s">
        <v>41</v>
      </c>
    </row>
    <row r="235" spans="1:21" ht="13.2" x14ac:dyDescent="0.25">
      <c r="A235" s="1">
        <v>234</v>
      </c>
      <c r="B235" s="1">
        <v>20</v>
      </c>
      <c r="C235" s="3" t="s">
        <v>356</v>
      </c>
      <c r="D235" s="1">
        <v>3</v>
      </c>
      <c r="E235" s="1">
        <f t="shared" si="25"/>
        <v>41</v>
      </c>
      <c r="F235" t="str">
        <f t="shared" si="26"/>
        <v>JU03BD_Spüle3_Zirkulationspumpe_Druck_Ist</v>
      </c>
      <c r="G235" s="3" t="s">
        <v>361</v>
      </c>
      <c r="H235" t="s">
        <v>280</v>
      </c>
      <c r="I235" t="s">
        <v>362</v>
      </c>
      <c r="J235" t="s">
        <v>282</v>
      </c>
      <c r="K235" s="1" t="s">
        <v>38</v>
      </c>
      <c r="L235" t="s">
        <v>219</v>
      </c>
      <c r="M235" s="14"/>
      <c r="Q235" t="s">
        <v>269</v>
      </c>
      <c r="S235" s="30"/>
      <c r="T235" s="30"/>
      <c r="U235" s="1" t="s">
        <v>41</v>
      </c>
    </row>
    <row r="236" spans="1:21" ht="13.2" x14ac:dyDescent="0.25">
      <c r="A236" s="1">
        <v>235</v>
      </c>
      <c r="B236" s="1">
        <v>20</v>
      </c>
      <c r="C236" s="3" t="s">
        <v>356</v>
      </c>
      <c r="D236" s="1">
        <v>4</v>
      </c>
      <c r="E236" s="1">
        <f t="shared" si="25"/>
        <v>41</v>
      </c>
      <c r="F236" t="str">
        <f t="shared" si="26"/>
        <v>JU21BH_Spüle1_Zirkulationstank_Niveau_Ist</v>
      </c>
      <c r="G236" s="3" t="s">
        <v>363</v>
      </c>
      <c r="H236" t="s">
        <v>284</v>
      </c>
      <c r="I236" t="s">
        <v>364</v>
      </c>
      <c r="J236" t="s">
        <v>286</v>
      </c>
      <c r="K236" s="1" t="s">
        <v>38</v>
      </c>
      <c r="L236" t="s">
        <v>57</v>
      </c>
      <c r="M236" s="14"/>
      <c r="Q236" t="s">
        <v>269</v>
      </c>
      <c r="S236" s="30"/>
      <c r="T236" s="30"/>
      <c r="U236" s="1" t="s">
        <v>41</v>
      </c>
    </row>
    <row r="237" spans="1:21" ht="13.2" x14ac:dyDescent="0.25">
      <c r="A237" s="1">
        <v>236</v>
      </c>
      <c r="B237" s="1">
        <v>20</v>
      </c>
      <c r="C237" s="3" t="s">
        <v>356</v>
      </c>
      <c r="D237" s="1">
        <v>5</v>
      </c>
      <c r="E237" s="1">
        <f t="shared" si="25"/>
        <v>41</v>
      </c>
      <c r="F237" t="str">
        <f t="shared" si="26"/>
        <v>JU22BH_Spüle2_Zirkulationstank_Niveau_Ist</v>
      </c>
      <c r="G237" s="3" t="s">
        <v>365</v>
      </c>
      <c r="H237" t="s">
        <v>284</v>
      </c>
      <c r="I237" t="s">
        <v>366</v>
      </c>
      <c r="J237" t="s">
        <v>286</v>
      </c>
      <c r="K237" s="1" t="s">
        <v>38</v>
      </c>
      <c r="L237" t="s">
        <v>57</v>
      </c>
      <c r="M237" s="14"/>
      <c r="Q237" t="s">
        <v>269</v>
      </c>
      <c r="S237" s="30"/>
      <c r="T237" s="30"/>
      <c r="U237" s="1" t="s">
        <v>41</v>
      </c>
    </row>
    <row r="238" spans="1:21" ht="13.2" x14ac:dyDescent="0.25">
      <c r="A238" s="1">
        <v>237</v>
      </c>
      <c r="B238" s="1">
        <v>20</v>
      </c>
      <c r="C238" s="3" t="s">
        <v>356</v>
      </c>
      <c r="D238" s="1">
        <v>6</v>
      </c>
      <c r="E238" s="1">
        <f t="shared" si="25"/>
        <v>41</v>
      </c>
      <c r="F238" t="str">
        <f t="shared" si="26"/>
        <v>JU23BH_Spüle3_Zirkulationstank_Niveau_Ist</v>
      </c>
      <c r="G238" s="3" t="s">
        <v>367</v>
      </c>
      <c r="H238" t="s">
        <v>284</v>
      </c>
      <c r="I238" t="s">
        <v>368</v>
      </c>
      <c r="J238" t="s">
        <v>286</v>
      </c>
      <c r="K238" s="1" t="s">
        <v>38</v>
      </c>
      <c r="L238" t="s">
        <v>57</v>
      </c>
      <c r="M238" s="14"/>
      <c r="Q238" t="s">
        <v>269</v>
      </c>
      <c r="S238" s="30"/>
      <c r="T238" s="30"/>
      <c r="U238" s="1" t="s">
        <v>41</v>
      </c>
    </row>
    <row r="239" spans="1:21" ht="13.2" x14ac:dyDescent="0.25">
      <c r="A239" s="1">
        <v>238</v>
      </c>
      <c r="B239" s="1">
        <v>20</v>
      </c>
      <c r="C239" s="3" t="s">
        <v>356</v>
      </c>
      <c r="D239" s="1">
        <v>7</v>
      </c>
      <c r="E239" s="1">
        <f t="shared" si="25"/>
        <v>44</v>
      </c>
      <c r="F239" t="str">
        <f t="shared" si="26"/>
        <v>JU26BLF_Spüle3_Zirkulationstank_Leitwert_Ist</v>
      </c>
      <c r="G239" s="3" t="s">
        <v>369</v>
      </c>
      <c r="H239" t="s">
        <v>288</v>
      </c>
      <c r="I239" t="s">
        <v>368</v>
      </c>
      <c r="J239" t="s">
        <v>289</v>
      </c>
      <c r="K239" s="1" t="s">
        <v>38</v>
      </c>
      <c r="L239" t="s">
        <v>290</v>
      </c>
      <c r="M239" s="14"/>
      <c r="Q239" t="s">
        <v>269</v>
      </c>
      <c r="S239" s="30"/>
      <c r="T239" s="30"/>
      <c r="U239" s="1" t="s">
        <v>41</v>
      </c>
    </row>
    <row r="240" spans="1:21" ht="13.2" x14ac:dyDescent="0.25">
      <c r="A240" s="1">
        <v>239</v>
      </c>
      <c r="B240" s="1">
        <v>20</v>
      </c>
      <c r="C240" s="3" t="s">
        <v>356</v>
      </c>
      <c r="D240" s="1">
        <v>8</v>
      </c>
      <c r="E240" s="1">
        <f t="shared" si="25"/>
        <v>42</v>
      </c>
      <c r="F240" t="str">
        <f t="shared" si="26"/>
        <v>JU61BT_Spüle3_Wärmetauscher_Temperatur_Ist</v>
      </c>
      <c r="G240" s="3" t="s">
        <v>370</v>
      </c>
      <c r="H240" t="s">
        <v>292</v>
      </c>
      <c r="I240" t="s">
        <v>371</v>
      </c>
      <c r="J240" t="s">
        <v>294</v>
      </c>
      <c r="K240" s="1" t="s">
        <v>38</v>
      </c>
      <c r="L240" t="s">
        <v>113</v>
      </c>
      <c r="M240" s="14"/>
      <c r="Q240" t="s">
        <v>269</v>
      </c>
      <c r="S240" s="30"/>
      <c r="T240" s="30"/>
      <c r="U240" s="1" t="s">
        <v>41</v>
      </c>
    </row>
    <row r="241" spans="1:29" ht="13.2" x14ac:dyDescent="0.25">
      <c r="A241" s="1">
        <v>240</v>
      </c>
      <c r="M241" s="14"/>
      <c r="S241" s="30"/>
      <c r="T241" s="30"/>
    </row>
    <row r="242" spans="1:29" ht="13.2" x14ac:dyDescent="0.25">
      <c r="A242" s="1">
        <v>241</v>
      </c>
      <c r="B242" s="1">
        <v>21</v>
      </c>
      <c r="C242" s="3" t="s">
        <v>372</v>
      </c>
      <c r="D242" s="1">
        <v>1</v>
      </c>
      <c r="E242" s="1">
        <f>LEN(F242)</f>
        <v>48</v>
      </c>
      <c r="F242" t="str">
        <f>IF(G242&lt;&gt;"",TRIM(CONCATENATE(G242,H242,"_",I242,"_",J242,"_",K242)),"")</f>
        <v>JX41BT_Bandtrockner_Wärmetauscher_Temperatur_Ist</v>
      </c>
      <c r="G242" s="3" t="s">
        <v>373</v>
      </c>
      <c r="H242" t="s">
        <v>292</v>
      </c>
      <c r="I242" t="s">
        <v>374</v>
      </c>
      <c r="J242" t="s">
        <v>294</v>
      </c>
      <c r="K242" s="1" t="s">
        <v>38</v>
      </c>
      <c r="L242" t="s">
        <v>113</v>
      </c>
      <c r="M242" s="14"/>
      <c r="Q242" t="s">
        <v>269</v>
      </c>
      <c r="S242" s="30"/>
      <c r="T242" s="30"/>
      <c r="U242" s="1" t="s">
        <v>41</v>
      </c>
    </row>
    <row r="243" spans="1:29" ht="13.2" x14ac:dyDescent="0.25">
      <c r="A243" s="1">
        <v>242</v>
      </c>
      <c r="M243" s="14"/>
      <c r="S243" s="30"/>
      <c r="T243" s="30"/>
    </row>
    <row r="244" spans="1:29" ht="13.2" x14ac:dyDescent="0.25">
      <c r="A244" s="1">
        <v>243</v>
      </c>
      <c r="B244" s="1">
        <v>22</v>
      </c>
      <c r="C244" s="3" t="s">
        <v>375</v>
      </c>
      <c r="D244" s="1">
        <v>1</v>
      </c>
      <c r="E244" s="1">
        <f>LEN(F244)</f>
        <v>40</v>
      </c>
      <c r="F244" t="str">
        <f>IF(G244&lt;&gt;"",TRIM(CONCATENATE(G244,H244,"_",I244,"_",J244,"_",K244)),"")</f>
        <v>KB01EPU_Bandmittenregelung7_Bandlage_Ist</v>
      </c>
      <c r="G244" s="3" t="s">
        <v>376</v>
      </c>
      <c r="H244" t="s">
        <v>130</v>
      </c>
      <c r="I244" t="s">
        <v>377</v>
      </c>
      <c r="J244" t="s">
        <v>132</v>
      </c>
      <c r="K244" s="1" t="s">
        <v>38</v>
      </c>
      <c r="L244" t="s">
        <v>60</v>
      </c>
      <c r="M244" s="14"/>
      <c r="Q244" t="s">
        <v>269</v>
      </c>
      <c r="S244" s="30"/>
      <c r="T244" s="30"/>
      <c r="U244" s="1" t="s">
        <v>41</v>
      </c>
    </row>
    <row r="245" spans="1:29" ht="13.2" x14ac:dyDescent="0.25">
      <c r="A245" s="1">
        <v>244</v>
      </c>
      <c r="B245" s="1">
        <v>22</v>
      </c>
      <c r="C245" s="3" t="s">
        <v>375</v>
      </c>
      <c r="D245" s="1">
        <v>2</v>
      </c>
      <c r="E245" s="1">
        <f>LEN(F245)</f>
        <v>43</v>
      </c>
      <c r="F245" t="str">
        <f>IF(G245&lt;&gt;"",TRIM(CONCATENATE(G245,H245,"_",I245,"_",J245,"_",K245)),"")</f>
        <v>KB01EPU_Bandmittenregelung7_Position_Offset</v>
      </c>
      <c r="G245" s="3" t="s">
        <v>376</v>
      </c>
      <c r="H245" t="s">
        <v>130</v>
      </c>
      <c r="I245" t="s">
        <v>377</v>
      </c>
      <c r="J245" t="s">
        <v>134</v>
      </c>
      <c r="K245" s="1" t="s">
        <v>135</v>
      </c>
      <c r="L245" t="s">
        <v>60</v>
      </c>
      <c r="M245" s="14"/>
      <c r="Q245" t="s">
        <v>269</v>
      </c>
      <c r="S245" s="30"/>
      <c r="T245" s="30"/>
      <c r="U245" s="1" t="s">
        <v>41</v>
      </c>
      <c r="AC245" s="15"/>
    </row>
    <row r="246" spans="1:29" ht="13.2" x14ac:dyDescent="0.25">
      <c r="A246" s="1">
        <v>245</v>
      </c>
      <c r="B246" s="1">
        <v>22</v>
      </c>
      <c r="C246" s="3" t="s">
        <v>375</v>
      </c>
      <c r="D246" s="1">
        <v>3</v>
      </c>
      <c r="E246" s="1">
        <f>LEN(F246)</f>
        <v>42</v>
      </c>
      <c r="F246" t="str">
        <f>IF(G246&lt;&gt;"",TRIM(CONCATENATE(G246,H246,"_",I246,"_",J246,"_",K246)),"")</f>
        <v>KB01EPU_Bandmittenregelung7_Auslenkung_Ist</v>
      </c>
      <c r="G246" s="3" t="s">
        <v>376</v>
      </c>
      <c r="H246" t="s">
        <v>130</v>
      </c>
      <c r="I246" t="s">
        <v>377</v>
      </c>
      <c r="J246" t="s">
        <v>136</v>
      </c>
      <c r="K246" s="1" t="s">
        <v>38</v>
      </c>
      <c r="L246" t="s">
        <v>57</v>
      </c>
      <c r="M246" s="14"/>
      <c r="Q246" t="s">
        <v>269</v>
      </c>
      <c r="S246" s="30"/>
      <c r="T246" s="30"/>
      <c r="U246" s="1" t="s">
        <v>41</v>
      </c>
      <c r="AC246" s="15"/>
    </row>
    <row r="247" spans="1:29" ht="13.2" x14ac:dyDescent="0.25">
      <c r="A247" s="1">
        <v>246</v>
      </c>
      <c r="M247" s="14"/>
      <c r="S247" s="30"/>
      <c r="T247" s="30"/>
      <c r="AC247" s="15"/>
    </row>
    <row r="248" spans="1:29" ht="13.2" x14ac:dyDescent="0.25">
      <c r="A248" s="1">
        <v>247</v>
      </c>
      <c r="B248" s="1">
        <v>23</v>
      </c>
      <c r="C248" s="3" t="s">
        <v>378</v>
      </c>
      <c r="D248" s="1">
        <v>1</v>
      </c>
      <c r="E248" s="1">
        <f t="shared" ref="E248:E255" si="27">LEN(F248)</f>
        <v>47</v>
      </c>
      <c r="F248" t="str">
        <f t="shared" ref="F248:F255" si="28">IF(G248&lt;&gt;"",TRIM(CONCATENATE(G248,H248,"_",I248,"_",J248,"_",K248)),"")</f>
        <v>KD01BN_S_Rolle3_Rolle1_Bandgeschwindigkeit_Soll</v>
      </c>
      <c r="G248" s="3" t="s">
        <v>379</v>
      </c>
      <c r="H248" t="s">
        <v>116</v>
      </c>
      <c r="I248" t="s">
        <v>380</v>
      </c>
      <c r="J248" t="s">
        <v>118</v>
      </c>
      <c r="K248" s="1" t="s">
        <v>48</v>
      </c>
      <c r="L248" t="s">
        <v>67</v>
      </c>
      <c r="M248" s="14"/>
      <c r="Q248" t="s">
        <v>381</v>
      </c>
      <c r="S248" s="30"/>
      <c r="T248" s="30"/>
      <c r="U248" s="1" t="s">
        <v>150</v>
      </c>
    </row>
    <row r="249" spans="1:29" ht="13.2" x14ac:dyDescent="0.25">
      <c r="A249" s="1">
        <v>248</v>
      </c>
      <c r="B249" s="1">
        <v>23</v>
      </c>
      <c r="C249" s="3" t="s">
        <v>378</v>
      </c>
      <c r="D249" s="1">
        <v>2</v>
      </c>
      <c r="E249" s="1">
        <f t="shared" si="27"/>
        <v>46</v>
      </c>
      <c r="F249" t="str">
        <f t="shared" si="28"/>
        <v>KD01BN_S_Rolle3_Rolle1_Bandgeschwindigkeit_Ist</v>
      </c>
      <c r="G249" s="3" t="s">
        <v>379</v>
      </c>
      <c r="H249" t="s">
        <v>116</v>
      </c>
      <c r="I249" t="s">
        <v>380</v>
      </c>
      <c r="J249" t="s">
        <v>118</v>
      </c>
      <c r="K249" s="1" t="s">
        <v>38</v>
      </c>
      <c r="L249" t="s">
        <v>67</v>
      </c>
      <c r="M249" s="14"/>
      <c r="Q249" t="s">
        <v>381</v>
      </c>
      <c r="S249" s="30"/>
      <c r="T249" s="30"/>
      <c r="U249" s="1" t="s">
        <v>41</v>
      </c>
      <c r="X249" s="32" t="s">
        <v>41</v>
      </c>
    </row>
    <row r="250" spans="1:29" ht="13.2" x14ac:dyDescent="0.25">
      <c r="A250" s="1">
        <v>249</v>
      </c>
      <c r="B250" s="1">
        <v>23</v>
      </c>
      <c r="C250" s="3" t="s">
        <v>378</v>
      </c>
      <c r="D250" s="1">
        <v>4</v>
      </c>
      <c r="E250" s="1">
        <f t="shared" si="27"/>
        <v>34</v>
      </c>
      <c r="F250" t="str">
        <f t="shared" si="28"/>
        <v>KD01MKL_S_Rolle3_Rolle1_Moment_Ist</v>
      </c>
      <c r="G250" s="3" t="s">
        <v>379</v>
      </c>
      <c r="H250" t="s">
        <v>120</v>
      </c>
      <c r="I250" t="s">
        <v>380</v>
      </c>
      <c r="J250" t="s">
        <v>124</v>
      </c>
      <c r="K250" s="1" t="s">
        <v>38</v>
      </c>
      <c r="L250" t="s">
        <v>125</v>
      </c>
      <c r="M250" s="14"/>
      <c r="Q250" t="s">
        <v>381</v>
      </c>
      <c r="S250" s="30"/>
      <c r="T250" s="30"/>
      <c r="U250" s="1" t="s">
        <v>41</v>
      </c>
    </row>
    <row r="251" spans="1:29" ht="13.2" x14ac:dyDescent="0.25">
      <c r="A251" s="1">
        <v>250</v>
      </c>
      <c r="B251" s="1">
        <v>23</v>
      </c>
      <c r="C251" s="3" t="s">
        <v>378</v>
      </c>
      <c r="D251" s="1">
        <v>5</v>
      </c>
      <c r="E251" s="1">
        <f t="shared" si="27"/>
        <v>33</v>
      </c>
      <c r="F251" t="str">
        <f t="shared" si="28"/>
        <v>KD01MKL_S_Rolle3_Rolle1_Strom_Ist</v>
      </c>
      <c r="G251" s="3" t="s">
        <v>379</v>
      </c>
      <c r="H251" t="s">
        <v>120</v>
      </c>
      <c r="I251" t="s">
        <v>380</v>
      </c>
      <c r="J251" t="s">
        <v>127</v>
      </c>
      <c r="K251" s="1" t="s">
        <v>38</v>
      </c>
      <c r="L251" t="s">
        <v>128</v>
      </c>
      <c r="M251" s="14"/>
      <c r="Q251" t="s">
        <v>381</v>
      </c>
      <c r="S251" s="30"/>
      <c r="T251" s="30"/>
      <c r="U251" s="1" t="s">
        <v>41</v>
      </c>
    </row>
    <row r="252" spans="1:29" ht="13.2" x14ac:dyDescent="0.25">
      <c r="A252" s="1">
        <v>251</v>
      </c>
      <c r="B252" s="1">
        <v>23</v>
      </c>
      <c r="C252" s="3" t="s">
        <v>378</v>
      </c>
      <c r="D252" s="1">
        <v>6</v>
      </c>
      <c r="E252" s="1">
        <f t="shared" si="27"/>
        <v>47</v>
      </c>
      <c r="F252" t="str">
        <f t="shared" si="28"/>
        <v>KD11BN_S_Rolle3_Rolle2_Bandgeschwindigkeit_Soll</v>
      </c>
      <c r="G252" s="3" t="s">
        <v>382</v>
      </c>
      <c r="H252" t="s">
        <v>116</v>
      </c>
      <c r="I252" t="s">
        <v>383</v>
      </c>
      <c r="J252" t="s">
        <v>118</v>
      </c>
      <c r="K252" s="1" t="s">
        <v>48</v>
      </c>
      <c r="L252" t="s">
        <v>67</v>
      </c>
      <c r="M252" s="14"/>
      <c r="Q252" t="s">
        <v>381</v>
      </c>
      <c r="S252" s="30"/>
      <c r="T252" s="30"/>
      <c r="U252" s="1" t="s">
        <v>150</v>
      </c>
    </row>
    <row r="253" spans="1:29" ht="13.2" x14ac:dyDescent="0.25">
      <c r="A253" s="1">
        <v>252</v>
      </c>
      <c r="B253" s="1">
        <v>23</v>
      </c>
      <c r="C253" s="3" t="s">
        <v>378</v>
      </c>
      <c r="D253" s="1">
        <v>7</v>
      </c>
      <c r="E253" s="1">
        <f t="shared" si="27"/>
        <v>46</v>
      </c>
      <c r="F253" t="str">
        <f t="shared" si="28"/>
        <v>KD11BN_S_Rolle3_Rolle2_Bandgeschwindigkeit_Ist</v>
      </c>
      <c r="G253" s="3" t="s">
        <v>382</v>
      </c>
      <c r="H253" t="s">
        <v>116</v>
      </c>
      <c r="I253" t="s">
        <v>383</v>
      </c>
      <c r="J253" t="s">
        <v>118</v>
      </c>
      <c r="K253" s="1" t="s">
        <v>38</v>
      </c>
      <c r="L253" t="s">
        <v>67</v>
      </c>
      <c r="M253" s="14"/>
      <c r="Q253" t="s">
        <v>381</v>
      </c>
      <c r="S253" s="30"/>
      <c r="T253" s="30"/>
      <c r="U253" s="1" t="s">
        <v>41</v>
      </c>
    </row>
    <row r="254" spans="1:29" ht="13.2" x14ac:dyDescent="0.25">
      <c r="A254" s="1">
        <v>253</v>
      </c>
      <c r="B254" s="1">
        <v>23</v>
      </c>
      <c r="C254" s="3" t="s">
        <v>378</v>
      </c>
      <c r="D254" s="1">
        <v>9</v>
      </c>
      <c r="E254" s="1">
        <f t="shared" si="27"/>
        <v>34</v>
      </c>
      <c r="F254" t="str">
        <f t="shared" si="28"/>
        <v>KD11MKL_S_Rolle3_Rolle2_Moment_Ist</v>
      </c>
      <c r="G254" s="3" t="s">
        <v>382</v>
      </c>
      <c r="H254" t="s">
        <v>120</v>
      </c>
      <c r="I254" t="s">
        <v>383</v>
      </c>
      <c r="J254" t="s">
        <v>124</v>
      </c>
      <c r="K254" s="1" t="s">
        <v>38</v>
      </c>
      <c r="L254" t="s">
        <v>125</v>
      </c>
      <c r="M254" s="14"/>
      <c r="Q254" t="s">
        <v>381</v>
      </c>
      <c r="S254" s="30"/>
      <c r="T254" s="30"/>
      <c r="U254" s="1" t="s">
        <v>41</v>
      </c>
    </row>
    <row r="255" spans="1:29" ht="13.2" x14ac:dyDescent="0.25">
      <c r="A255" s="1">
        <v>254</v>
      </c>
      <c r="B255" s="1">
        <v>23</v>
      </c>
      <c r="C255" s="3" t="s">
        <v>378</v>
      </c>
      <c r="D255" s="1">
        <v>10</v>
      </c>
      <c r="E255" s="1">
        <f t="shared" si="27"/>
        <v>33</v>
      </c>
      <c r="F255" t="str">
        <f t="shared" si="28"/>
        <v>KD11MKL_S_Rolle3_Rolle2_Strom_Ist</v>
      </c>
      <c r="G255" s="3" t="s">
        <v>382</v>
      </c>
      <c r="H255" t="s">
        <v>120</v>
      </c>
      <c r="I255" t="s">
        <v>383</v>
      </c>
      <c r="J255" t="s">
        <v>127</v>
      </c>
      <c r="K255" s="1" t="s">
        <v>38</v>
      </c>
      <c r="L255" t="s">
        <v>128</v>
      </c>
      <c r="M255" s="14"/>
      <c r="Q255" t="s">
        <v>381</v>
      </c>
      <c r="S255" s="30"/>
      <c r="T255" s="30"/>
      <c r="U255" s="1" t="s">
        <v>41</v>
      </c>
    </row>
    <row r="256" spans="1:29" ht="13.2" x14ac:dyDescent="0.25">
      <c r="A256" s="1">
        <v>255</v>
      </c>
      <c r="M256" s="14"/>
      <c r="S256" s="30"/>
      <c r="T256" s="30"/>
    </row>
    <row r="257" spans="1:37" ht="13.2" x14ac:dyDescent="0.25">
      <c r="A257" s="1">
        <v>256</v>
      </c>
      <c r="B257" s="1">
        <v>24</v>
      </c>
      <c r="C257" s="3" t="s">
        <v>384</v>
      </c>
      <c r="D257" s="1">
        <v>1</v>
      </c>
      <c r="E257" s="1">
        <f t="shared" ref="E257:E264" si="29">LEN(F257)</f>
        <v>47</v>
      </c>
      <c r="F257" t="str">
        <f t="shared" ref="F257:F264" si="30">IF(G257&lt;&gt;"",TRIM(CONCATENATE(G257,H257,"_",I257,"_",J257,"_",K257)),"")</f>
        <v>KD01BN_S_Rolle4_Rolle1_Bandgeschwindigkeit_Soll</v>
      </c>
      <c r="G257" s="3" t="s">
        <v>379</v>
      </c>
      <c r="H257" t="s">
        <v>116</v>
      </c>
      <c r="I257" t="s">
        <v>385</v>
      </c>
      <c r="J257" t="s">
        <v>118</v>
      </c>
      <c r="K257" s="1" t="s">
        <v>48</v>
      </c>
      <c r="L257" t="s">
        <v>67</v>
      </c>
      <c r="M257" s="14"/>
      <c r="Q257" t="s">
        <v>381</v>
      </c>
      <c r="S257" s="30"/>
      <c r="T257" s="30"/>
      <c r="U257" s="1" t="s">
        <v>150</v>
      </c>
    </row>
    <row r="258" spans="1:37" ht="13.2" x14ac:dyDescent="0.25">
      <c r="A258" s="1">
        <v>257</v>
      </c>
      <c r="B258" s="1">
        <v>24</v>
      </c>
      <c r="C258" s="3" t="s">
        <v>384</v>
      </c>
      <c r="D258" s="1">
        <v>2</v>
      </c>
      <c r="E258" s="1">
        <f t="shared" si="29"/>
        <v>46</v>
      </c>
      <c r="F258" t="str">
        <f t="shared" si="30"/>
        <v>KD01BN_S_Rolle4_Rolle1_Bandgeschwindigkeit_Ist</v>
      </c>
      <c r="G258" s="3" t="s">
        <v>379</v>
      </c>
      <c r="H258" t="s">
        <v>116</v>
      </c>
      <c r="I258" t="s">
        <v>385</v>
      </c>
      <c r="J258" t="s">
        <v>118</v>
      </c>
      <c r="K258" s="1" t="s">
        <v>38</v>
      </c>
      <c r="L258" t="s">
        <v>67</v>
      </c>
      <c r="M258" s="14"/>
      <c r="Q258" t="s">
        <v>381</v>
      </c>
      <c r="S258" s="30"/>
      <c r="T258" s="30"/>
      <c r="U258" s="1" t="s">
        <v>41</v>
      </c>
    </row>
    <row r="259" spans="1:37" ht="13.2" x14ac:dyDescent="0.25">
      <c r="A259" s="1">
        <v>258</v>
      </c>
      <c r="B259" s="1">
        <v>24</v>
      </c>
      <c r="C259" s="3" t="s">
        <v>384</v>
      </c>
      <c r="D259" s="1">
        <v>4</v>
      </c>
      <c r="E259" s="1">
        <f t="shared" si="29"/>
        <v>34</v>
      </c>
      <c r="F259" t="str">
        <f t="shared" si="30"/>
        <v>KD01MKL_S_Rolle4_Rolle1_Moment_Ist</v>
      </c>
      <c r="G259" s="3" t="s">
        <v>379</v>
      </c>
      <c r="H259" t="s">
        <v>120</v>
      </c>
      <c r="I259" t="s">
        <v>385</v>
      </c>
      <c r="J259" t="s">
        <v>124</v>
      </c>
      <c r="K259" s="1" t="s">
        <v>38</v>
      </c>
      <c r="L259" t="s">
        <v>125</v>
      </c>
      <c r="M259" s="14"/>
      <c r="Q259" t="s">
        <v>381</v>
      </c>
      <c r="S259" s="30"/>
      <c r="T259" s="30"/>
      <c r="U259" s="1" t="s">
        <v>41</v>
      </c>
    </row>
    <row r="260" spans="1:37" ht="13.2" x14ac:dyDescent="0.25">
      <c r="A260" s="1">
        <v>259</v>
      </c>
      <c r="B260" s="1">
        <v>24</v>
      </c>
      <c r="C260" s="3" t="s">
        <v>384</v>
      </c>
      <c r="D260" s="1">
        <v>5</v>
      </c>
      <c r="E260" s="1">
        <f t="shared" si="29"/>
        <v>33</v>
      </c>
      <c r="F260" t="str">
        <f t="shared" si="30"/>
        <v>KD01MKL_S_Rolle4_Rolle1_Strom_Ist</v>
      </c>
      <c r="G260" s="3" t="s">
        <v>379</v>
      </c>
      <c r="H260" t="s">
        <v>120</v>
      </c>
      <c r="I260" t="s">
        <v>385</v>
      </c>
      <c r="J260" t="s">
        <v>127</v>
      </c>
      <c r="K260" s="1" t="s">
        <v>38</v>
      </c>
      <c r="L260" t="s">
        <v>128</v>
      </c>
      <c r="M260" s="14"/>
      <c r="Q260" t="s">
        <v>381</v>
      </c>
      <c r="S260" s="30"/>
      <c r="T260" s="30"/>
      <c r="U260" s="1" t="s">
        <v>41</v>
      </c>
    </row>
    <row r="261" spans="1:37" ht="13.2" x14ac:dyDescent="0.25">
      <c r="A261" s="1">
        <v>260</v>
      </c>
      <c r="B261" s="1">
        <v>24</v>
      </c>
      <c r="C261" s="3" t="s">
        <v>384</v>
      </c>
      <c r="D261" s="1">
        <v>6</v>
      </c>
      <c r="E261" s="1">
        <f t="shared" si="29"/>
        <v>47</v>
      </c>
      <c r="F261" t="str">
        <f t="shared" si="30"/>
        <v>KD11BN_S_Rolle4_Rolle2_Bandgeschwindigkeit_Soll</v>
      </c>
      <c r="G261" s="3" t="s">
        <v>382</v>
      </c>
      <c r="H261" t="s">
        <v>116</v>
      </c>
      <c r="I261" t="s">
        <v>386</v>
      </c>
      <c r="J261" t="s">
        <v>118</v>
      </c>
      <c r="K261" s="1" t="s">
        <v>48</v>
      </c>
      <c r="L261" t="s">
        <v>67</v>
      </c>
      <c r="M261" s="14"/>
      <c r="Q261" t="s">
        <v>381</v>
      </c>
      <c r="S261" s="30"/>
      <c r="T261" s="30"/>
      <c r="U261" s="1" t="s">
        <v>150</v>
      </c>
    </row>
    <row r="262" spans="1:37" ht="13.2" x14ac:dyDescent="0.25">
      <c r="A262" s="1">
        <v>261</v>
      </c>
      <c r="B262" s="1">
        <v>24</v>
      </c>
      <c r="C262" s="3" t="s">
        <v>384</v>
      </c>
      <c r="D262" s="1">
        <v>7</v>
      </c>
      <c r="E262" s="1">
        <f t="shared" si="29"/>
        <v>46</v>
      </c>
      <c r="F262" t="str">
        <f t="shared" si="30"/>
        <v>KD11BN_S_Rolle4_Rolle2_Bandgeschwindigkeit_Ist</v>
      </c>
      <c r="G262" s="3" t="s">
        <v>382</v>
      </c>
      <c r="H262" t="s">
        <v>116</v>
      </c>
      <c r="I262" t="s">
        <v>386</v>
      </c>
      <c r="J262" t="s">
        <v>118</v>
      </c>
      <c r="K262" s="1" t="s">
        <v>38</v>
      </c>
      <c r="L262" t="s">
        <v>67</v>
      </c>
      <c r="M262" s="14"/>
      <c r="Q262" t="s">
        <v>381</v>
      </c>
      <c r="S262" s="30"/>
      <c r="T262" s="30"/>
      <c r="U262" s="1" t="s">
        <v>41</v>
      </c>
      <c r="X262" s="32" t="s">
        <v>41</v>
      </c>
    </row>
    <row r="263" spans="1:37" ht="13.2" x14ac:dyDescent="0.25">
      <c r="A263" s="1">
        <v>262</v>
      </c>
      <c r="B263" s="1">
        <v>24</v>
      </c>
      <c r="C263" s="3" t="s">
        <v>384</v>
      </c>
      <c r="D263" s="1">
        <v>9</v>
      </c>
      <c r="E263" s="1">
        <f t="shared" si="29"/>
        <v>34</v>
      </c>
      <c r="F263" t="str">
        <f t="shared" si="30"/>
        <v>KD11MKL_S_Rolle4_Rolle2_Moment_Ist</v>
      </c>
      <c r="G263" s="3" t="s">
        <v>382</v>
      </c>
      <c r="H263" t="s">
        <v>120</v>
      </c>
      <c r="I263" t="s">
        <v>386</v>
      </c>
      <c r="J263" t="s">
        <v>124</v>
      </c>
      <c r="K263" s="1" t="s">
        <v>38</v>
      </c>
      <c r="L263" t="s">
        <v>125</v>
      </c>
      <c r="M263" s="14"/>
      <c r="Q263" t="s">
        <v>381</v>
      </c>
      <c r="S263" s="30"/>
      <c r="T263" s="30"/>
      <c r="U263" s="1" t="s">
        <v>41</v>
      </c>
    </row>
    <row r="264" spans="1:37" ht="13.2" x14ac:dyDescent="0.25">
      <c r="A264" s="1">
        <v>263</v>
      </c>
      <c r="B264" s="1">
        <v>24</v>
      </c>
      <c r="C264" s="3" t="s">
        <v>384</v>
      </c>
      <c r="D264" s="1">
        <v>10</v>
      </c>
      <c r="E264" s="1">
        <f t="shared" si="29"/>
        <v>33</v>
      </c>
      <c r="F264" t="str">
        <f t="shared" si="30"/>
        <v>KD11MKL_S_Rolle4_Rolle2_Strom_Ist</v>
      </c>
      <c r="G264" s="3" t="s">
        <v>382</v>
      </c>
      <c r="H264" t="s">
        <v>120</v>
      </c>
      <c r="I264" t="s">
        <v>386</v>
      </c>
      <c r="J264" t="s">
        <v>127</v>
      </c>
      <c r="K264" s="1" t="s">
        <v>38</v>
      </c>
      <c r="L264" t="s">
        <v>128</v>
      </c>
      <c r="M264" s="14"/>
      <c r="Q264" t="s">
        <v>381</v>
      </c>
      <c r="S264" s="30"/>
      <c r="T264" s="30"/>
      <c r="U264" s="1" t="s">
        <v>41</v>
      </c>
    </row>
    <row r="265" spans="1:37" ht="13.2" x14ac:dyDescent="0.25">
      <c r="A265" s="1">
        <v>264</v>
      </c>
      <c r="M265" s="14"/>
      <c r="S265" s="30"/>
      <c r="T265" s="30"/>
    </row>
    <row r="266" spans="1:37" ht="13.2" x14ac:dyDescent="0.25">
      <c r="A266" s="1">
        <v>265</v>
      </c>
      <c r="B266" s="1">
        <v>25</v>
      </c>
      <c r="C266" s="3" t="s">
        <v>387</v>
      </c>
      <c r="D266" s="1">
        <v>1</v>
      </c>
      <c r="E266" s="1">
        <f>LEN(F266)</f>
        <v>34</v>
      </c>
      <c r="F266" t="str">
        <f>IF(G266&lt;&gt;"",TRIM(CONCATENATE(G266,H266,"_",I266,"_",J266,"_",K266)),"")</f>
        <v>KF01EPU_Breitenmessung1_Breite_Ist</v>
      </c>
      <c r="G266" s="3" t="s">
        <v>388</v>
      </c>
      <c r="H266" t="s">
        <v>130</v>
      </c>
      <c r="I266" t="s">
        <v>389</v>
      </c>
      <c r="J266" t="s">
        <v>390</v>
      </c>
      <c r="K266" s="1" t="s">
        <v>38</v>
      </c>
      <c r="L266" s="4" t="s">
        <v>60</v>
      </c>
      <c r="M266" s="14"/>
      <c r="Q266" t="s">
        <v>269</v>
      </c>
      <c r="S266" s="30"/>
      <c r="T266" s="30"/>
      <c r="U266" s="1" t="s">
        <v>41</v>
      </c>
      <c r="X266" s="1" t="s">
        <v>41</v>
      </c>
      <c r="AJ266" t="s">
        <v>391</v>
      </c>
      <c r="AK266" t="s">
        <v>392</v>
      </c>
    </row>
    <row r="267" spans="1:37" ht="13.2" x14ac:dyDescent="0.25">
      <c r="A267" s="1">
        <v>266</v>
      </c>
      <c r="B267" s="1">
        <v>25</v>
      </c>
      <c r="C267" s="3" t="s">
        <v>387</v>
      </c>
      <c r="D267" s="1">
        <v>2</v>
      </c>
      <c r="E267" s="1">
        <f>LEN(F267)</f>
        <v>34</v>
      </c>
      <c r="F267" t="str">
        <f>IF(G267&lt;&gt;"",TRIM(CONCATENATE(G267,H267,"_",I267,"_",J267,"_",K267)),"")</f>
        <v>KF01EPU_Breitenmessung1_Gültig_Ist</v>
      </c>
      <c r="G267" s="3" t="s">
        <v>388</v>
      </c>
      <c r="H267" t="s">
        <v>130</v>
      </c>
      <c r="I267" t="s">
        <v>389</v>
      </c>
      <c r="J267" t="s">
        <v>147</v>
      </c>
      <c r="K267" s="1" t="s">
        <v>38</v>
      </c>
      <c r="L267" t="s">
        <v>62</v>
      </c>
      <c r="M267" s="14"/>
      <c r="Q267" t="s">
        <v>269</v>
      </c>
      <c r="S267" s="30"/>
      <c r="T267" s="30"/>
      <c r="U267" s="1" t="s">
        <v>41</v>
      </c>
      <c r="X267" s="1" t="s">
        <v>41</v>
      </c>
    </row>
    <row r="268" spans="1:37" ht="13.2" x14ac:dyDescent="0.25">
      <c r="A268" s="1">
        <v>267</v>
      </c>
      <c r="M268" s="14"/>
      <c r="S268" s="30"/>
      <c r="T268" s="30"/>
    </row>
    <row r="269" spans="1:37" ht="13.2" x14ac:dyDescent="0.25">
      <c r="A269" s="1">
        <v>268</v>
      </c>
      <c r="B269" s="1">
        <v>26</v>
      </c>
      <c r="C269" s="3" t="s">
        <v>393</v>
      </c>
      <c r="D269" s="1">
        <v>4</v>
      </c>
      <c r="E269" s="1">
        <f>LEN(F269)</f>
        <v>31</v>
      </c>
      <c r="F269" t="str">
        <f>IF(G269&lt;&gt;"",TRIM(CONCATENATE(G269,H269,"_",I269,"_",J269,"_",K269)),"")</f>
        <v>HG11BBZ_Ofen_Einlauf_AS_Zug_Ist</v>
      </c>
      <c r="G269" s="3" t="s">
        <v>257</v>
      </c>
      <c r="H269" t="s">
        <v>258</v>
      </c>
      <c r="I269" t="s">
        <v>394</v>
      </c>
      <c r="J269" t="s">
        <v>121</v>
      </c>
      <c r="K269" s="1" t="s">
        <v>38</v>
      </c>
      <c r="L269" t="s">
        <v>260</v>
      </c>
      <c r="M269" s="14"/>
      <c r="Q269" t="s">
        <v>381</v>
      </c>
      <c r="S269" s="30"/>
      <c r="T269" s="30"/>
      <c r="U269" s="1" t="s">
        <v>41</v>
      </c>
    </row>
    <row r="270" spans="1:37" ht="13.2" x14ac:dyDescent="0.25">
      <c r="A270" s="1">
        <v>269</v>
      </c>
      <c r="B270" s="1">
        <v>26</v>
      </c>
      <c r="C270" s="3" t="s">
        <v>393</v>
      </c>
      <c r="D270" s="1">
        <v>5</v>
      </c>
      <c r="E270" s="1">
        <f>LEN(F270)</f>
        <v>29</v>
      </c>
      <c r="F270" t="str">
        <f>IF(G270&lt;&gt;"",TRIM(CONCATENATE(G270,H270,"_",I270,"_",J270,"_",K270)),"")</f>
        <v>HG11BBZ_Ofen_Einlauf_Zug_Soll</v>
      </c>
      <c r="G270" s="3" t="s">
        <v>257</v>
      </c>
      <c r="H270" t="s">
        <v>258</v>
      </c>
      <c r="I270" t="s">
        <v>395</v>
      </c>
      <c r="J270" t="s">
        <v>121</v>
      </c>
      <c r="K270" s="1" t="s">
        <v>48</v>
      </c>
      <c r="L270" t="s">
        <v>260</v>
      </c>
      <c r="M270" s="14"/>
      <c r="Q270" t="s">
        <v>381</v>
      </c>
      <c r="S270" s="30"/>
      <c r="T270" s="30"/>
      <c r="U270" s="1" t="s">
        <v>41</v>
      </c>
    </row>
    <row r="271" spans="1:37" ht="13.2" x14ac:dyDescent="0.25">
      <c r="A271" s="1">
        <v>270</v>
      </c>
      <c r="B271" s="1">
        <v>26</v>
      </c>
      <c r="C271" s="3" t="s">
        <v>393</v>
      </c>
      <c r="D271" s="1">
        <v>5</v>
      </c>
      <c r="E271" s="1">
        <f>LEN(F271)</f>
        <v>28</v>
      </c>
      <c r="F271" t="str">
        <f>IF(G271&lt;&gt;"",TRIM(CONCATENATE(G271,H271,"_",I271,"_",J271,"_",K271)),"")</f>
        <v>HG11BBZ_Ofen_Einlauf_Zug_Ist</v>
      </c>
      <c r="G271" s="3" t="s">
        <v>257</v>
      </c>
      <c r="H271" t="s">
        <v>258</v>
      </c>
      <c r="I271" t="s">
        <v>395</v>
      </c>
      <c r="J271" t="s">
        <v>121</v>
      </c>
      <c r="K271" s="1" t="s">
        <v>38</v>
      </c>
      <c r="L271" t="s">
        <v>260</v>
      </c>
      <c r="M271" s="14"/>
      <c r="Q271" t="s">
        <v>381</v>
      </c>
      <c r="S271" s="30"/>
      <c r="T271" s="30"/>
      <c r="U271" s="1" t="s">
        <v>41</v>
      </c>
    </row>
    <row r="272" spans="1:37" ht="13.2" x14ac:dyDescent="0.25">
      <c r="A272" s="1">
        <v>271</v>
      </c>
      <c r="B272" s="1">
        <v>26</v>
      </c>
      <c r="C272" s="3" t="s">
        <v>393</v>
      </c>
      <c r="D272" s="1">
        <v>5</v>
      </c>
      <c r="E272" s="1">
        <f>LEN(F272)</f>
        <v>31</v>
      </c>
      <c r="F272" t="str">
        <f>IF(G272&lt;&gt;"",TRIM(CONCATENATE(G272,H272,"_",I272,"_",J272,"_",K272)),"")</f>
        <v>HG11BBZ_Ofen_Einlauf_BS_Zug_Ist</v>
      </c>
      <c r="G272" s="3" t="s">
        <v>257</v>
      </c>
      <c r="H272" t="s">
        <v>258</v>
      </c>
      <c r="I272" t="s">
        <v>396</v>
      </c>
      <c r="J272" t="s">
        <v>121</v>
      </c>
      <c r="K272" s="1" t="s">
        <v>38</v>
      </c>
      <c r="L272" t="s">
        <v>260</v>
      </c>
      <c r="M272" s="14"/>
      <c r="Q272" t="s">
        <v>381</v>
      </c>
      <c r="S272" s="30"/>
      <c r="T272" s="30"/>
      <c r="U272" s="1" t="s">
        <v>41</v>
      </c>
    </row>
    <row r="273" spans="1:21" ht="13.2" x14ac:dyDescent="0.25">
      <c r="A273" s="1">
        <v>272</v>
      </c>
      <c r="M273" s="14"/>
      <c r="S273" s="30"/>
      <c r="T273" s="30"/>
    </row>
    <row r="274" spans="1:21" ht="13.2" x14ac:dyDescent="0.25">
      <c r="A274" s="1">
        <v>273</v>
      </c>
      <c r="B274" s="1">
        <v>27</v>
      </c>
      <c r="C274" s="3" t="s">
        <v>397</v>
      </c>
      <c r="D274" s="1">
        <v>1</v>
      </c>
      <c r="F274" t="str">
        <f t="shared" ref="F274:F294" si="31">IF(G274&lt;&gt;"",TRIM(CONCATENATE(G274,H274,"_",I274,"_",J274,"_",K274)),"")</f>
        <v>RT0043-FIT01_N2 Supply For RTF_Flow PV_Ist</v>
      </c>
      <c r="G274" s="3" t="s">
        <v>398</v>
      </c>
      <c r="I274" t="s">
        <v>399</v>
      </c>
      <c r="J274" t="s">
        <v>400</v>
      </c>
      <c r="K274" s="1" t="s">
        <v>38</v>
      </c>
      <c r="L274" t="s">
        <v>401</v>
      </c>
      <c r="M274" s="14"/>
      <c r="Q274" t="s">
        <v>402</v>
      </c>
      <c r="R274" t="s">
        <v>403</v>
      </c>
      <c r="S274" s="30"/>
      <c r="T274" s="30"/>
      <c r="U274" s="1" t="s">
        <v>41</v>
      </c>
    </row>
    <row r="275" spans="1:21" ht="13.2" x14ac:dyDescent="0.25">
      <c r="A275" s="1">
        <v>274</v>
      </c>
      <c r="B275" s="1">
        <v>27</v>
      </c>
      <c r="C275" s="3" t="s">
        <v>397</v>
      </c>
      <c r="D275" s="1">
        <v>2</v>
      </c>
      <c r="F275" t="str">
        <f t="shared" si="31"/>
        <v>MS0243-FIT04_N2 Supply For Utilities 400 kPa Mix 2_Flow PV_Ist</v>
      </c>
      <c r="G275" s="3" t="s">
        <v>404</v>
      </c>
      <c r="I275" t="s">
        <v>405</v>
      </c>
      <c r="J275" t="s">
        <v>400</v>
      </c>
      <c r="K275" s="1" t="s">
        <v>38</v>
      </c>
      <c r="L275" t="s">
        <v>401</v>
      </c>
      <c r="M275" s="14"/>
      <c r="Q275" t="s">
        <v>402</v>
      </c>
      <c r="R275" t="s">
        <v>406</v>
      </c>
      <c r="S275" s="30"/>
      <c r="T275" s="30"/>
      <c r="U275" s="1" t="s">
        <v>41</v>
      </c>
    </row>
    <row r="276" spans="1:21" ht="13.2" x14ac:dyDescent="0.25">
      <c r="A276" s="1">
        <v>275</v>
      </c>
      <c r="B276" s="1">
        <v>27</v>
      </c>
      <c r="C276" s="3" t="s">
        <v>397</v>
      </c>
      <c r="D276" s="1">
        <v>3</v>
      </c>
      <c r="F276" t="str">
        <f t="shared" si="31"/>
        <v>MS0243-FIT03_N2 Supply For Utilities 200 kPa Mix 2_Flow PV_Ist</v>
      </c>
      <c r="G276" s="3" t="s">
        <v>407</v>
      </c>
      <c r="I276" t="s">
        <v>408</v>
      </c>
      <c r="J276" t="s">
        <v>400</v>
      </c>
      <c r="K276" s="1" t="s">
        <v>38</v>
      </c>
      <c r="L276" t="s">
        <v>401</v>
      </c>
      <c r="M276" s="14"/>
      <c r="Q276" t="s">
        <v>402</v>
      </c>
      <c r="R276" t="s">
        <v>409</v>
      </c>
      <c r="S276" s="30"/>
      <c r="T276" s="30"/>
      <c r="U276" s="1" t="s">
        <v>41</v>
      </c>
    </row>
    <row r="277" spans="1:21" ht="13.2" x14ac:dyDescent="0.25">
      <c r="A277" s="1">
        <v>276</v>
      </c>
      <c r="B277" s="1">
        <v>27</v>
      </c>
      <c r="C277" s="3" t="s">
        <v>397</v>
      </c>
      <c r="D277" s="1">
        <v>4</v>
      </c>
      <c r="F277" t="str">
        <f t="shared" si="31"/>
        <v>MS0243-FIT02_N2 Supply For HNx Mix 2_Flow PV_Ist</v>
      </c>
      <c r="G277" s="3" t="s">
        <v>410</v>
      </c>
      <c r="I277" t="s">
        <v>411</v>
      </c>
      <c r="J277" t="s">
        <v>400</v>
      </c>
      <c r="K277" s="1" t="s">
        <v>38</v>
      </c>
      <c r="L277" t="s">
        <v>401</v>
      </c>
      <c r="M277" s="14"/>
      <c r="Q277" t="s">
        <v>402</v>
      </c>
      <c r="R277" t="s">
        <v>412</v>
      </c>
      <c r="S277" s="30"/>
      <c r="T277" s="30"/>
      <c r="U277" s="1" t="s">
        <v>41</v>
      </c>
    </row>
    <row r="278" spans="1:21" ht="13.2" x14ac:dyDescent="0.25">
      <c r="A278" s="1">
        <v>277</v>
      </c>
      <c r="B278" s="1">
        <v>27</v>
      </c>
      <c r="C278" s="3" t="s">
        <v>397</v>
      </c>
      <c r="D278" s="1">
        <v>5</v>
      </c>
      <c r="F278" t="str">
        <f t="shared" si="31"/>
        <v>MS0243-FIT01_N2 Supply For Purge Mix 2_Flow PV_Ist</v>
      </c>
      <c r="G278" s="3" t="s">
        <v>413</v>
      </c>
      <c r="I278" t="s">
        <v>414</v>
      </c>
      <c r="J278" t="s">
        <v>400</v>
      </c>
      <c r="K278" s="1" t="s">
        <v>38</v>
      </c>
      <c r="L278" t="s">
        <v>401</v>
      </c>
      <c r="M278" s="14"/>
      <c r="Q278" t="s">
        <v>402</v>
      </c>
      <c r="R278" t="s">
        <v>415</v>
      </c>
      <c r="S278" s="30"/>
      <c r="T278" s="30"/>
      <c r="U278" s="1" t="s">
        <v>41</v>
      </c>
    </row>
    <row r="279" spans="1:21" ht="13.2" x14ac:dyDescent="0.25">
      <c r="A279" s="1">
        <v>278</v>
      </c>
      <c r="B279" s="1">
        <v>27</v>
      </c>
      <c r="C279" s="3" t="s">
        <v>397</v>
      </c>
      <c r="D279" s="1">
        <v>6</v>
      </c>
      <c r="F279" t="str">
        <f t="shared" si="31"/>
        <v>MS0242-FIT01_H2 Supply Mix 2_Flow PV_Ist</v>
      </c>
      <c r="G279" s="3" t="s">
        <v>416</v>
      </c>
      <c r="I279" t="s">
        <v>417</v>
      </c>
      <c r="J279" t="s">
        <v>400</v>
      </c>
      <c r="K279" s="1" t="s">
        <v>38</v>
      </c>
      <c r="L279" t="s">
        <v>401</v>
      </c>
      <c r="M279" s="14"/>
      <c r="Q279" t="s">
        <v>402</v>
      </c>
      <c r="R279" t="s">
        <v>418</v>
      </c>
      <c r="S279" s="30"/>
      <c r="T279" s="30"/>
      <c r="U279" s="1" t="s">
        <v>41</v>
      </c>
    </row>
    <row r="280" spans="1:21" ht="13.2" x14ac:dyDescent="0.25">
      <c r="A280" s="1">
        <v>279</v>
      </c>
      <c r="B280" s="1">
        <v>27</v>
      </c>
      <c r="C280" s="3" t="s">
        <v>397</v>
      </c>
      <c r="D280" s="1">
        <v>7</v>
      </c>
      <c r="F280" t="str">
        <f t="shared" si="31"/>
        <v>MS0143-FIT04_N2 Supply For Utilities 400 kPa Mix 1_Flow PV_Ist</v>
      </c>
      <c r="G280" s="3" t="s">
        <v>419</v>
      </c>
      <c r="I280" t="s">
        <v>420</v>
      </c>
      <c r="J280" t="s">
        <v>400</v>
      </c>
      <c r="K280" s="1" t="s">
        <v>38</v>
      </c>
      <c r="L280" t="s">
        <v>401</v>
      </c>
      <c r="M280" s="14"/>
      <c r="Q280" t="s">
        <v>402</v>
      </c>
      <c r="R280" t="s">
        <v>421</v>
      </c>
      <c r="S280" s="30"/>
      <c r="T280" s="30"/>
      <c r="U280" s="1" t="s">
        <v>41</v>
      </c>
    </row>
    <row r="281" spans="1:21" ht="13.2" x14ac:dyDescent="0.25">
      <c r="A281" s="1">
        <v>280</v>
      </c>
      <c r="B281" s="1">
        <v>27</v>
      </c>
      <c r="C281" s="3" t="s">
        <v>397</v>
      </c>
      <c r="D281" s="1">
        <v>8</v>
      </c>
      <c r="F281" t="str">
        <f t="shared" si="31"/>
        <v>MS0143-FIT03_N2 Supply For Utilities 200 kPa Mix 1_Flow PV_Ist</v>
      </c>
      <c r="G281" s="3" t="s">
        <v>422</v>
      </c>
      <c r="I281" t="s">
        <v>423</v>
      </c>
      <c r="J281" t="s">
        <v>400</v>
      </c>
      <c r="K281" s="1" t="s">
        <v>38</v>
      </c>
      <c r="L281" t="s">
        <v>401</v>
      </c>
      <c r="M281" s="14"/>
      <c r="Q281" t="s">
        <v>402</v>
      </c>
      <c r="R281" t="s">
        <v>424</v>
      </c>
      <c r="S281" s="30"/>
      <c r="T281" s="30"/>
      <c r="U281" s="1" t="s">
        <v>41</v>
      </c>
    </row>
    <row r="282" spans="1:21" ht="13.2" x14ac:dyDescent="0.25">
      <c r="A282" s="1">
        <v>281</v>
      </c>
      <c r="B282" s="1">
        <v>27</v>
      </c>
      <c r="C282" s="3" t="s">
        <v>397</v>
      </c>
      <c r="D282" s="1">
        <v>9</v>
      </c>
      <c r="F282" t="str">
        <f t="shared" si="31"/>
        <v>MS0143-FIT02_N2 Supply For HNx Mix 1_Flow PV_Ist</v>
      </c>
      <c r="G282" s="3" t="s">
        <v>425</v>
      </c>
      <c r="I282" t="s">
        <v>426</v>
      </c>
      <c r="J282" t="s">
        <v>400</v>
      </c>
      <c r="K282" s="1" t="s">
        <v>38</v>
      </c>
      <c r="L282" t="s">
        <v>401</v>
      </c>
      <c r="M282" s="14"/>
      <c r="Q282" t="s">
        <v>402</v>
      </c>
      <c r="R282" t="s">
        <v>427</v>
      </c>
      <c r="S282" s="30"/>
      <c r="T282" s="30"/>
      <c r="U282" s="1" t="s">
        <v>41</v>
      </c>
    </row>
    <row r="283" spans="1:21" ht="13.2" x14ac:dyDescent="0.25">
      <c r="A283" s="1">
        <v>282</v>
      </c>
      <c r="B283" s="1">
        <v>27</v>
      </c>
      <c r="C283" s="3" t="s">
        <v>397</v>
      </c>
      <c r="D283" s="1">
        <v>10</v>
      </c>
      <c r="F283" t="str">
        <f t="shared" si="31"/>
        <v>MS0143-FIT01_N2 Supply For Purge Mix 1_Flow PV_Ist</v>
      </c>
      <c r="G283" s="3" t="s">
        <v>428</v>
      </c>
      <c r="I283" t="s">
        <v>429</v>
      </c>
      <c r="J283" t="s">
        <v>400</v>
      </c>
      <c r="K283" s="1" t="s">
        <v>38</v>
      </c>
      <c r="L283" t="s">
        <v>401</v>
      </c>
      <c r="M283" s="14"/>
      <c r="Q283" t="s">
        <v>402</v>
      </c>
      <c r="R283" t="s">
        <v>430</v>
      </c>
      <c r="S283" s="30"/>
      <c r="T283" s="30"/>
      <c r="U283" s="1" t="s">
        <v>41</v>
      </c>
    </row>
    <row r="284" spans="1:21" ht="13.2" x14ac:dyDescent="0.25">
      <c r="A284" s="1">
        <v>283</v>
      </c>
      <c r="B284" s="1">
        <v>27</v>
      </c>
      <c r="C284" s="3" t="s">
        <v>397</v>
      </c>
      <c r="D284" s="1">
        <v>11</v>
      </c>
      <c r="F284" t="str">
        <f t="shared" si="31"/>
        <v>MS0142-FIT01_H2 Supply Mix 1_Flow PV_Ist</v>
      </c>
      <c r="G284" s="3" t="s">
        <v>431</v>
      </c>
      <c r="I284" t="s">
        <v>432</v>
      </c>
      <c r="J284" t="s">
        <v>400</v>
      </c>
      <c r="K284" s="1" t="s">
        <v>38</v>
      </c>
      <c r="L284" t="s">
        <v>401</v>
      </c>
      <c r="M284" s="14"/>
      <c r="Q284" t="s">
        <v>402</v>
      </c>
      <c r="R284" t="s">
        <v>433</v>
      </c>
      <c r="S284" s="30"/>
      <c r="T284" s="30"/>
      <c r="U284" s="1" t="s">
        <v>41</v>
      </c>
    </row>
    <row r="285" spans="1:21" ht="13.2" x14ac:dyDescent="0.25">
      <c r="A285" s="1">
        <v>284</v>
      </c>
      <c r="B285" s="1">
        <v>27</v>
      </c>
      <c r="C285" s="3" t="s">
        <v>397</v>
      </c>
      <c r="D285" s="1">
        <v>12</v>
      </c>
      <c r="F285" t="str">
        <f t="shared" si="31"/>
        <v>ES0043-FIT02_Ety seal Between Curtains N2_ Flow PV_Ist</v>
      </c>
      <c r="G285" s="3" t="s">
        <v>434</v>
      </c>
      <c r="I285" t="s">
        <v>435</v>
      </c>
      <c r="J285" t="s">
        <v>436</v>
      </c>
      <c r="K285" s="1" t="s">
        <v>38</v>
      </c>
      <c r="L285" t="s">
        <v>401</v>
      </c>
      <c r="M285" s="14"/>
      <c r="Q285" t="s">
        <v>402</v>
      </c>
      <c r="R285" t="s">
        <v>437</v>
      </c>
      <c r="S285" s="30"/>
      <c r="T285" s="30"/>
      <c r="U285" s="1" t="s">
        <v>41</v>
      </c>
    </row>
    <row r="286" spans="1:21" ht="13.2" x14ac:dyDescent="0.25">
      <c r="A286" s="1">
        <v>285</v>
      </c>
      <c r="B286" s="1">
        <v>27</v>
      </c>
      <c r="C286" s="3" t="s">
        <v>397</v>
      </c>
      <c r="D286" s="1">
        <v>13</v>
      </c>
      <c r="F286" t="str">
        <f t="shared" si="31"/>
        <v>ES0043-FIT01_Ety seal Before Curtains N2_ Flow PV_Ist</v>
      </c>
      <c r="G286" s="3" t="s">
        <v>438</v>
      </c>
      <c r="I286" t="s">
        <v>439</v>
      </c>
      <c r="J286" t="s">
        <v>436</v>
      </c>
      <c r="K286" s="1" t="s">
        <v>38</v>
      </c>
      <c r="L286" t="s">
        <v>401</v>
      </c>
      <c r="M286" s="14"/>
      <c r="Q286" t="s">
        <v>402</v>
      </c>
      <c r="R286" t="s">
        <v>440</v>
      </c>
      <c r="S286" s="30"/>
      <c r="T286" s="30"/>
      <c r="U286" s="1" t="s">
        <v>41</v>
      </c>
    </row>
    <row r="287" spans="1:21" ht="13.2" x14ac:dyDescent="0.25">
      <c r="A287" s="1">
        <v>286</v>
      </c>
      <c r="B287" s="1">
        <v>27</v>
      </c>
      <c r="C287" s="3" t="s">
        <v>397</v>
      </c>
      <c r="D287" s="1">
        <v>14</v>
      </c>
      <c r="F287" t="str">
        <f t="shared" si="31"/>
        <v>ES0041-PDIT02_Ety seal Before &amp; After Curtain Seal 2_diff Pres PV_Ist</v>
      </c>
      <c r="G287" s="3" t="s">
        <v>441</v>
      </c>
      <c r="I287" t="s">
        <v>442</v>
      </c>
      <c r="J287" t="s">
        <v>443</v>
      </c>
      <c r="K287" s="1" t="s">
        <v>38</v>
      </c>
      <c r="L287" t="s">
        <v>444</v>
      </c>
      <c r="M287" s="14"/>
      <c r="Q287" t="s">
        <v>402</v>
      </c>
      <c r="R287" t="s">
        <v>445</v>
      </c>
      <c r="S287" s="30"/>
      <c r="T287" s="30"/>
      <c r="U287" s="1" t="s">
        <v>41</v>
      </c>
    </row>
    <row r="288" spans="1:21" ht="13.2" x14ac:dyDescent="0.25">
      <c r="A288" s="1">
        <v>287</v>
      </c>
      <c r="B288" s="1">
        <v>27</v>
      </c>
      <c r="C288" s="3" t="s">
        <v>397</v>
      </c>
      <c r="D288" s="1">
        <v>15</v>
      </c>
      <c r="F288" t="str">
        <f t="shared" si="31"/>
        <v>ES0041-PDIT01_Ety seal Before &amp; After Curtain Seal 1_diff Pres PV_Ist</v>
      </c>
      <c r="G288" s="3" t="s">
        <v>446</v>
      </c>
      <c r="I288" t="s">
        <v>447</v>
      </c>
      <c r="J288" t="s">
        <v>443</v>
      </c>
      <c r="K288" s="1" t="s">
        <v>38</v>
      </c>
      <c r="L288" t="s">
        <v>444</v>
      </c>
      <c r="M288" s="14"/>
      <c r="Q288" t="s">
        <v>402</v>
      </c>
      <c r="R288" t="s">
        <v>448</v>
      </c>
      <c r="S288" s="30"/>
      <c r="T288" s="30"/>
      <c r="U288" s="1" t="s">
        <v>41</v>
      </c>
    </row>
    <row r="289" spans="1:21" ht="13.2" x14ac:dyDescent="0.25">
      <c r="A289" s="1">
        <v>288</v>
      </c>
      <c r="B289" s="1">
        <v>27</v>
      </c>
      <c r="C289" s="3" t="s">
        <v>397</v>
      </c>
      <c r="D289" s="1">
        <v>16</v>
      </c>
      <c r="F289" t="str">
        <f t="shared" si="31"/>
        <v>CAA03-AIT20.PV-YV08_Entry Vent Sample : AP H3_O2 ppm PV_Ist</v>
      </c>
      <c r="G289" s="3" t="s">
        <v>449</v>
      </c>
      <c r="I289" t="s">
        <v>450</v>
      </c>
      <c r="J289" t="s">
        <v>451</v>
      </c>
      <c r="K289" s="1" t="s">
        <v>38</v>
      </c>
      <c r="L289" t="s">
        <v>452</v>
      </c>
      <c r="M289" s="14"/>
      <c r="Q289" t="s">
        <v>402</v>
      </c>
      <c r="R289" t="s">
        <v>453</v>
      </c>
      <c r="S289" s="30"/>
      <c r="T289" s="30"/>
      <c r="U289" s="1" t="s">
        <v>41</v>
      </c>
    </row>
    <row r="290" spans="1:21" ht="13.2" x14ac:dyDescent="0.25">
      <c r="A290" s="1">
        <v>289</v>
      </c>
      <c r="B290" s="1">
        <v>27</v>
      </c>
      <c r="C290" s="3" t="s">
        <v>397</v>
      </c>
      <c r="D290" s="1">
        <v>17</v>
      </c>
      <c r="F290" t="str">
        <f t="shared" si="31"/>
        <v>CAA03-AIT20.PV-YV07_Entry Seal Sample : AP G3_O2 ppm PV_Ist</v>
      </c>
      <c r="G290" s="3" t="s">
        <v>454</v>
      </c>
      <c r="I290" t="s">
        <v>455</v>
      </c>
      <c r="J290" t="s">
        <v>451</v>
      </c>
      <c r="K290" s="1" t="s">
        <v>38</v>
      </c>
      <c r="L290" t="s">
        <v>452</v>
      </c>
      <c r="M290" s="14"/>
      <c r="Q290" t="s">
        <v>402</v>
      </c>
      <c r="R290" t="s">
        <v>456</v>
      </c>
      <c r="S290" s="30"/>
      <c r="T290" s="30"/>
      <c r="U290" s="1" t="s">
        <v>41</v>
      </c>
    </row>
    <row r="291" spans="1:21" ht="13.2" x14ac:dyDescent="0.25">
      <c r="A291" s="1">
        <v>290</v>
      </c>
      <c r="B291" s="1">
        <v>27</v>
      </c>
      <c r="C291" s="3" t="s">
        <v>397</v>
      </c>
      <c r="D291" s="1">
        <v>18</v>
      </c>
      <c r="F291" t="str">
        <f t="shared" si="31"/>
        <v>CAA03-AIT10.PV-YV08_Entry Vent Sample : AP H3_H2 % PV_Ist</v>
      </c>
      <c r="G291" s="3" t="s">
        <v>457</v>
      </c>
      <c r="I291" t="s">
        <v>450</v>
      </c>
      <c r="J291" t="s">
        <v>458</v>
      </c>
      <c r="K291" s="1" t="s">
        <v>38</v>
      </c>
      <c r="L291" t="s">
        <v>57</v>
      </c>
      <c r="M291" s="14"/>
      <c r="Q291" t="s">
        <v>402</v>
      </c>
      <c r="R291" t="s">
        <v>459</v>
      </c>
      <c r="S291" s="30"/>
      <c r="T291" s="30"/>
      <c r="U291" s="1" t="s">
        <v>41</v>
      </c>
    </row>
    <row r="292" spans="1:21" ht="13.2" x14ac:dyDescent="0.25">
      <c r="A292" s="1">
        <v>291</v>
      </c>
      <c r="B292" s="1">
        <v>27</v>
      </c>
      <c r="C292" s="3" t="s">
        <v>397</v>
      </c>
      <c r="D292" s="1">
        <v>19</v>
      </c>
      <c r="F292" t="str">
        <f t="shared" si="31"/>
        <v>CAA03-AIT10.PV-YV07_Entry Seal Sample : AP G3_H2 % PV_Ist</v>
      </c>
      <c r="G292" s="3" t="s">
        <v>460</v>
      </c>
      <c r="I292" t="s">
        <v>455</v>
      </c>
      <c r="J292" t="s">
        <v>458</v>
      </c>
      <c r="K292" s="1" t="s">
        <v>38</v>
      </c>
      <c r="L292" t="s">
        <v>57</v>
      </c>
      <c r="M292" s="14"/>
      <c r="Q292" t="s">
        <v>402</v>
      </c>
      <c r="R292" t="s">
        <v>461</v>
      </c>
      <c r="S292" s="30"/>
      <c r="T292" s="30"/>
      <c r="U292" s="1" t="s">
        <v>41</v>
      </c>
    </row>
    <row r="293" spans="1:21" ht="13.2" x14ac:dyDescent="0.25">
      <c r="A293" s="1">
        <v>292</v>
      </c>
      <c r="B293" s="1">
        <v>27</v>
      </c>
      <c r="C293" s="3" t="s">
        <v>397</v>
      </c>
      <c r="D293" s="1">
        <v>20</v>
      </c>
      <c r="F293" t="str">
        <f t="shared" si="31"/>
        <v>CAA02-AIT21.PV-YV17_Entry Seal Sample : AP P2_O2 ppm PV_Ist</v>
      </c>
      <c r="G293" s="3" t="s">
        <v>462</v>
      </c>
      <c r="I293" t="s">
        <v>463</v>
      </c>
      <c r="J293" t="s">
        <v>451</v>
      </c>
      <c r="K293" s="1" t="s">
        <v>38</v>
      </c>
      <c r="L293" t="s">
        <v>452</v>
      </c>
      <c r="M293" s="14"/>
      <c r="Q293" t="s">
        <v>402</v>
      </c>
      <c r="R293" t="s">
        <v>464</v>
      </c>
      <c r="S293" s="30"/>
      <c r="T293" s="30"/>
      <c r="U293" s="1" t="s">
        <v>41</v>
      </c>
    </row>
    <row r="294" spans="1:21" ht="13.2" x14ac:dyDescent="0.25">
      <c r="A294" s="1">
        <v>293</v>
      </c>
      <c r="B294" s="1">
        <v>27</v>
      </c>
      <c r="C294" s="3" t="s">
        <v>397</v>
      </c>
      <c r="D294" s="1">
        <v>21</v>
      </c>
      <c r="F294" t="str">
        <f t="shared" si="31"/>
        <v>CAA02-AIT11.PV-YV17_Entry Seal Sample : AP P2_H2 % PV_Ist</v>
      </c>
      <c r="G294" s="3" t="s">
        <v>465</v>
      </c>
      <c r="I294" t="s">
        <v>463</v>
      </c>
      <c r="J294" t="s">
        <v>458</v>
      </c>
      <c r="K294" s="1" t="s">
        <v>38</v>
      </c>
      <c r="L294" t="s">
        <v>57</v>
      </c>
      <c r="M294" s="14"/>
      <c r="Q294" t="s">
        <v>402</v>
      </c>
      <c r="R294" t="s">
        <v>466</v>
      </c>
      <c r="S294" s="30"/>
      <c r="T294" s="30"/>
      <c r="U294" s="1" t="s">
        <v>41</v>
      </c>
    </row>
    <row r="295" spans="1:21" ht="13.2" x14ac:dyDescent="0.25">
      <c r="A295" s="1">
        <v>294</v>
      </c>
      <c r="M295" s="14"/>
      <c r="S295" s="30"/>
      <c r="T295" s="30"/>
    </row>
    <row r="296" spans="1:21" ht="13.2" x14ac:dyDescent="0.25">
      <c r="A296" s="1">
        <v>295</v>
      </c>
      <c r="B296" s="1">
        <v>28</v>
      </c>
      <c r="C296" s="3" t="s">
        <v>467</v>
      </c>
      <c r="D296" s="1">
        <v>1</v>
      </c>
      <c r="F296" t="str">
        <f t="shared" ref="F296:F332" si="32">IF(G296&lt;&gt;"",TRIM(CONCATENATE(G296,H296,"_",I296,"_",J296,"_",K296)),"")</f>
        <v>RT0541-TIC01_SP_RTF Zone 5_Temp SP_Soll</v>
      </c>
      <c r="G296" s="3" t="s">
        <v>468</v>
      </c>
      <c r="I296" t="s">
        <v>469</v>
      </c>
      <c r="J296" t="s">
        <v>470</v>
      </c>
      <c r="K296" s="1" t="s">
        <v>48</v>
      </c>
      <c r="L296" t="s">
        <v>113</v>
      </c>
      <c r="M296" s="14"/>
      <c r="Q296" t="s">
        <v>402</v>
      </c>
      <c r="S296" s="30"/>
      <c r="T296" s="30"/>
      <c r="U296" s="1" t="s">
        <v>41</v>
      </c>
    </row>
    <row r="297" spans="1:21" ht="13.2" x14ac:dyDescent="0.25">
      <c r="A297" s="1">
        <v>296</v>
      </c>
      <c r="B297" s="1">
        <v>28</v>
      </c>
      <c r="C297" s="3" t="s">
        <v>467</v>
      </c>
      <c r="D297" s="1">
        <v>2</v>
      </c>
      <c r="F297" t="str">
        <f t="shared" si="32"/>
        <v>RT0541-TIC01_OUT_RTF Zone 5_Power_Ist</v>
      </c>
      <c r="G297" s="3" t="s">
        <v>471</v>
      </c>
      <c r="I297" t="s">
        <v>469</v>
      </c>
      <c r="J297" t="s">
        <v>472</v>
      </c>
      <c r="K297" s="1" t="s">
        <v>38</v>
      </c>
      <c r="L297" t="s">
        <v>57</v>
      </c>
      <c r="M297" s="14"/>
      <c r="Q297" t="s">
        <v>402</v>
      </c>
      <c r="R297" t="s">
        <v>473</v>
      </c>
      <c r="S297" s="30"/>
      <c r="T297" s="30"/>
      <c r="U297" s="1" t="s">
        <v>41</v>
      </c>
    </row>
    <row r="298" spans="1:21" ht="13.2" x14ac:dyDescent="0.25">
      <c r="A298" s="1">
        <v>297</v>
      </c>
      <c r="B298" s="1">
        <v>28</v>
      </c>
      <c r="C298" s="3" t="s">
        <v>467</v>
      </c>
      <c r="D298" s="1">
        <v>3</v>
      </c>
      <c r="F298" t="str">
        <f t="shared" si="32"/>
        <v>RT0541-TE03_RTF Zone 5_Comparison Temp PV_Ist</v>
      </c>
      <c r="G298" s="3" t="s">
        <v>474</v>
      </c>
      <c r="I298" t="s">
        <v>469</v>
      </c>
      <c r="J298" t="s">
        <v>475</v>
      </c>
      <c r="K298" s="1" t="s">
        <v>38</v>
      </c>
      <c r="L298" t="s">
        <v>113</v>
      </c>
      <c r="M298" s="14"/>
      <c r="Q298" t="s">
        <v>402</v>
      </c>
      <c r="R298" t="s">
        <v>476</v>
      </c>
      <c r="S298" s="30"/>
      <c r="T298" s="30"/>
      <c r="U298" s="1" t="s">
        <v>41</v>
      </c>
    </row>
    <row r="299" spans="1:21" ht="13.2" x14ac:dyDescent="0.25">
      <c r="A299" s="1">
        <v>298</v>
      </c>
      <c r="B299" s="1">
        <v>28</v>
      </c>
      <c r="C299" s="3" t="s">
        <v>467</v>
      </c>
      <c r="D299" s="1">
        <v>4</v>
      </c>
      <c r="F299" t="str">
        <f t="shared" si="32"/>
        <v>RT0541-TE01_RTF Zone 5_Temp PV 1_Ist</v>
      </c>
      <c r="G299" s="3" t="s">
        <v>477</v>
      </c>
      <c r="I299" t="s">
        <v>469</v>
      </c>
      <c r="J299" t="s">
        <v>478</v>
      </c>
      <c r="K299" s="1" t="s">
        <v>38</v>
      </c>
      <c r="L299" t="s">
        <v>113</v>
      </c>
      <c r="M299" s="14"/>
      <c r="Q299" t="s">
        <v>402</v>
      </c>
      <c r="R299" t="s">
        <v>479</v>
      </c>
      <c r="S299" s="30"/>
      <c r="T299" s="30"/>
      <c r="U299" s="1" t="s">
        <v>41</v>
      </c>
    </row>
    <row r="300" spans="1:21" ht="13.2" x14ac:dyDescent="0.25">
      <c r="A300" s="1">
        <v>299</v>
      </c>
      <c r="B300" s="1">
        <v>28</v>
      </c>
      <c r="C300" s="3" t="s">
        <v>467</v>
      </c>
      <c r="D300" s="1">
        <v>5</v>
      </c>
      <c r="F300" t="str">
        <f t="shared" si="32"/>
        <v>RT0511-FIT01_RTF Zone 5 Gas_Flow PV_Ist</v>
      </c>
      <c r="G300" s="3" t="s">
        <v>480</v>
      </c>
      <c r="I300" t="s">
        <v>481</v>
      </c>
      <c r="J300" t="s">
        <v>400</v>
      </c>
      <c r="K300" s="1" t="s">
        <v>38</v>
      </c>
      <c r="L300" t="s">
        <v>401</v>
      </c>
      <c r="M300" s="14"/>
      <c r="Q300" t="s">
        <v>402</v>
      </c>
      <c r="R300" t="s">
        <v>482</v>
      </c>
      <c r="S300" s="30"/>
      <c r="T300" s="30"/>
      <c r="U300" s="1" t="s">
        <v>41</v>
      </c>
    </row>
    <row r="301" spans="1:21" ht="13.2" x14ac:dyDescent="0.25">
      <c r="A301" s="1">
        <v>300</v>
      </c>
      <c r="B301" s="1">
        <v>28</v>
      </c>
      <c r="C301" s="3" t="s">
        <v>467</v>
      </c>
      <c r="D301" s="1">
        <v>6</v>
      </c>
      <c r="F301" t="str">
        <f t="shared" si="32"/>
        <v>RT0441-TIC01_SP_RTF Zone 4_Temp SP_Soll</v>
      </c>
      <c r="G301" s="3" t="s">
        <v>483</v>
      </c>
      <c r="I301" t="s">
        <v>484</v>
      </c>
      <c r="J301" t="s">
        <v>470</v>
      </c>
      <c r="K301" s="1" t="s">
        <v>48</v>
      </c>
      <c r="L301" t="s">
        <v>113</v>
      </c>
      <c r="M301" s="14"/>
      <c r="Q301" t="s">
        <v>402</v>
      </c>
      <c r="S301" s="30"/>
      <c r="T301" s="30"/>
      <c r="U301" s="1" t="s">
        <v>41</v>
      </c>
    </row>
    <row r="302" spans="1:21" ht="13.2" x14ac:dyDescent="0.25">
      <c r="A302" s="1">
        <v>301</v>
      </c>
      <c r="B302" s="1">
        <v>28</v>
      </c>
      <c r="C302" s="3" t="s">
        <v>467</v>
      </c>
      <c r="D302" s="1">
        <v>7</v>
      </c>
      <c r="F302" t="str">
        <f t="shared" si="32"/>
        <v>RT0441-TIC01_OUT_RTF Zone 4_Power_Ist</v>
      </c>
      <c r="G302" s="3" t="s">
        <v>485</v>
      </c>
      <c r="I302" t="s">
        <v>484</v>
      </c>
      <c r="J302" t="s">
        <v>472</v>
      </c>
      <c r="K302" s="1" t="s">
        <v>38</v>
      </c>
      <c r="L302" t="s">
        <v>57</v>
      </c>
      <c r="M302" s="14"/>
      <c r="Q302" t="s">
        <v>402</v>
      </c>
      <c r="R302" t="s">
        <v>486</v>
      </c>
      <c r="S302" s="30"/>
      <c r="T302" s="30"/>
      <c r="U302" s="1" t="s">
        <v>41</v>
      </c>
    </row>
    <row r="303" spans="1:21" ht="13.2" x14ac:dyDescent="0.25">
      <c r="A303" s="1">
        <v>302</v>
      </c>
      <c r="B303" s="1">
        <v>28</v>
      </c>
      <c r="C303" s="3" t="s">
        <v>467</v>
      </c>
      <c r="D303" s="1">
        <v>8</v>
      </c>
      <c r="F303" t="str">
        <f t="shared" si="32"/>
        <v>RT0441-TE03_RTF Zone 4_Comparison Temp PV_Ist</v>
      </c>
      <c r="G303" s="3" t="s">
        <v>487</v>
      </c>
      <c r="I303" t="s">
        <v>484</v>
      </c>
      <c r="J303" t="s">
        <v>475</v>
      </c>
      <c r="K303" s="1" t="s">
        <v>38</v>
      </c>
      <c r="L303" t="s">
        <v>113</v>
      </c>
      <c r="M303" s="14"/>
      <c r="Q303" t="s">
        <v>402</v>
      </c>
      <c r="R303" t="s">
        <v>488</v>
      </c>
      <c r="S303" s="30"/>
      <c r="T303" s="30"/>
      <c r="U303" s="1" t="s">
        <v>41</v>
      </c>
    </row>
    <row r="304" spans="1:21" ht="13.2" x14ac:dyDescent="0.25">
      <c r="A304" s="1">
        <v>303</v>
      </c>
      <c r="B304" s="1">
        <v>28</v>
      </c>
      <c r="C304" s="3" t="s">
        <v>467</v>
      </c>
      <c r="D304" s="1">
        <v>9</v>
      </c>
      <c r="F304" t="str">
        <f t="shared" si="32"/>
        <v>RT0441-TE01_RTF Zone 4_Temp PV 1_Ist</v>
      </c>
      <c r="G304" s="3" t="s">
        <v>489</v>
      </c>
      <c r="I304" t="s">
        <v>484</v>
      </c>
      <c r="J304" t="s">
        <v>478</v>
      </c>
      <c r="K304" s="1" t="s">
        <v>38</v>
      </c>
      <c r="L304" t="s">
        <v>113</v>
      </c>
      <c r="M304" s="14"/>
      <c r="Q304" t="s">
        <v>402</v>
      </c>
      <c r="R304" t="s">
        <v>490</v>
      </c>
      <c r="S304" s="30"/>
      <c r="T304" s="30"/>
      <c r="U304" s="1" t="s">
        <v>41</v>
      </c>
    </row>
    <row r="305" spans="1:21" ht="13.2" x14ac:dyDescent="0.25">
      <c r="A305" s="1">
        <v>304</v>
      </c>
      <c r="B305" s="1">
        <v>28</v>
      </c>
      <c r="C305" s="3" t="s">
        <v>467</v>
      </c>
      <c r="D305" s="1">
        <v>10</v>
      </c>
      <c r="F305" t="str">
        <f t="shared" si="32"/>
        <v>RT0411-FIT01_RTF Zone 4 Gas_Flow PV_Ist</v>
      </c>
      <c r="G305" s="3" t="s">
        <v>491</v>
      </c>
      <c r="I305" t="s">
        <v>492</v>
      </c>
      <c r="J305" t="s">
        <v>400</v>
      </c>
      <c r="K305" s="1" t="s">
        <v>38</v>
      </c>
      <c r="L305" t="s">
        <v>401</v>
      </c>
      <c r="M305" s="14"/>
      <c r="Q305" t="s">
        <v>402</v>
      </c>
      <c r="R305" t="s">
        <v>493</v>
      </c>
      <c r="S305" s="30"/>
      <c r="T305" s="30"/>
      <c r="U305" s="1" t="s">
        <v>41</v>
      </c>
    </row>
    <row r="306" spans="1:21" ht="13.2" x14ac:dyDescent="0.25">
      <c r="A306" s="1">
        <v>305</v>
      </c>
      <c r="B306" s="1">
        <v>28</v>
      </c>
      <c r="C306" s="3" t="s">
        <v>467</v>
      </c>
      <c r="D306" s="1">
        <v>11</v>
      </c>
      <c r="F306" t="str">
        <f t="shared" si="32"/>
        <v>RT0341-TIC01_SP_RTF Zone 3_Temp SP_Soll</v>
      </c>
      <c r="G306" s="3" t="s">
        <v>494</v>
      </c>
      <c r="I306" t="s">
        <v>495</v>
      </c>
      <c r="J306" t="s">
        <v>470</v>
      </c>
      <c r="K306" s="1" t="s">
        <v>48</v>
      </c>
      <c r="L306" t="s">
        <v>113</v>
      </c>
      <c r="M306" s="14"/>
      <c r="Q306" t="s">
        <v>402</v>
      </c>
      <c r="S306" s="30"/>
      <c r="T306" s="30"/>
      <c r="U306" s="1" t="s">
        <v>41</v>
      </c>
    </row>
    <row r="307" spans="1:21" ht="13.2" x14ac:dyDescent="0.25">
      <c r="A307" s="1">
        <v>306</v>
      </c>
      <c r="B307" s="1">
        <v>28</v>
      </c>
      <c r="C307" s="3" t="s">
        <v>467</v>
      </c>
      <c r="D307" s="1">
        <v>12</v>
      </c>
      <c r="F307" t="str">
        <f t="shared" si="32"/>
        <v>RT0341-TIC01_OUT_RTF Zone 3_Power_Ist</v>
      </c>
      <c r="G307" s="3" t="s">
        <v>496</v>
      </c>
      <c r="I307" t="s">
        <v>495</v>
      </c>
      <c r="J307" t="s">
        <v>472</v>
      </c>
      <c r="K307" s="1" t="s">
        <v>38</v>
      </c>
      <c r="L307" t="s">
        <v>57</v>
      </c>
      <c r="M307" s="14"/>
      <c r="Q307" t="s">
        <v>402</v>
      </c>
      <c r="R307" t="s">
        <v>497</v>
      </c>
      <c r="S307" s="30"/>
      <c r="T307" s="30"/>
      <c r="U307" s="1" t="s">
        <v>41</v>
      </c>
    </row>
    <row r="308" spans="1:21" ht="13.2" x14ac:dyDescent="0.25">
      <c r="A308" s="1">
        <v>307</v>
      </c>
      <c r="B308" s="1">
        <v>28</v>
      </c>
      <c r="C308" s="3" t="s">
        <v>467</v>
      </c>
      <c r="D308" s="1">
        <v>13</v>
      </c>
      <c r="F308" t="str">
        <f t="shared" si="32"/>
        <v>RT0341-TE03_RTF Zone 3_Comparison Temp PV_Ist</v>
      </c>
      <c r="G308" s="3" t="s">
        <v>498</v>
      </c>
      <c r="I308" t="s">
        <v>495</v>
      </c>
      <c r="J308" t="s">
        <v>475</v>
      </c>
      <c r="K308" s="1" t="s">
        <v>38</v>
      </c>
      <c r="L308" t="s">
        <v>113</v>
      </c>
      <c r="M308" s="14"/>
      <c r="Q308" t="s">
        <v>402</v>
      </c>
      <c r="R308" t="s">
        <v>499</v>
      </c>
      <c r="S308" s="30"/>
      <c r="T308" s="30"/>
      <c r="U308" s="1" t="s">
        <v>41</v>
      </c>
    </row>
    <row r="309" spans="1:21" ht="13.2" x14ac:dyDescent="0.25">
      <c r="A309" s="1">
        <v>308</v>
      </c>
      <c r="B309" s="1">
        <v>28</v>
      </c>
      <c r="C309" s="3" t="s">
        <v>467</v>
      </c>
      <c r="D309" s="1">
        <v>14</v>
      </c>
      <c r="F309" t="str">
        <f t="shared" si="32"/>
        <v>RT0341-TE01_RTF Zone 3_Temp PV 1_Ist</v>
      </c>
      <c r="G309" s="3" t="s">
        <v>500</v>
      </c>
      <c r="I309" t="s">
        <v>495</v>
      </c>
      <c r="J309" t="s">
        <v>478</v>
      </c>
      <c r="K309" s="1" t="s">
        <v>38</v>
      </c>
      <c r="L309" t="s">
        <v>113</v>
      </c>
      <c r="M309" s="14"/>
      <c r="Q309" t="s">
        <v>402</v>
      </c>
      <c r="R309" t="s">
        <v>501</v>
      </c>
      <c r="S309" s="30"/>
      <c r="T309" s="30"/>
      <c r="U309" s="1" t="s">
        <v>41</v>
      </c>
    </row>
    <row r="310" spans="1:21" ht="13.2" x14ac:dyDescent="0.25">
      <c r="A310" s="1">
        <v>309</v>
      </c>
      <c r="B310" s="1">
        <v>28</v>
      </c>
      <c r="C310" s="3" t="s">
        <v>467</v>
      </c>
      <c r="D310" s="1">
        <v>15</v>
      </c>
      <c r="F310" t="str">
        <f t="shared" si="32"/>
        <v>RT0311-FIT01_RTF Zone 3 Gas_Flow PV_Ist</v>
      </c>
      <c r="G310" s="3" t="s">
        <v>502</v>
      </c>
      <c r="I310" t="s">
        <v>503</v>
      </c>
      <c r="J310" t="s">
        <v>400</v>
      </c>
      <c r="K310" s="1" t="s">
        <v>38</v>
      </c>
      <c r="L310" t="s">
        <v>401</v>
      </c>
      <c r="M310" s="14"/>
      <c r="Q310" t="s">
        <v>402</v>
      </c>
      <c r="R310" t="s">
        <v>504</v>
      </c>
      <c r="S310" s="30"/>
      <c r="T310" s="30"/>
      <c r="U310" s="1" t="s">
        <v>41</v>
      </c>
    </row>
    <row r="311" spans="1:21" ht="13.2" x14ac:dyDescent="0.25">
      <c r="A311" s="1">
        <v>310</v>
      </c>
      <c r="B311" s="1">
        <v>28</v>
      </c>
      <c r="C311" s="3" t="s">
        <v>467</v>
      </c>
      <c r="D311" s="1">
        <v>16</v>
      </c>
      <c r="F311" t="str">
        <f t="shared" si="32"/>
        <v>RT0241-TIC01_SP_RTF Zone 2_Temp SP_Soll</v>
      </c>
      <c r="G311" s="3" t="s">
        <v>505</v>
      </c>
      <c r="I311" t="s">
        <v>506</v>
      </c>
      <c r="J311" t="s">
        <v>470</v>
      </c>
      <c r="K311" s="1" t="s">
        <v>48</v>
      </c>
      <c r="L311" t="s">
        <v>113</v>
      </c>
      <c r="M311" s="14"/>
      <c r="Q311" t="s">
        <v>402</v>
      </c>
      <c r="S311" s="30"/>
      <c r="T311" s="30"/>
      <c r="U311" s="1" t="s">
        <v>41</v>
      </c>
    </row>
    <row r="312" spans="1:21" ht="13.2" x14ac:dyDescent="0.25">
      <c r="A312" s="1">
        <v>311</v>
      </c>
      <c r="B312" s="1">
        <v>28</v>
      </c>
      <c r="C312" s="3" t="s">
        <v>467</v>
      </c>
      <c r="D312" s="1">
        <v>17</v>
      </c>
      <c r="F312" t="str">
        <f t="shared" si="32"/>
        <v>RT0241-TIC01_OUT_RTF Zone 2_Power_Ist</v>
      </c>
      <c r="G312" s="3" t="s">
        <v>507</v>
      </c>
      <c r="I312" t="s">
        <v>506</v>
      </c>
      <c r="J312" t="s">
        <v>472</v>
      </c>
      <c r="K312" s="1" t="s">
        <v>38</v>
      </c>
      <c r="L312" t="s">
        <v>57</v>
      </c>
      <c r="M312" s="14"/>
      <c r="Q312" t="s">
        <v>402</v>
      </c>
      <c r="R312" t="s">
        <v>508</v>
      </c>
      <c r="S312" s="30"/>
      <c r="T312" s="30"/>
      <c r="U312" s="1" t="s">
        <v>41</v>
      </c>
    </row>
    <row r="313" spans="1:21" ht="13.2" x14ac:dyDescent="0.25">
      <c r="A313" s="1">
        <v>312</v>
      </c>
      <c r="B313" s="1">
        <v>28</v>
      </c>
      <c r="C313" s="3" t="s">
        <v>467</v>
      </c>
      <c r="D313" s="1">
        <v>18</v>
      </c>
      <c r="F313" t="str">
        <f t="shared" si="32"/>
        <v>RT0241-TE03_RTF Zone 2_Comparison Temp PV_Ist</v>
      </c>
      <c r="G313" s="3" t="s">
        <v>509</v>
      </c>
      <c r="I313" t="s">
        <v>506</v>
      </c>
      <c r="J313" t="s">
        <v>475</v>
      </c>
      <c r="K313" s="1" t="s">
        <v>38</v>
      </c>
      <c r="L313" t="s">
        <v>113</v>
      </c>
      <c r="M313" s="14"/>
      <c r="Q313" t="s">
        <v>402</v>
      </c>
      <c r="R313" t="s">
        <v>510</v>
      </c>
      <c r="S313" s="30"/>
      <c r="T313" s="30"/>
      <c r="U313" s="1" t="s">
        <v>41</v>
      </c>
    </row>
    <row r="314" spans="1:21" ht="13.2" x14ac:dyDescent="0.25">
      <c r="A314" s="1">
        <v>313</v>
      </c>
      <c r="B314" s="1">
        <v>28</v>
      </c>
      <c r="C314" s="3" t="s">
        <v>467</v>
      </c>
      <c r="D314" s="1">
        <v>19</v>
      </c>
      <c r="F314" t="str">
        <f t="shared" si="32"/>
        <v>RT0241-TE01_RTF Zone 2_Temp PV 1_Ist</v>
      </c>
      <c r="G314" s="3" t="s">
        <v>511</v>
      </c>
      <c r="I314" t="s">
        <v>506</v>
      </c>
      <c r="J314" t="s">
        <v>478</v>
      </c>
      <c r="K314" s="1" t="s">
        <v>38</v>
      </c>
      <c r="L314" t="s">
        <v>113</v>
      </c>
      <c r="M314" s="14"/>
      <c r="Q314" t="s">
        <v>402</v>
      </c>
      <c r="R314" t="s">
        <v>512</v>
      </c>
      <c r="S314" s="30"/>
      <c r="T314" s="30"/>
      <c r="U314" s="1" t="s">
        <v>41</v>
      </c>
    </row>
    <row r="315" spans="1:21" ht="13.2" x14ac:dyDescent="0.25">
      <c r="A315" s="1">
        <v>314</v>
      </c>
      <c r="B315" s="1">
        <v>28</v>
      </c>
      <c r="C315" s="3" t="s">
        <v>467</v>
      </c>
      <c r="D315" s="1">
        <v>20</v>
      </c>
      <c r="F315" t="str">
        <f t="shared" si="32"/>
        <v>RT0211-FIT01_RTF Zone 2 Gas_Flow PV_Ist</v>
      </c>
      <c r="G315" s="3" t="s">
        <v>513</v>
      </c>
      <c r="I315" t="s">
        <v>514</v>
      </c>
      <c r="J315" t="s">
        <v>400</v>
      </c>
      <c r="K315" s="1" t="s">
        <v>38</v>
      </c>
      <c r="L315" t="s">
        <v>401</v>
      </c>
      <c r="M315" s="14"/>
      <c r="Q315" t="s">
        <v>402</v>
      </c>
      <c r="R315" t="s">
        <v>515</v>
      </c>
      <c r="S315" s="30"/>
      <c r="T315" s="30"/>
      <c r="U315" s="1" t="s">
        <v>41</v>
      </c>
    </row>
    <row r="316" spans="1:21" ht="13.2" x14ac:dyDescent="0.25">
      <c r="A316" s="1">
        <v>315</v>
      </c>
      <c r="B316" s="1">
        <v>28</v>
      </c>
      <c r="C316" s="3" t="s">
        <v>467</v>
      </c>
      <c r="D316" s="1">
        <v>21</v>
      </c>
      <c r="F316" t="str">
        <f t="shared" si="32"/>
        <v>RT0141-TIC01_SP_RTF Zone 1_Temp SP_Soll</v>
      </c>
      <c r="G316" s="3" t="s">
        <v>516</v>
      </c>
      <c r="I316" t="s">
        <v>517</v>
      </c>
      <c r="J316" t="s">
        <v>470</v>
      </c>
      <c r="K316" s="1" t="s">
        <v>48</v>
      </c>
      <c r="L316" t="s">
        <v>113</v>
      </c>
      <c r="M316" s="14"/>
      <c r="Q316" t="s">
        <v>402</v>
      </c>
      <c r="S316" s="30"/>
      <c r="T316" s="30"/>
      <c r="U316" s="1" t="s">
        <v>41</v>
      </c>
    </row>
    <row r="317" spans="1:21" ht="13.2" x14ac:dyDescent="0.25">
      <c r="A317" s="1">
        <v>316</v>
      </c>
      <c r="B317" s="1">
        <v>28</v>
      </c>
      <c r="C317" s="3" t="s">
        <v>467</v>
      </c>
      <c r="D317" s="1">
        <v>22</v>
      </c>
      <c r="F317" t="str">
        <f t="shared" si="32"/>
        <v>RT0141-TIC01_OUT_RTF Zone 1_Power_Ist</v>
      </c>
      <c r="G317" s="3" t="s">
        <v>518</v>
      </c>
      <c r="I317" t="s">
        <v>517</v>
      </c>
      <c r="J317" t="s">
        <v>472</v>
      </c>
      <c r="K317" s="1" t="s">
        <v>38</v>
      </c>
      <c r="L317" t="s">
        <v>57</v>
      </c>
      <c r="M317" s="14"/>
      <c r="Q317" t="s">
        <v>402</v>
      </c>
      <c r="R317" t="s">
        <v>519</v>
      </c>
      <c r="S317" s="30"/>
      <c r="T317" s="30"/>
      <c r="U317" s="1" t="s">
        <v>41</v>
      </c>
    </row>
    <row r="318" spans="1:21" ht="13.2" x14ac:dyDescent="0.25">
      <c r="A318" s="1">
        <v>317</v>
      </c>
      <c r="B318" s="1">
        <v>28</v>
      </c>
      <c r="C318" s="3" t="s">
        <v>467</v>
      </c>
      <c r="D318" s="1">
        <v>23</v>
      </c>
      <c r="F318" t="str">
        <f t="shared" si="32"/>
        <v>RT0141-TE03_RTF Zone 1_Comparison Temp PV_Ist</v>
      </c>
      <c r="G318" s="3" t="s">
        <v>520</v>
      </c>
      <c r="I318" t="s">
        <v>517</v>
      </c>
      <c r="J318" t="s">
        <v>475</v>
      </c>
      <c r="K318" s="1" t="s">
        <v>38</v>
      </c>
      <c r="L318" t="s">
        <v>113</v>
      </c>
      <c r="M318" s="14"/>
      <c r="Q318" t="s">
        <v>402</v>
      </c>
      <c r="R318" t="s">
        <v>521</v>
      </c>
      <c r="S318" s="30"/>
      <c r="T318" s="30"/>
      <c r="U318" s="1" t="s">
        <v>41</v>
      </c>
    </row>
    <row r="319" spans="1:21" ht="13.2" x14ac:dyDescent="0.25">
      <c r="A319" s="1">
        <v>318</v>
      </c>
      <c r="B319" s="1">
        <v>28</v>
      </c>
      <c r="C319" s="3" t="s">
        <v>467</v>
      </c>
      <c r="D319" s="1">
        <v>24</v>
      </c>
      <c r="F319" t="str">
        <f t="shared" si="32"/>
        <v>RT0141-TE01_RTF Zone 1_Temp PV 1_Ist</v>
      </c>
      <c r="G319" s="3" t="s">
        <v>522</v>
      </c>
      <c r="I319" t="s">
        <v>517</v>
      </c>
      <c r="J319" t="s">
        <v>478</v>
      </c>
      <c r="K319" s="1" t="s">
        <v>38</v>
      </c>
      <c r="L319" t="s">
        <v>113</v>
      </c>
      <c r="M319" s="14"/>
      <c r="Q319" t="s">
        <v>402</v>
      </c>
      <c r="R319" t="s">
        <v>523</v>
      </c>
      <c r="S319" s="30"/>
      <c r="T319" s="30"/>
      <c r="U319" s="1" t="s">
        <v>41</v>
      </c>
    </row>
    <row r="320" spans="1:21" ht="13.2" x14ac:dyDescent="0.25">
      <c r="A320" s="1">
        <v>319</v>
      </c>
      <c r="B320" s="1">
        <v>28</v>
      </c>
      <c r="C320" s="3" t="s">
        <v>467</v>
      </c>
      <c r="D320" s="1">
        <v>25</v>
      </c>
      <c r="F320" t="str">
        <f t="shared" si="32"/>
        <v>RT0111-FIT01_RTF Zone 1 Gas_Flow PV_Ist</v>
      </c>
      <c r="G320" s="3" t="s">
        <v>524</v>
      </c>
      <c r="I320" t="s">
        <v>525</v>
      </c>
      <c r="J320" t="s">
        <v>400</v>
      </c>
      <c r="K320" s="1" t="s">
        <v>38</v>
      </c>
      <c r="L320" t="s">
        <v>401</v>
      </c>
      <c r="M320" s="14"/>
      <c r="Q320" t="s">
        <v>402</v>
      </c>
      <c r="R320" t="s">
        <v>526</v>
      </c>
      <c r="S320" s="30"/>
      <c r="T320" s="30"/>
      <c r="U320" s="1" t="s">
        <v>41</v>
      </c>
    </row>
    <row r="321" spans="1:24" ht="13.2" x14ac:dyDescent="0.25">
      <c r="A321" s="1">
        <v>320</v>
      </c>
      <c r="B321" s="1">
        <v>28</v>
      </c>
      <c r="C321" s="3" t="s">
        <v>467</v>
      </c>
      <c r="D321" s="1">
        <v>26</v>
      </c>
      <c r="F321" t="str">
        <f t="shared" si="32"/>
        <v>RT0041-PIT01_RTF_Pres PV_Ist</v>
      </c>
      <c r="G321" s="3" t="s">
        <v>527</v>
      </c>
      <c r="I321" t="s">
        <v>528</v>
      </c>
      <c r="J321" t="s">
        <v>529</v>
      </c>
      <c r="K321" s="1" t="s">
        <v>38</v>
      </c>
      <c r="L321" t="s">
        <v>444</v>
      </c>
      <c r="M321" s="14"/>
      <c r="Q321" t="s">
        <v>402</v>
      </c>
      <c r="R321" t="s">
        <v>530</v>
      </c>
      <c r="S321" s="30"/>
      <c r="T321" s="30"/>
      <c r="U321" s="1" t="s">
        <v>41</v>
      </c>
    </row>
    <row r="322" spans="1:24" ht="13.2" x14ac:dyDescent="0.25">
      <c r="A322" s="1">
        <v>321</v>
      </c>
      <c r="B322" s="1">
        <v>28</v>
      </c>
      <c r="C322" s="3" t="s">
        <v>467</v>
      </c>
      <c r="D322" s="1">
        <v>27</v>
      </c>
      <c r="F322" t="str">
        <f t="shared" si="32"/>
        <v>RT0000-RET01.RT_RTF P1_Strip Temp PV_Ist</v>
      </c>
      <c r="G322" s="3" t="s">
        <v>531</v>
      </c>
      <c r="I322" t="s">
        <v>532</v>
      </c>
      <c r="J322" t="s">
        <v>533</v>
      </c>
      <c r="K322" s="1" t="s">
        <v>38</v>
      </c>
      <c r="L322" t="s">
        <v>113</v>
      </c>
      <c r="M322" s="14"/>
      <c r="Q322" t="s">
        <v>402</v>
      </c>
      <c r="R322" t="s">
        <v>534</v>
      </c>
      <c r="S322" s="30"/>
      <c r="T322" s="30"/>
      <c r="U322" s="1" t="s">
        <v>41</v>
      </c>
      <c r="X322" s="1" t="s">
        <v>41</v>
      </c>
    </row>
    <row r="323" spans="1:24" ht="13.2" x14ac:dyDescent="0.25">
      <c r="A323" s="1">
        <v>322</v>
      </c>
      <c r="B323" s="1">
        <v>28</v>
      </c>
      <c r="C323" s="3" t="s">
        <v>467</v>
      </c>
      <c r="D323" s="1">
        <v>28</v>
      </c>
      <c r="F323" t="str">
        <f t="shared" si="32"/>
        <v>CAA03-AIT20.PV-YV01_RTF Z3 Sample : AP A3_O2 ppm PV_Ist</v>
      </c>
      <c r="G323" s="3" t="s">
        <v>535</v>
      </c>
      <c r="I323" t="s">
        <v>536</v>
      </c>
      <c r="J323" t="s">
        <v>451</v>
      </c>
      <c r="K323" s="1" t="s">
        <v>38</v>
      </c>
      <c r="L323" t="s">
        <v>452</v>
      </c>
      <c r="M323" s="14"/>
      <c r="Q323" t="s">
        <v>402</v>
      </c>
      <c r="R323" t="s">
        <v>537</v>
      </c>
      <c r="S323" s="30"/>
      <c r="T323" s="30"/>
      <c r="U323" s="1" t="s">
        <v>41</v>
      </c>
    </row>
    <row r="324" spans="1:24" ht="13.2" x14ac:dyDescent="0.25">
      <c r="A324" s="1">
        <v>323</v>
      </c>
      <c r="B324" s="1">
        <v>28</v>
      </c>
      <c r="C324" s="3" t="s">
        <v>467</v>
      </c>
      <c r="D324" s="1">
        <v>29</v>
      </c>
      <c r="F324" t="str">
        <f t="shared" si="32"/>
        <v>CAA03-AIT10.PV-YV01_RTF Z3 Sample : AP A3_H2 % PV_Ist</v>
      </c>
      <c r="G324" s="3" t="s">
        <v>538</v>
      </c>
      <c r="I324" t="s">
        <v>536</v>
      </c>
      <c r="J324" t="s">
        <v>458</v>
      </c>
      <c r="K324" s="1" t="s">
        <v>38</v>
      </c>
      <c r="L324" t="s">
        <v>57</v>
      </c>
      <c r="M324" s="14"/>
      <c r="Q324" t="s">
        <v>402</v>
      </c>
      <c r="R324" t="s">
        <v>539</v>
      </c>
      <c r="S324" s="30"/>
      <c r="T324" s="30"/>
      <c r="U324" s="1" t="s">
        <v>41</v>
      </c>
    </row>
    <row r="325" spans="1:24" ht="13.2" x14ac:dyDescent="0.25">
      <c r="A325" s="1">
        <v>324</v>
      </c>
      <c r="B325" s="1">
        <v>28</v>
      </c>
      <c r="C325" s="3" t="s">
        <v>467</v>
      </c>
      <c r="D325" s="1">
        <v>30</v>
      </c>
      <c r="F325" t="str">
        <f t="shared" si="32"/>
        <v>CAA02-AIT21.PV-YV11_RTF Z1 Sample : AP J2_O2 ppm PV_Ist</v>
      </c>
      <c r="G325" s="3" t="s">
        <v>540</v>
      </c>
      <c r="I325" t="s">
        <v>541</v>
      </c>
      <c r="J325" t="s">
        <v>451</v>
      </c>
      <c r="K325" s="1" t="s">
        <v>38</v>
      </c>
      <c r="L325" t="s">
        <v>452</v>
      </c>
      <c r="M325" s="14"/>
      <c r="Q325" t="s">
        <v>402</v>
      </c>
      <c r="R325" t="s">
        <v>542</v>
      </c>
      <c r="S325" s="30"/>
      <c r="T325" s="30"/>
      <c r="U325" s="1" t="s">
        <v>41</v>
      </c>
    </row>
    <row r="326" spans="1:24" ht="13.2" x14ac:dyDescent="0.25">
      <c r="A326" s="1">
        <v>325</v>
      </c>
      <c r="B326" s="1">
        <v>28</v>
      </c>
      <c r="C326" s="3" t="s">
        <v>467</v>
      </c>
      <c r="D326" s="1">
        <v>31</v>
      </c>
      <c r="F326" t="str">
        <f t="shared" si="32"/>
        <v>CAA02-AIT20.PV-YV06_RTF Z1 Sample : AP F2_O2 % PV_Ist</v>
      </c>
      <c r="G326" s="3" t="s">
        <v>543</v>
      </c>
      <c r="I326" t="s">
        <v>544</v>
      </c>
      <c r="J326" t="s">
        <v>545</v>
      </c>
      <c r="K326" s="1" t="s">
        <v>38</v>
      </c>
      <c r="L326" t="s">
        <v>57</v>
      </c>
      <c r="M326" s="14"/>
      <c r="Q326" t="s">
        <v>402</v>
      </c>
      <c r="R326" t="s">
        <v>546</v>
      </c>
      <c r="S326" s="30"/>
      <c r="T326" s="30"/>
      <c r="U326" s="1" t="s">
        <v>41</v>
      </c>
    </row>
    <row r="327" spans="1:24" ht="13.2" x14ac:dyDescent="0.25">
      <c r="A327" s="1">
        <v>326</v>
      </c>
      <c r="B327" s="1">
        <v>28</v>
      </c>
      <c r="C327" s="3" t="s">
        <v>467</v>
      </c>
      <c r="D327" s="1">
        <v>32</v>
      </c>
      <c r="F327" t="str">
        <f t="shared" si="32"/>
        <v>CAA02-AIT20.PV-YV01_RTF Top casing Sample : AP A2_O2 % PV_Ist</v>
      </c>
      <c r="G327" s="3" t="s">
        <v>547</v>
      </c>
      <c r="I327" t="s">
        <v>548</v>
      </c>
      <c r="J327" t="s">
        <v>545</v>
      </c>
      <c r="K327" s="1" t="s">
        <v>38</v>
      </c>
      <c r="L327" t="s">
        <v>57</v>
      </c>
      <c r="M327" s="14"/>
      <c r="Q327" t="s">
        <v>402</v>
      </c>
      <c r="R327" t="s">
        <v>549</v>
      </c>
      <c r="S327" s="30"/>
      <c r="T327" s="30"/>
      <c r="U327" s="1" t="s">
        <v>41</v>
      </c>
    </row>
    <row r="328" spans="1:24" ht="13.2" x14ac:dyDescent="0.25">
      <c r="A328" s="1">
        <v>327</v>
      </c>
      <c r="B328" s="1">
        <v>28</v>
      </c>
      <c r="C328" s="3" t="s">
        <v>467</v>
      </c>
      <c r="D328" s="1">
        <v>33</v>
      </c>
      <c r="F328" t="str">
        <f t="shared" si="32"/>
        <v>CAA02-AIT11.PV-YV11_RTF Z1 Sample : AP J2_H2 % PV_Ist</v>
      </c>
      <c r="G328" s="3" t="s">
        <v>550</v>
      </c>
      <c r="I328" t="s">
        <v>541</v>
      </c>
      <c r="J328" t="s">
        <v>458</v>
      </c>
      <c r="K328" s="1" t="s">
        <v>38</v>
      </c>
      <c r="L328" t="s">
        <v>57</v>
      </c>
      <c r="M328" s="14"/>
      <c r="Q328" t="s">
        <v>402</v>
      </c>
      <c r="R328" t="s">
        <v>551</v>
      </c>
      <c r="S328" s="30"/>
      <c r="T328" s="30"/>
      <c r="U328" s="1" t="s">
        <v>41</v>
      </c>
    </row>
    <row r="329" spans="1:24" ht="13.2" x14ac:dyDescent="0.25">
      <c r="A329" s="1">
        <v>328</v>
      </c>
      <c r="B329" s="1">
        <v>28</v>
      </c>
      <c r="C329" s="3" t="s">
        <v>467</v>
      </c>
      <c r="D329" s="1">
        <v>34</v>
      </c>
      <c r="F329" t="str">
        <f t="shared" si="32"/>
        <v>CAA02-AIT10.PV-YV06_RTF Z1 Sample : AP F2_H2 % PV_Ist</v>
      </c>
      <c r="G329" s="3" t="s">
        <v>552</v>
      </c>
      <c r="I329" t="s">
        <v>544</v>
      </c>
      <c r="J329" t="s">
        <v>458</v>
      </c>
      <c r="K329" s="1" t="s">
        <v>38</v>
      </c>
      <c r="L329" t="s">
        <v>57</v>
      </c>
      <c r="M329" s="14"/>
      <c r="Q329" t="s">
        <v>402</v>
      </c>
      <c r="R329" t="s">
        <v>553</v>
      </c>
      <c r="S329" s="30"/>
      <c r="T329" s="30"/>
      <c r="U329" s="1" t="s">
        <v>41</v>
      </c>
    </row>
    <row r="330" spans="1:24" ht="13.2" x14ac:dyDescent="0.25">
      <c r="A330" s="1">
        <v>329</v>
      </c>
      <c r="B330" s="1">
        <v>28</v>
      </c>
      <c r="C330" s="3" t="s">
        <v>467</v>
      </c>
      <c r="D330" s="1">
        <v>35</v>
      </c>
      <c r="F330" t="str">
        <f t="shared" si="32"/>
        <v>CAA02-AIT10.PV-YV01_RTF Top casing Sample : AP A2_H2 % PV_Ist</v>
      </c>
      <c r="G330" s="3" t="s">
        <v>554</v>
      </c>
      <c r="I330" t="s">
        <v>548</v>
      </c>
      <c r="J330" t="s">
        <v>458</v>
      </c>
      <c r="K330" s="1" t="s">
        <v>38</v>
      </c>
      <c r="L330" t="s">
        <v>57</v>
      </c>
      <c r="M330" s="14"/>
      <c r="Q330" t="s">
        <v>402</v>
      </c>
      <c r="R330" t="s">
        <v>555</v>
      </c>
      <c r="S330" s="30"/>
      <c r="T330" s="30"/>
      <c r="U330" s="1" t="s">
        <v>41</v>
      </c>
    </row>
    <row r="331" spans="1:24" ht="13.2" x14ac:dyDescent="0.25">
      <c r="A331" s="1">
        <v>330</v>
      </c>
      <c r="B331" s="1">
        <v>28</v>
      </c>
      <c r="C331" s="3" t="s">
        <v>467</v>
      </c>
      <c r="D331" s="1">
        <v>36</v>
      </c>
      <c r="F331" t="str">
        <f t="shared" si="32"/>
        <v>CAA01-AIT34.PV_RTF : AP A1_DP PV_Ist</v>
      </c>
      <c r="G331" s="3" t="s">
        <v>556</v>
      </c>
      <c r="I331" t="s">
        <v>557</v>
      </c>
      <c r="J331" t="s">
        <v>558</v>
      </c>
      <c r="K331" s="1" t="s">
        <v>38</v>
      </c>
      <c r="L331" t="s">
        <v>113</v>
      </c>
      <c r="M331" s="14"/>
      <c r="Q331" t="s">
        <v>402</v>
      </c>
      <c r="R331" t="s">
        <v>559</v>
      </c>
      <c r="S331" s="30"/>
      <c r="T331" s="30"/>
      <c r="U331" s="1" t="s">
        <v>41</v>
      </c>
    </row>
    <row r="332" spans="1:24" ht="13.2" x14ac:dyDescent="0.25">
      <c r="A332" s="1">
        <v>331</v>
      </c>
      <c r="B332" s="1">
        <v>28</v>
      </c>
      <c r="C332" s="3" t="s">
        <v>467</v>
      </c>
      <c r="D332" s="1">
        <v>37</v>
      </c>
      <c r="F332" t="str">
        <f t="shared" si="32"/>
        <v>0_RTF Zone 5_P1 SP of MM mode_Soll</v>
      </c>
      <c r="G332" s="3">
        <v>0</v>
      </c>
      <c r="I332" t="s">
        <v>469</v>
      </c>
      <c r="J332" t="s">
        <v>560</v>
      </c>
      <c r="K332" s="1" t="s">
        <v>48</v>
      </c>
      <c r="L332" t="s">
        <v>113</v>
      </c>
      <c r="M332" s="14"/>
      <c r="Q332" t="s">
        <v>402</v>
      </c>
      <c r="R332" t="s">
        <v>561</v>
      </c>
      <c r="S332" s="30"/>
      <c r="T332" s="30"/>
      <c r="U332" s="1" t="s">
        <v>41</v>
      </c>
      <c r="X332" s="1" t="s">
        <v>41</v>
      </c>
    </row>
    <row r="333" spans="1:24" ht="13.2" x14ac:dyDescent="0.25">
      <c r="A333" s="1">
        <v>332</v>
      </c>
      <c r="M333" s="14"/>
      <c r="S333" s="30"/>
      <c r="T333" s="30"/>
    </row>
    <row r="334" spans="1:24" ht="13.2" x14ac:dyDescent="0.25">
      <c r="A334" s="1">
        <v>333</v>
      </c>
      <c r="B334" s="1">
        <v>29</v>
      </c>
      <c r="C334" s="3" t="s">
        <v>562</v>
      </c>
      <c r="D334" s="1">
        <v>1</v>
      </c>
      <c r="F334" t="str">
        <f t="shared" ref="F334:F346" si="33">IF(G334&lt;&gt;"",TRIM(CONCATENATE(G334,H334,"_",I334,"_",J334,"_",K334)),"")</f>
        <v>IND1_Induktion1_Längsfeld_Temperatur_Einlauf_Ist</v>
      </c>
      <c r="G334" s="3" t="s">
        <v>563</v>
      </c>
      <c r="H334">
        <v>1</v>
      </c>
      <c r="I334" t="s">
        <v>564</v>
      </c>
      <c r="J334" t="s">
        <v>565</v>
      </c>
      <c r="K334" s="1" t="s">
        <v>38</v>
      </c>
      <c r="L334" t="s">
        <v>113</v>
      </c>
      <c r="M334" s="14"/>
      <c r="Q334" t="s">
        <v>563</v>
      </c>
      <c r="S334" s="30" t="s">
        <v>566</v>
      </c>
      <c r="T334" s="30"/>
      <c r="U334" s="1" t="s">
        <v>41</v>
      </c>
      <c r="X334" s="33" t="s">
        <v>41</v>
      </c>
    </row>
    <row r="335" spans="1:24" ht="13.2" x14ac:dyDescent="0.25">
      <c r="A335" s="1">
        <v>334</v>
      </c>
      <c r="B335" s="1">
        <v>29</v>
      </c>
      <c r="C335" s="3" t="s">
        <v>562</v>
      </c>
      <c r="D335" s="1">
        <v>2</v>
      </c>
      <c r="F335" t="str">
        <f t="shared" si="33"/>
        <v>IND1_Induktion1_Längsfeld_Temperatur_Auslauf_Ist</v>
      </c>
      <c r="G335" s="3" t="s">
        <v>563</v>
      </c>
      <c r="H335">
        <v>1</v>
      </c>
      <c r="I335" t="s">
        <v>564</v>
      </c>
      <c r="J335" t="s">
        <v>567</v>
      </c>
      <c r="K335" s="1" t="s">
        <v>38</v>
      </c>
      <c r="L335" t="s">
        <v>113</v>
      </c>
      <c r="M335" s="14"/>
      <c r="Q335" t="s">
        <v>563</v>
      </c>
      <c r="S335" s="30" t="s">
        <v>568</v>
      </c>
      <c r="T335" s="30"/>
      <c r="U335" s="1" t="s">
        <v>41</v>
      </c>
      <c r="X335" s="1" t="s">
        <v>41</v>
      </c>
    </row>
    <row r="336" spans="1:24" ht="13.2" x14ac:dyDescent="0.25">
      <c r="A336" s="1">
        <v>335</v>
      </c>
      <c r="B336" s="1">
        <v>29</v>
      </c>
      <c r="C336" s="3" t="s">
        <v>562</v>
      </c>
      <c r="D336" s="1">
        <v>3</v>
      </c>
      <c r="F336" t="str">
        <f t="shared" si="33"/>
        <v>IND1_Induktion1_Längsfeld_Temperatur_Auslauf_Gültig_Ist</v>
      </c>
      <c r="G336" s="3" t="s">
        <v>563</v>
      </c>
      <c r="H336">
        <v>1</v>
      </c>
      <c r="I336" t="s">
        <v>564</v>
      </c>
      <c r="J336" t="s">
        <v>569</v>
      </c>
      <c r="K336" s="1" t="s">
        <v>38</v>
      </c>
      <c r="L336" t="s">
        <v>62</v>
      </c>
      <c r="M336" s="14"/>
      <c r="Q336" t="s">
        <v>563</v>
      </c>
      <c r="S336" s="30" t="s">
        <v>570</v>
      </c>
      <c r="T336" s="30"/>
      <c r="U336" s="1" t="s">
        <v>41</v>
      </c>
      <c r="X336" s="1" t="s">
        <v>41</v>
      </c>
    </row>
    <row r="337" spans="1:38" ht="13.2" x14ac:dyDescent="0.25">
      <c r="A337" s="1">
        <v>336</v>
      </c>
      <c r="B337" s="1">
        <v>29</v>
      </c>
      <c r="C337" s="3" t="s">
        <v>562</v>
      </c>
      <c r="D337" s="1">
        <v>4</v>
      </c>
      <c r="F337" t="str">
        <f t="shared" si="33"/>
        <v>IND1_Induktion1_Längsfeld_Summensignal Gültigkeit_Ist</v>
      </c>
      <c r="G337" s="3" t="s">
        <v>563</v>
      </c>
      <c r="H337">
        <v>1</v>
      </c>
      <c r="I337" t="s">
        <v>564</v>
      </c>
      <c r="J337" t="s">
        <v>571</v>
      </c>
      <c r="K337" s="1" t="s">
        <v>38</v>
      </c>
      <c r="L337" t="s">
        <v>62</v>
      </c>
      <c r="M337" s="14"/>
      <c r="Q337" t="s">
        <v>563</v>
      </c>
      <c r="S337" s="30" t="s">
        <v>572</v>
      </c>
      <c r="T337" s="30"/>
      <c r="U337" s="1" t="s">
        <v>41</v>
      </c>
    </row>
    <row r="338" spans="1:38" ht="13.2" x14ac:dyDescent="0.25">
      <c r="A338" s="1">
        <v>337</v>
      </c>
      <c r="B338" s="1">
        <v>29</v>
      </c>
      <c r="C338" s="3" t="s">
        <v>562</v>
      </c>
      <c r="D338" s="1">
        <v>5</v>
      </c>
      <c r="F338" t="str">
        <f t="shared" si="33"/>
        <v>IND1_Induktion1_Längsfeld_Strom_Soll</v>
      </c>
      <c r="G338" s="3" t="s">
        <v>563</v>
      </c>
      <c r="H338">
        <v>1</v>
      </c>
      <c r="I338" t="s">
        <v>564</v>
      </c>
      <c r="J338" t="s">
        <v>127</v>
      </c>
      <c r="K338" s="1" t="s">
        <v>48</v>
      </c>
      <c r="L338" t="s">
        <v>573</v>
      </c>
      <c r="M338" s="14"/>
      <c r="Q338" t="s">
        <v>563</v>
      </c>
      <c r="S338" s="30"/>
      <c r="T338" s="30"/>
      <c r="V338" s="1" t="s">
        <v>41</v>
      </c>
    </row>
    <row r="339" spans="1:38" ht="13.2" x14ac:dyDescent="0.25">
      <c r="A339" s="1">
        <v>338</v>
      </c>
      <c r="B339" s="1">
        <v>29</v>
      </c>
      <c r="C339" s="3" t="s">
        <v>562</v>
      </c>
      <c r="D339" s="1">
        <v>6</v>
      </c>
      <c r="F339" t="str">
        <f t="shared" si="33"/>
        <v>IND1_Induktion1_Längsfeld_Strom_Ist</v>
      </c>
      <c r="G339" s="3" t="s">
        <v>563</v>
      </c>
      <c r="H339">
        <v>1</v>
      </c>
      <c r="I339" t="s">
        <v>564</v>
      </c>
      <c r="J339" t="s">
        <v>127</v>
      </c>
      <c r="K339" s="1" t="s">
        <v>38</v>
      </c>
      <c r="L339" t="s">
        <v>573</v>
      </c>
      <c r="M339" s="14"/>
      <c r="Q339" t="s">
        <v>563</v>
      </c>
      <c r="S339" s="30"/>
      <c r="T339" s="30"/>
      <c r="U339" s="1" t="s">
        <v>41</v>
      </c>
    </row>
    <row r="340" spans="1:38" ht="13.2" x14ac:dyDescent="0.25">
      <c r="A340" s="1">
        <v>339</v>
      </c>
      <c r="B340" s="1">
        <v>29</v>
      </c>
      <c r="C340" s="3" t="s">
        <v>562</v>
      </c>
      <c r="D340" s="1">
        <v>7</v>
      </c>
      <c r="F340" t="str">
        <f t="shared" si="33"/>
        <v>IND1_Induktion1_Längsfeld_Parameter Leistungsberechnung (verschiedene)_Ist</v>
      </c>
      <c r="G340" s="3" t="s">
        <v>563</v>
      </c>
      <c r="H340">
        <v>1</v>
      </c>
      <c r="I340" t="s">
        <v>564</v>
      </c>
      <c r="J340" t="s">
        <v>574</v>
      </c>
      <c r="K340" s="1" t="s">
        <v>38</v>
      </c>
      <c r="M340" s="14"/>
      <c r="Q340" t="s">
        <v>563</v>
      </c>
      <c r="S340" s="30" t="s">
        <v>575</v>
      </c>
      <c r="T340" s="30"/>
      <c r="U340" s="1" t="s">
        <v>41</v>
      </c>
    </row>
    <row r="341" spans="1:38" ht="13.2" x14ac:dyDescent="0.25">
      <c r="A341" s="1">
        <v>340</v>
      </c>
      <c r="B341" s="1">
        <v>29</v>
      </c>
      <c r="C341" s="3" t="s">
        <v>562</v>
      </c>
      <c r="D341" s="1">
        <v>8</v>
      </c>
      <c r="F341" t="str">
        <f t="shared" si="33"/>
        <v>IND1_Induktion1_Längsfeld_Leistungskorrekturfaktor_Ist</v>
      </c>
      <c r="G341" s="3" t="s">
        <v>563</v>
      </c>
      <c r="H341">
        <v>1</v>
      </c>
      <c r="I341" t="s">
        <v>564</v>
      </c>
      <c r="J341" t="s">
        <v>576</v>
      </c>
      <c r="K341" s="1" t="s">
        <v>38</v>
      </c>
      <c r="L341" t="s">
        <v>57</v>
      </c>
      <c r="M341" s="14"/>
      <c r="Q341" t="s">
        <v>563</v>
      </c>
      <c r="S341" s="30" t="s">
        <v>577</v>
      </c>
      <c r="T341" s="30"/>
      <c r="U341" s="1" t="s">
        <v>41</v>
      </c>
    </row>
    <row r="342" spans="1:38" ht="13.2" x14ac:dyDescent="0.25">
      <c r="A342" s="1">
        <v>341</v>
      </c>
      <c r="B342" s="1">
        <v>29</v>
      </c>
      <c r="C342" s="3" t="s">
        <v>562</v>
      </c>
      <c r="D342" s="1">
        <v>9</v>
      </c>
      <c r="F342" t="str">
        <f t="shared" si="33"/>
        <v>IND1_Induktion1_Längsfeld_Leistung_Ist</v>
      </c>
      <c r="G342" s="3" t="s">
        <v>563</v>
      </c>
      <c r="H342">
        <v>1</v>
      </c>
      <c r="I342" t="s">
        <v>564</v>
      </c>
      <c r="J342" t="s">
        <v>578</v>
      </c>
      <c r="K342" s="1" t="s">
        <v>38</v>
      </c>
      <c r="L342" t="s">
        <v>579</v>
      </c>
      <c r="M342" s="14"/>
      <c r="Q342" t="s">
        <v>563</v>
      </c>
      <c r="S342" s="30"/>
      <c r="T342" s="30"/>
      <c r="U342" s="1" t="s">
        <v>41</v>
      </c>
    </row>
    <row r="343" spans="1:38" ht="13.2" x14ac:dyDescent="0.25">
      <c r="A343" s="1">
        <v>342</v>
      </c>
      <c r="B343" s="1">
        <v>29</v>
      </c>
      <c r="C343" s="3" t="s">
        <v>562</v>
      </c>
      <c r="D343" s="1">
        <v>10</v>
      </c>
      <c r="F343" t="str">
        <f t="shared" si="33"/>
        <v>IND1_Induktion1_Längsfeld_Frequenz_Ist</v>
      </c>
      <c r="G343" s="3" t="s">
        <v>563</v>
      </c>
      <c r="H343">
        <v>1</v>
      </c>
      <c r="I343" t="s">
        <v>564</v>
      </c>
      <c r="J343" t="s">
        <v>580</v>
      </c>
      <c r="K343" s="1" t="s">
        <v>38</v>
      </c>
      <c r="L343" t="s">
        <v>581</v>
      </c>
      <c r="M343" s="14"/>
      <c r="Q343" t="s">
        <v>563</v>
      </c>
      <c r="S343" s="30"/>
      <c r="T343" s="30"/>
      <c r="U343" s="1" t="s">
        <v>41</v>
      </c>
    </row>
    <row r="344" spans="1:38" ht="13.2" x14ac:dyDescent="0.25">
      <c r="A344" s="1">
        <v>343</v>
      </c>
      <c r="B344" s="1">
        <v>29</v>
      </c>
      <c r="C344" s="3" t="s">
        <v>562</v>
      </c>
      <c r="D344" s="1">
        <v>11</v>
      </c>
      <c r="F344" t="str">
        <f t="shared" si="33"/>
        <v>IND1_Induktion1_Längsfeld_ Temperatur_Einlauf_Gültig_Ist</v>
      </c>
      <c r="G344" s="3" t="s">
        <v>563</v>
      </c>
      <c r="H344">
        <v>1</v>
      </c>
      <c r="I344" t="s">
        <v>564</v>
      </c>
      <c r="J344" t="s">
        <v>582</v>
      </c>
      <c r="K344" s="1" t="s">
        <v>38</v>
      </c>
      <c r="L344" t="s">
        <v>62</v>
      </c>
      <c r="M344" s="14"/>
      <c r="Q344" t="s">
        <v>563</v>
      </c>
      <c r="S344" s="30" t="s">
        <v>570</v>
      </c>
      <c r="T344" s="30"/>
      <c r="U344" s="1" t="s">
        <v>41</v>
      </c>
    </row>
    <row r="345" spans="1:38" ht="13.2" x14ac:dyDescent="0.25">
      <c r="A345" s="1">
        <v>344</v>
      </c>
      <c r="B345" s="1">
        <v>29</v>
      </c>
      <c r="C345" s="3" t="s">
        <v>562</v>
      </c>
      <c r="D345" s="1">
        <v>12</v>
      </c>
      <c r="F345" t="str">
        <f t="shared" si="33"/>
        <v>AB0011-FIT21_Aux Burner Main Gas_Flow PV_Ist</v>
      </c>
      <c r="G345" s="3" t="s">
        <v>583</v>
      </c>
      <c r="I345" t="s">
        <v>584</v>
      </c>
      <c r="J345" t="s">
        <v>400</v>
      </c>
      <c r="K345" s="1" t="s">
        <v>38</v>
      </c>
      <c r="L345" t="s">
        <v>401</v>
      </c>
      <c r="M345" s="14"/>
      <c r="Q345" t="s">
        <v>402</v>
      </c>
      <c r="R345" t="s">
        <v>585</v>
      </c>
      <c r="S345" s="30"/>
      <c r="T345" s="30"/>
      <c r="U345" s="1" t="s">
        <v>41</v>
      </c>
    </row>
    <row r="346" spans="1:38" ht="13.2" x14ac:dyDescent="0.25">
      <c r="A346" s="1">
        <v>345</v>
      </c>
      <c r="B346" s="1">
        <v>29</v>
      </c>
      <c r="C346" s="3" t="s">
        <v>562</v>
      </c>
      <c r="D346" s="1">
        <v>13</v>
      </c>
      <c r="F346" t="str">
        <f t="shared" si="33"/>
        <v>AB0011-FIT01_Aux Burner Pilot Gas_Flow PV_Ist</v>
      </c>
      <c r="G346" s="3" t="s">
        <v>586</v>
      </c>
      <c r="I346" t="s">
        <v>587</v>
      </c>
      <c r="J346" t="s">
        <v>400</v>
      </c>
      <c r="K346" s="1" t="s">
        <v>38</v>
      </c>
      <c r="L346" t="s">
        <v>401</v>
      </c>
      <c r="M346" s="14"/>
      <c r="Q346" t="s">
        <v>402</v>
      </c>
      <c r="R346" t="s">
        <v>588</v>
      </c>
      <c r="S346" s="30"/>
      <c r="T346" s="30"/>
      <c r="U346" s="1" t="s">
        <v>41</v>
      </c>
    </row>
    <row r="347" spans="1:38" ht="13.2" x14ac:dyDescent="0.25">
      <c r="A347" s="1">
        <v>346</v>
      </c>
      <c r="B347" s="53">
        <v>29</v>
      </c>
      <c r="C347" s="54" t="s">
        <v>562</v>
      </c>
      <c r="D347" s="53">
        <v>14</v>
      </c>
      <c r="E347" s="20">
        <f>LEN(F347)</f>
        <v>54</v>
      </c>
      <c r="F347" s="4" t="str">
        <f>IF(I347&lt;&gt;"",TRIM(CONCATENATE(G347,H347,"_",I347,"_",J347,"_",K347)),"")</f>
        <v>IND_Induktion1_Längsfeld_Bandtemperatur Ausgang P2_Ist</v>
      </c>
      <c r="G347" s="57" t="s">
        <v>563</v>
      </c>
      <c r="H347" s="54"/>
      <c r="I347" s="4" t="s">
        <v>564</v>
      </c>
      <c r="J347" s="54" t="s">
        <v>589</v>
      </c>
      <c r="K347" s="53" t="s">
        <v>38</v>
      </c>
      <c r="L347" s="54" t="s">
        <v>113</v>
      </c>
      <c r="M347" s="55"/>
      <c r="N347" s="54"/>
      <c r="O347" s="54"/>
      <c r="P347" s="54"/>
      <c r="Q347" s="4" t="s">
        <v>563</v>
      </c>
      <c r="R347" s="54"/>
      <c r="S347" s="54"/>
      <c r="T347" s="54"/>
      <c r="U347" s="54"/>
      <c r="V347" s="53" t="s">
        <v>41</v>
      </c>
      <c r="W347" s="54"/>
      <c r="X347" s="53" t="s">
        <v>41</v>
      </c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</row>
    <row r="348" spans="1:38" s="34" customFormat="1" ht="13.2" x14ac:dyDescent="0.25">
      <c r="A348" s="1">
        <v>347</v>
      </c>
      <c r="B348" s="1"/>
      <c r="C348" s="3"/>
      <c r="D348" s="1"/>
      <c r="E348" s="1"/>
      <c r="F348"/>
      <c r="G348" s="3"/>
      <c r="H348"/>
      <c r="I348"/>
      <c r="J348"/>
      <c r="K348" s="1"/>
      <c r="L348"/>
      <c r="M348" s="14"/>
      <c r="N348"/>
      <c r="O348"/>
      <c r="P348"/>
      <c r="Q348"/>
      <c r="R348"/>
      <c r="S348" s="30"/>
      <c r="T348" s="30"/>
      <c r="U348" s="1"/>
      <c r="V348" s="1"/>
      <c r="W348" s="1"/>
      <c r="X348" s="1"/>
      <c r="Y348" s="1"/>
      <c r="Z348" s="1"/>
      <c r="AA348" s="1"/>
      <c r="AB348" s="1"/>
      <c r="AC348"/>
      <c r="AD348"/>
      <c r="AE348"/>
      <c r="AF348"/>
      <c r="AG348"/>
      <c r="AH348"/>
      <c r="AI348"/>
      <c r="AJ348"/>
      <c r="AK348"/>
      <c r="AL348"/>
    </row>
    <row r="349" spans="1:38" ht="13.2" x14ac:dyDescent="0.25">
      <c r="A349" s="1">
        <v>348</v>
      </c>
      <c r="B349" s="1">
        <v>30</v>
      </c>
      <c r="C349" s="3" t="s">
        <v>590</v>
      </c>
      <c r="D349" s="1">
        <v>1</v>
      </c>
      <c r="F349" t="str">
        <f t="shared" ref="F349:F376" si="34">IF(G349&lt;&gt;"",TRIM(CONCATENATE(G349,H349,"_",I349,"_",J349,"_",K349)),"")</f>
        <v>IND2_Induktion2_Querfeld_Trafoschaltstufe_Ist</v>
      </c>
      <c r="G349" s="3" t="s">
        <v>563</v>
      </c>
      <c r="H349">
        <v>2</v>
      </c>
      <c r="I349" t="s">
        <v>591</v>
      </c>
      <c r="J349" t="s">
        <v>592</v>
      </c>
      <c r="K349" s="1" t="s">
        <v>38</v>
      </c>
      <c r="L349" t="s">
        <v>76</v>
      </c>
      <c r="M349" s="14"/>
      <c r="Q349" t="s">
        <v>563</v>
      </c>
      <c r="S349" s="30"/>
      <c r="T349" s="30"/>
      <c r="U349" s="1" t="s">
        <v>41</v>
      </c>
    </row>
    <row r="350" spans="1:38" ht="13.2" x14ac:dyDescent="0.25">
      <c r="A350" s="1">
        <v>349</v>
      </c>
      <c r="B350" s="1">
        <v>30</v>
      </c>
      <c r="C350" s="3" t="s">
        <v>590</v>
      </c>
      <c r="D350" s="1">
        <v>2</v>
      </c>
      <c r="F350" t="str">
        <f t="shared" si="34"/>
        <v>IND2_Induktion2_Querfeld_Temperaturprofil_Ist</v>
      </c>
      <c r="G350" s="3" t="s">
        <v>563</v>
      </c>
      <c r="H350">
        <v>2</v>
      </c>
      <c r="I350" t="s">
        <v>591</v>
      </c>
      <c r="J350" t="s">
        <v>593</v>
      </c>
      <c r="K350" s="1" t="s">
        <v>38</v>
      </c>
      <c r="L350" t="s">
        <v>594</v>
      </c>
      <c r="M350" s="14"/>
      <c r="Q350" t="s">
        <v>563</v>
      </c>
      <c r="S350" s="30" t="s">
        <v>595</v>
      </c>
      <c r="T350" s="30"/>
      <c r="U350" s="1" t="s">
        <v>41</v>
      </c>
    </row>
    <row r="351" spans="1:38" ht="13.2" x14ac:dyDescent="0.25">
      <c r="A351" s="1">
        <v>350</v>
      </c>
      <c r="B351" s="1">
        <v>30</v>
      </c>
      <c r="C351" s="3" t="s">
        <v>590</v>
      </c>
      <c r="D351" s="1">
        <v>3</v>
      </c>
      <c r="F351" t="str">
        <f t="shared" si="34"/>
        <v>IND2_Induktion2_Querfeld_Temperatur_Einlauf_Ist</v>
      </c>
      <c r="G351" s="3" t="s">
        <v>563</v>
      </c>
      <c r="H351">
        <v>2</v>
      </c>
      <c r="I351" t="s">
        <v>591</v>
      </c>
      <c r="J351" t="s">
        <v>565</v>
      </c>
      <c r="K351" s="1" t="s">
        <v>38</v>
      </c>
      <c r="L351" t="s">
        <v>113</v>
      </c>
      <c r="M351" s="14"/>
      <c r="Q351" t="s">
        <v>563</v>
      </c>
      <c r="S351" s="30" t="s">
        <v>596</v>
      </c>
      <c r="T351" s="30"/>
      <c r="U351" s="1" t="s">
        <v>41</v>
      </c>
      <c r="X351" s="33"/>
    </row>
    <row r="352" spans="1:38" ht="13.2" x14ac:dyDescent="0.25">
      <c r="A352" s="1">
        <v>351</v>
      </c>
      <c r="B352" s="1">
        <v>30</v>
      </c>
      <c r="C352" s="3" t="s">
        <v>590</v>
      </c>
      <c r="D352" s="1">
        <v>4</v>
      </c>
      <c r="F352" t="str">
        <f t="shared" si="34"/>
        <v>IND2_Induktion2_Querfeld_Temperatur_Einlauf_Gültig_Ist</v>
      </c>
      <c r="G352" s="3" t="s">
        <v>563</v>
      </c>
      <c r="H352">
        <v>2</v>
      </c>
      <c r="I352" t="s">
        <v>591</v>
      </c>
      <c r="J352" t="s">
        <v>597</v>
      </c>
      <c r="K352" s="1" t="s">
        <v>38</v>
      </c>
      <c r="L352" t="s">
        <v>62</v>
      </c>
      <c r="M352" s="14"/>
      <c r="Q352" t="s">
        <v>563</v>
      </c>
      <c r="S352" s="30" t="s">
        <v>570</v>
      </c>
      <c r="T352" s="30"/>
      <c r="U352" s="1" t="s">
        <v>41</v>
      </c>
    </row>
    <row r="353" spans="1:24" ht="13.2" x14ac:dyDescent="0.25">
      <c r="A353" s="1">
        <v>352</v>
      </c>
      <c r="B353" s="1">
        <v>30</v>
      </c>
      <c r="C353" s="3" t="s">
        <v>590</v>
      </c>
      <c r="D353" s="1">
        <v>5</v>
      </c>
      <c r="F353" t="str">
        <f t="shared" si="34"/>
        <v>IND2_Induktion2_Querfeld_Temperatur_BS_Auslauf_Ist</v>
      </c>
      <c r="G353" s="3" t="s">
        <v>563</v>
      </c>
      <c r="H353">
        <v>2</v>
      </c>
      <c r="I353" t="s">
        <v>591</v>
      </c>
      <c r="J353" t="s">
        <v>598</v>
      </c>
      <c r="K353" s="1" t="s">
        <v>38</v>
      </c>
      <c r="L353" t="s">
        <v>113</v>
      </c>
      <c r="M353" s="14"/>
      <c r="Q353" t="s">
        <v>563</v>
      </c>
      <c r="S353" s="30"/>
      <c r="T353" s="30"/>
      <c r="U353" s="1" t="s">
        <v>41</v>
      </c>
      <c r="X353" s="1" t="s">
        <v>41</v>
      </c>
    </row>
    <row r="354" spans="1:24" ht="13.2" x14ac:dyDescent="0.25">
      <c r="A354" s="1">
        <v>353</v>
      </c>
      <c r="B354" s="1">
        <v>30</v>
      </c>
      <c r="C354" s="3" t="s">
        <v>590</v>
      </c>
      <c r="D354" s="1">
        <v>6</v>
      </c>
      <c r="F354" t="str">
        <f t="shared" si="34"/>
        <v>IND2_Induktion2_Querfeld_Temperatur_Bandmitte_Auslauf_Ist</v>
      </c>
      <c r="G354" s="3" t="s">
        <v>563</v>
      </c>
      <c r="H354">
        <v>2</v>
      </c>
      <c r="I354" t="s">
        <v>591</v>
      </c>
      <c r="J354" t="s">
        <v>599</v>
      </c>
      <c r="K354" s="1" t="s">
        <v>38</v>
      </c>
      <c r="L354" t="s">
        <v>113</v>
      </c>
      <c r="M354" s="14"/>
      <c r="Q354" t="s">
        <v>563</v>
      </c>
      <c r="S354" s="30" t="s">
        <v>600</v>
      </c>
      <c r="T354" s="30"/>
      <c r="U354" s="1" t="s">
        <v>41</v>
      </c>
      <c r="X354" s="1" t="s">
        <v>41</v>
      </c>
    </row>
    <row r="355" spans="1:24" ht="13.2" x14ac:dyDescent="0.25">
      <c r="A355" s="1">
        <v>354</v>
      </c>
      <c r="B355" s="1">
        <v>30</v>
      </c>
      <c r="C355" s="3" t="s">
        <v>590</v>
      </c>
      <c r="D355" s="1">
        <v>7</v>
      </c>
      <c r="F355" t="str">
        <f t="shared" si="34"/>
        <v>IND2_Induktion2_Querfeld_Temperatur_Auslauf_Gültig_Ist</v>
      </c>
      <c r="G355" s="3" t="s">
        <v>563</v>
      </c>
      <c r="H355">
        <v>2</v>
      </c>
      <c r="I355" t="s">
        <v>591</v>
      </c>
      <c r="J355" t="s">
        <v>569</v>
      </c>
      <c r="K355" s="1" t="s">
        <v>38</v>
      </c>
      <c r="L355" t="s">
        <v>62</v>
      </c>
      <c r="M355" s="14"/>
      <c r="Q355" t="s">
        <v>563</v>
      </c>
      <c r="S355" s="30"/>
      <c r="T355" s="30"/>
      <c r="U355" s="1" t="s">
        <v>41</v>
      </c>
      <c r="X355" s="1" t="s">
        <v>41</v>
      </c>
    </row>
    <row r="356" spans="1:24" ht="13.2" x14ac:dyDescent="0.25">
      <c r="A356" s="1">
        <v>355</v>
      </c>
      <c r="B356" s="1">
        <v>30</v>
      </c>
      <c r="C356" s="3" t="s">
        <v>590</v>
      </c>
      <c r="D356" s="1">
        <v>8</v>
      </c>
      <c r="F356" t="str">
        <f t="shared" si="34"/>
        <v>IND2_Induktion2_Querfeld_Temperatur_AS_Auslauf_Ist</v>
      </c>
      <c r="G356" s="3" t="s">
        <v>563</v>
      </c>
      <c r="H356">
        <v>2</v>
      </c>
      <c r="I356" t="s">
        <v>591</v>
      </c>
      <c r="J356" t="s">
        <v>601</v>
      </c>
      <c r="K356" s="1" t="s">
        <v>38</v>
      </c>
      <c r="L356" t="s">
        <v>113</v>
      </c>
      <c r="M356" s="14"/>
      <c r="Q356" t="s">
        <v>563</v>
      </c>
      <c r="S356" s="30"/>
      <c r="T356" s="30"/>
      <c r="U356" s="1" t="s">
        <v>41</v>
      </c>
      <c r="X356" s="1" t="s">
        <v>41</v>
      </c>
    </row>
    <row r="357" spans="1:24" ht="13.2" x14ac:dyDescent="0.25">
      <c r="A357" s="1">
        <v>356</v>
      </c>
      <c r="B357" s="1">
        <v>30</v>
      </c>
      <c r="C357" s="3" t="s">
        <v>590</v>
      </c>
      <c r="D357" s="1">
        <v>9</v>
      </c>
      <c r="F357" t="str">
        <f t="shared" si="34"/>
        <v>IND2_Induktion2_Querfeld_Summensignal Trenner für Induktorer_Ist</v>
      </c>
      <c r="G357" s="3" t="s">
        <v>563</v>
      </c>
      <c r="H357">
        <v>2</v>
      </c>
      <c r="I357" t="s">
        <v>591</v>
      </c>
      <c r="J357" t="s">
        <v>602</v>
      </c>
      <c r="K357" s="1" t="s">
        <v>38</v>
      </c>
      <c r="L357" t="s">
        <v>62</v>
      </c>
      <c r="M357" s="14"/>
      <c r="Q357" t="s">
        <v>563</v>
      </c>
      <c r="S357" s="30" t="s">
        <v>603</v>
      </c>
      <c r="T357" s="30"/>
      <c r="U357" s="1" t="s">
        <v>41</v>
      </c>
    </row>
    <row r="358" spans="1:24" ht="13.2" x14ac:dyDescent="0.25">
      <c r="A358" s="1">
        <v>357</v>
      </c>
      <c r="B358" s="1">
        <v>30</v>
      </c>
      <c r="C358" s="3" t="s">
        <v>590</v>
      </c>
      <c r="D358" s="1">
        <v>10</v>
      </c>
      <c r="F358" t="str">
        <f t="shared" si="34"/>
        <v>IND2_Induktion2_Querfeld_Summensignal Gültigkeit_Ist</v>
      </c>
      <c r="G358" s="3" t="s">
        <v>563</v>
      </c>
      <c r="H358">
        <v>2</v>
      </c>
      <c r="I358" t="s">
        <v>591</v>
      </c>
      <c r="J358" t="s">
        <v>571</v>
      </c>
      <c r="K358" s="1" t="s">
        <v>38</v>
      </c>
      <c r="L358" t="s">
        <v>62</v>
      </c>
      <c r="M358" s="14"/>
      <c r="Q358" t="s">
        <v>563</v>
      </c>
      <c r="S358" s="30" t="s">
        <v>572</v>
      </c>
      <c r="T358" s="30"/>
      <c r="U358" s="1" t="s">
        <v>41</v>
      </c>
    </row>
    <row r="359" spans="1:24" ht="13.2" x14ac:dyDescent="0.25">
      <c r="A359" s="1">
        <v>358</v>
      </c>
      <c r="B359" s="1">
        <v>30</v>
      </c>
      <c r="C359" s="3" t="s">
        <v>590</v>
      </c>
      <c r="D359" s="1">
        <v>11</v>
      </c>
      <c r="F359" t="str">
        <f t="shared" si="34"/>
        <v>IND2_Induktion2_Querfeld_Strom_Ist</v>
      </c>
      <c r="G359" s="3" t="s">
        <v>563</v>
      </c>
      <c r="H359">
        <v>2</v>
      </c>
      <c r="I359" t="s">
        <v>591</v>
      </c>
      <c r="J359" t="s">
        <v>127</v>
      </c>
      <c r="K359" s="1" t="s">
        <v>38</v>
      </c>
      <c r="L359" t="s">
        <v>128</v>
      </c>
      <c r="M359" s="14"/>
      <c r="Q359" t="s">
        <v>563</v>
      </c>
      <c r="S359" s="30"/>
      <c r="T359" s="30"/>
      <c r="U359" s="1" t="s">
        <v>41</v>
      </c>
    </row>
    <row r="360" spans="1:24" ht="13.2" x14ac:dyDescent="0.25">
      <c r="A360" s="1">
        <v>359</v>
      </c>
      <c r="B360" s="1">
        <v>30</v>
      </c>
      <c r="C360" s="3" t="s">
        <v>590</v>
      </c>
      <c r="D360" s="1">
        <v>12</v>
      </c>
      <c r="F360" t="str">
        <f t="shared" si="34"/>
        <v>IND2_Induktion2_Querfeld_Spannung_Soll</v>
      </c>
      <c r="G360" s="3" t="s">
        <v>563</v>
      </c>
      <c r="H360">
        <v>2</v>
      </c>
      <c r="I360" t="s">
        <v>591</v>
      </c>
      <c r="J360" t="s">
        <v>604</v>
      </c>
      <c r="K360" s="1" t="s">
        <v>48</v>
      </c>
      <c r="L360" t="s">
        <v>573</v>
      </c>
      <c r="M360" s="14"/>
      <c r="Q360" t="s">
        <v>563</v>
      </c>
      <c r="S360" s="30"/>
      <c r="T360" s="30"/>
      <c r="U360" s="1" t="s">
        <v>41</v>
      </c>
    </row>
    <row r="361" spans="1:24" ht="13.2" x14ac:dyDescent="0.25">
      <c r="A361" s="1">
        <v>360</v>
      </c>
      <c r="B361" s="1">
        <v>30</v>
      </c>
      <c r="C361" s="3" t="s">
        <v>590</v>
      </c>
      <c r="D361" s="1">
        <v>13</v>
      </c>
      <c r="F361" t="str">
        <f t="shared" si="34"/>
        <v>IND2_Induktion2_Querfeld_Spannung_Ist</v>
      </c>
      <c r="G361" s="3" t="s">
        <v>563</v>
      </c>
      <c r="H361">
        <v>2</v>
      </c>
      <c r="I361" t="s">
        <v>591</v>
      </c>
      <c r="J361" t="s">
        <v>604</v>
      </c>
      <c r="K361" s="1" t="s">
        <v>38</v>
      </c>
      <c r="L361" t="s">
        <v>573</v>
      </c>
      <c r="M361" s="14"/>
      <c r="Q361" t="s">
        <v>563</v>
      </c>
      <c r="S361" s="30"/>
      <c r="T361" s="30"/>
      <c r="U361" s="1" t="s">
        <v>41</v>
      </c>
    </row>
    <row r="362" spans="1:24" ht="13.2" x14ac:dyDescent="0.25">
      <c r="A362" s="1">
        <v>361</v>
      </c>
      <c r="B362" s="1">
        <v>30</v>
      </c>
      <c r="C362" s="3" t="s">
        <v>590</v>
      </c>
      <c r="D362" s="1">
        <v>14</v>
      </c>
      <c r="F362" t="str">
        <f t="shared" si="34"/>
        <v>IND2_Induktion2_Querfeld_Parameter Leistungsberechnung (verschiedene)_Ist</v>
      </c>
      <c r="G362" s="3" t="s">
        <v>563</v>
      </c>
      <c r="H362">
        <v>2</v>
      </c>
      <c r="I362" t="s">
        <v>591</v>
      </c>
      <c r="J362" t="s">
        <v>574</v>
      </c>
      <c r="K362" s="1" t="s">
        <v>38</v>
      </c>
      <c r="M362" s="14"/>
      <c r="Q362" t="s">
        <v>563</v>
      </c>
      <c r="S362" s="30" t="s">
        <v>575</v>
      </c>
      <c r="T362" s="30"/>
      <c r="U362" s="1" t="s">
        <v>41</v>
      </c>
    </row>
    <row r="363" spans="1:24" ht="13.2" x14ac:dyDescent="0.25">
      <c r="A363" s="1">
        <v>362</v>
      </c>
      <c r="B363" s="1">
        <v>30</v>
      </c>
      <c r="C363" s="3" t="s">
        <v>590</v>
      </c>
      <c r="D363" s="1">
        <v>15</v>
      </c>
      <c r="F363" t="str">
        <f t="shared" si="34"/>
        <v>IND2_Induktion2_Querfeld_Leistungskorrekturfaktor_Ist</v>
      </c>
      <c r="G363" s="3" t="s">
        <v>563</v>
      </c>
      <c r="H363">
        <v>2</v>
      </c>
      <c r="I363" t="s">
        <v>591</v>
      </c>
      <c r="J363" t="s">
        <v>576</v>
      </c>
      <c r="K363" s="1" t="s">
        <v>38</v>
      </c>
      <c r="L363" t="s">
        <v>57</v>
      </c>
      <c r="M363" s="14"/>
      <c r="Q363" t="s">
        <v>563</v>
      </c>
      <c r="S363" s="30" t="s">
        <v>577</v>
      </c>
      <c r="T363" s="30"/>
      <c r="U363" s="1" t="s">
        <v>41</v>
      </c>
    </row>
    <row r="364" spans="1:24" ht="13.2" x14ac:dyDescent="0.25">
      <c r="A364" s="1">
        <v>363</v>
      </c>
      <c r="B364" s="1">
        <v>30</v>
      </c>
      <c r="C364" s="3" t="s">
        <v>590</v>
      </c>
      <c r="D364" s="1">
        <v>16</v>
      </c>
      <c r="F364" t="str">
        <f t="shared" si="34"/>
        <v>IND2_Induktion2_Querfeld_Leistung_Ist</v>
      </c>
      <c r="G364" s="3" t="s">
        <v>563</v>
      </c>
      <c r="H364">
        <v>2</v>
      </c>
      <c r="I364" t="s">
        <v>591</v>
      </c>
      <c r="J364" t="s">
        <v>578</v>
      </c>
      <c r="K364" s="1" t="s">
        <v>38</v>
      </c>
      <c r="L364" t="s">
        <v>579</v>
      </c>
      <c r="M364" s="14"/>
      <c r="Q364" t="s">
        <v>563</v>
      </c>
      <c r="S364" s="30"/>
      <c r="T364" s="30"/>
      <c r="U364" s="1" t="s">
        <v>41</v>
      </c>
    </row>
    <row r="365" spans="1:24" ht="13.2" x14ac:dyDescent="0.25">
      <c r="A365" s="1">
        <v>364</v>
      </c>
      <c r="B365" s="1">
        <v>30</v>
      </c>
      <c r="C365" s="3" t="s">
        <v>590</v>
      </c>
      <c r="D365" s="1">
        <v>17</v>
      </c>
      <c r="F365" t="str">
        <f t="shared" si="34"/>
        <v>IND2_Induktion2_Querfeld_Kompensation_Ist</v>
      </c>
      <c r="G365" s="3" t="s">
        <v>563</v>
      </c>
      <c r="H365">
        <v>2</v>
      </c>
      <c r="I365" t="s">
        <v>591</v>
      </c>
      <c r="J365" t="s">
        <v>605</v>
      </c>
      <c r="K365" s="1" t="s">
        <v>38</v>
      </c>
      <c r="L365" t="s">
        <v>606</v>
      </c>
      <c r="M365" s="14"/>
      <c r="Q365" t="s">
        <v>563</v>
      </c>
      <c r="S365" s="30" t="s">
        <v>607</v>
      </c>
      <c r="T365" s="30"/>
      <c r="U365" s="1" t="s">
        <v>41</v>
      </c>
    </row>
    <row r="366" spans="1:24" ht="13.2" x14ac:dyDescent="0.25">
      <c r="A366" s="1">
        <v>365</v>
      </c>
      <c r="B366" s="1">
        <v>30</v>
      </c>
      <c r="C366" s="3" t="s">
        <v>590</v>
      </c>
      <c r="D366" s="1">
        <v>18</v>
      </c>
      <c r="F366" t="str">
        <f t="shared" si="34"/>
        <v>IND2_Induktion2_Querfeld_Induktorposition BS 400mm PT_Soll</v>
      </c>
      <c r="G366" s="3" t="s">
        <v>563</v>
      </c>
      <c r="H366">
        <v>2</v>
      </c>
      <c r="I366" t="s">
        <v>591</v>
      </c>
      <c r="J366" t="s">
        <v>608</v>
      </c>
      <c r="K366" s="1" t="s">
        <v>48</v>
      </c>
      <c r="L366" t="s">
        <v>60</v>
      </c>
      <c r="M366" s="14"/>
      <c r="Q366" t="s">
        <v>563</v>
      </c>
      <c r="S366" s="30"/>
      <c r="T366" s="30"/>
      <c r="U366" s="1" t="s">
        <v>41</v>
      </c>
    </row>
    <row r="367" spans="1:24" ht="13.2" x14ac:dyDescent="0.25">
      <c r="A367" s="1">
        <v>366</v>
      </c>
      <c r="B367" s="1">
        <v>30</v>
      </c>
      <c r="C367" s="3" t="s">
        <v>590</v>
      </c>
      <c r="D367" s="1">
        <v>19</v>
      </c>
      <c r="F367" t="str">
        <f t="shared" si="34"/>
        <v>IND2_Induktion2_Querfeld_Induktorposition BS 400mm PT_Ist</v>
      </c>
      <c r="G367" s="3" t="s">
        <v>563</v>
      </c>
      <c r="H367">
        <v>2</v>
      </c>
      <c r="I367" t="s">
        <v>591</v>
      </c>
      <c r="J367" t="s">
        <v>608</v>
      </c>
      <c r="K367" s="1" t="s">
        <v>38</v>
      </c>
      <c r="L367" t="s">
        <v>60</v>
      </c>
      <c r="M367" s="14"/>
      <c r="Q367" t="s">
        <v>563</v>
      </c>
      <c r="S367" s="30"/>
      <c r="T367" s="30"/>
      <c r="U367" s="1" t="s">
        <v>41</v>
      </c>
    </row>
    <row r="368" spans="1:24" ht="13.2" x14ac:dyDescent="0.25">
      <c r="A368" s="1">
        <v>367</v>
      </c>
      <c r="B368" s="1">
        <v>30</v>
      </c>
      <c r="C368" s="3" t="s">
        <v>590</v>
      </c>
      <c r="D368" s="1">
        <v>20</v>
      </c>
      <c r="F368" t="str">
        <f t="shared" si="34"/>
        <v>IND2_Induktion2_Querfeld_Induktorposition BS 300mm PT_Soll</v>
      </c>
      <c r="G368" s="3" t="s">
        <v>563</v>
      </c>
      <c r="H368">
        <v>2</v>
      </c>
      <c r="I368" t="s">
        <v>591</v>
      </c>
      <c r="J368" t="s">
        <v>609</v>
      </c>
      <c r="K368" s="1" t="s">
        <v>48</v>
      </c>
      <c r="L368" t="s">
        <v>60</v>
      </c>
      <c r="M368" s="14"/>
      <c r="Q368" t="s">
        <v>563</v>
      </c>
      <c r="S368" s="30"/>
      <c r="T368" s="30"/>
      <c r="U368" s="1" t="s">
        <v>41</v>
      </c>
    </row>
    <row r="369" spans="1:38" ht="13.2" x14ac:dyDescent="0.25">
      <c r="A369" s="1">
        <v>368</v>
      </c>
      <c r="B369" s="1">
        <v>30</v>
      </c>
      <c r="C369" s="3" t="s">
        <v>590</v>
      </c>
      <c r="D369" s="1">
        <v>21</v>
      </c>
      <c r="F369" t="str">
        <f t="shared" si="34"/>
        <v>IND2_Induktion2_Querfeld_Induktorposition BS 300mm PT_Ist</v>
      </c>
      <c r="G369" s="3" t="s">
        <v>563</v>
      </c>
      <c r="H369">
        <v>2</v>
      </c>
      <c r="I369" t="s">
        <v>591</v>
      </c>
      <c r="J369" t="s">
        <v>609</v>
      </c>
      <c r="K369" s="1" t="s">
        <v>38</v>
      </c>
      <c r="L369" t="s">
        <v>60</v>
      </c>
      <c r="M369" s="14"/>
      <c r="Q369" t="s">
        <v>563</v>
      </c>
      <c r="S369" s="30"/>
      <c r="T369" s="30"/>
      <c r="U369" s="1" t="s">
        <v>41</v>
      </c>
    </row>
    <row r="370" spans="1:38" ht="13.2" x14ac:dyDescent="0.25">
      <c r="A370" s="1">
        <v>369</v>
      </c>
      <c r="B370" s="1">
        <v>30</v>
      </c>
      <c r="C370" s="3" t="s">
        <v>590</v>
      </c>
      <c r="D370" s="1">
        <v>22</v>
      </c>
      <c r="F370" t="str">
        <f t="shared" si="34"/>
        <v>IND2_Induktion2_Querfeld_Induktorposition AS 400mm PT_Soll</v>
      </c>
      <c r="G370" s="3" t="s">
        <v>563</v>
      </c>
      <c r="H370">
        <v>2</v>
      </c>
      <c r="I370" t="s">
        <v>591</v>
      </c>
      <c r="J370" t="s">
        <v>610</v>
      </c>
      <c r="K370" s="1" t="s">
        <v>48</v>
      </c>
      <c r="L370" t="s">
        <v>60</v>
      </c>
      <c r="M370" s="14"/>
      <c r="Q370" t="s">
        <v>563</v>
      </c>
      <c r="S370" s="30"/>
      <c r="T370" s="30"/>
      <c r="U370" s="1" t="s">
        <v>41</v>
      </c>
    </row>
    <row r="371" spans="1:38" ht="13.2" x14ac:dyDescent="0.25">
      <c r="A371" s="1">
        <v>370</v>
      </c>
      <c r="B371" s="1">
        <v>30</v>
      </c>
      <c r="C371" s="3" t="s">
        <v>590</v>
      </c>
      <c r="D371" s="1">
        <v>23</v>
      </c>
      <c r="F371" t="str">
        <f t="shared" si="34"/>
        <v>IND2_Induktion2_Querfeld_Induktorposition AS 400mm PT_Ist</v>
      </c>
      <c r="G371" s="3" t="s">
        <v>563</v>
      </c>
      <c r="H371">
        <v>2</v>
      </c>
      <c r="I371" t="s">
        <v>591</v>
      </c>
      <c r="J371" t="s">
        <v>610</v>
      </c>
      <c r="K371" s="1" t="s">
        <v>38</v>
      </c>
      <c r="L371" t="s">
        <v>60</v>
      </c>
      <c r="M371" s="14"/>
      <c r="Q371" t="s">
        <v>563</v>
      </c>
      <c r="S371" s="30"/>
      <c r="T371" s="30"/>
      <c r="U371" s="1" t="s">
        <v>41</v>
      </c>
    </row>
    <row r="372" spans="1:38" ht="13.2" x14ac:dyDescent="0.25">
      <c r="A372" s="1">
        <v>371</v>
      </c>
      <c r="B372" s="1">
        <v>30</v>
      </c>
      <c r="C372" s="3" t="s">
        <v>590</v>
      </c>
      <c r="D372" s="1">
        <v>24</v>
      </c>
      <c r="F372" t="str">
        <f t="shared" si="34"/>
        <v>IND2_Induktion2_Querfeld_Induktorposition AS 300mm PT_Soll</v>
      </c>
      <c r="G372" s="3" t="s">
        <v>563</v>
      </c>
      <c r="H372">
        <v>2</v>
      </c>
      <c r="I372" t="s">
        <v>591</v>
      </c>
      <c r="J372" t="s">
        <v>611</v>
      </c>
      <c r="K372" s="1" t="s">
        <v>48</v>
      </c>
      <c r="L372" t="s">
        <v>60</v>
      </c>
      <c r="M372" s="14"/>
      <c r="Q372" t="s">
        <v>563</v>
      </c>
      <c r="S372" s="30"/>
      <c r="T372" s="30"/>
      <c r="U372" s="1" t="s">
        <v>41</v>
      </c>
    </row>
    <row r="373" spans="1:38" ht="13.2" x14ac:dyDescent="0.25">
      <c r="A373" s="1">
        <v>372</v>
      </c>
      <c r="B373" s="1">
        <v>30</v>
      </c>
      <c r="C373" s="3" t="s">
        <v>590</v>
      </c>
      <c r="D373" s="1">
        <v>25</v>
      </c>
      <c r="F373" t="str">
        <f t="shared" si="34"/>
        <v>IND2_Induktion2_Querfeld_Induktorposition AS 300mm PT_Ist</v>
      </c>
      <c r="G373" s="3" t="s">
        <v>563</v>
      </c>
      <c r="H373">
        <v>2</v>
      </c>
      <c r="I373" t="s">
        <v>591</v>
      </c>
      <c r="J373" t="s">
        <v>611</v>
      </c>
      <c r="K373" s="1" t="s">
        <v>38</v>
      </c>
      <c r="L373" t="s">
        <v>60</v>
      </c>
      <c r="M373" s="14"/>
      <c r="Q373" t="s">
        <v>563</v>
      </c>
      <c r="S373" s="30"/>
      <c r="T373" s="30"/>
      <c r="U373" s="1" t="s">
        <v>41</v>
      </c>
    </row>
    <row r="374" spans="1:38" ht="13.2" x14ac:dyDescent="0.25">
      <c r="A374" s="1">
        <v>373</v>
      </c>
      <c r="B374" s="1">
        <v>30</v>
      </c>
      <c r="C374" s="3" t="s">
        <v>590</v>
      </c>
      <c r="D374" s="1">
        <v>26</v>
      </c>
      <c r="F374" t="str">
        <f t="shared" si="34"/>
        <v>IND2_Induktion2_Querfeld_Induktor 400 mm Polteilung aktiv_Ist</v>
      </c>
      <c r="G374" s="3" t="s">
        <v>563</v>
      </c>
      <c r="H374">
        <v>2</v>
      </c>
      <c r="I374" t="s">
        <v>591</v>
      </c>
      <c r="J374" t="s">
        <v>612</v>
      </c>
      <c r="K374" s="1" t="s">
        <v>38</v>
      </c>
      <c r="L374" t="s">
        <v>62</v>
      </c>
      <c r="M374" s="14"/>
      <c r="Q374" t="s">
        <v>563</v>
      </c>
      <c r="S374" s="30" t="s">
        <v>603</v>
      </c>
      <c r="T374" s="30"/>
      <c r="U374" s="1" t="s">
        <v>41</v>
      </c>
    </row>
    <row r="375" spans="1:38" ht="13.2" x14ac:dyDescent="0.25">
      <c r="A375" s="1">
        <v>374</v>
      </c>
      <c r="B375" s="1">
        <v>30</v>
      </c>
      <c r="C375" s="3" t="s">
        <v>590</v>
      </c>
      <c r="D375" s="1">
        <v>27</v>
      </c>
      <c r="F375" t="str">
        <f t="shared" si="34"/>
        <v>IND2_Induktion2_Querfeld_Induktor 300 mm Polteilung aktiv_Ist</v>
      </c>
      <c r="G375" s="3" t="s">
        <v>563</v>
      </c>
      <c r="H375">
        <v>2</v>
      </c>
      <c r="I375" t="s">
        <v>591</v>
      </c>
      <c r="J375" t="s">
        <v>613</v>
      </c>
      <c r="K375" s="1" t="s">
        <v>38</v>
      </c>
      <c r="L375" t="s">
        <v>62</v>
      </c>
      <c r="M375" s="14"/>
      <c r="Q375" t="s">
        <v>563</v>
      </c>
      <c r="S375" s="30" t="s">
        <v>603</v>
      </c>
      <c r="T375" s="30"/>
      <c r="U375" s="1" t="s">
        <v>41</v>
      </c>
    </row>
    <row r="376" spans="1:38" ht="13.2" x14ac:dyDescent="0.25">
      <c r="A376" s="1">
        <v>375</v>
      </c>
      <c r="B376" s="1">
        <v>30</v>
      </c>
      <c r="C376" s="3" t="s">
        <v>590</v>
      </c>
      <c r="D376" s="1">
        <v>28</v>
      </c>
      <c r="F376" t="str">
        <f t="shared" si="34"/>
        <v>IND2_Induktion2_Querfeld_Frequenz_Ist</v>
      </c>
      <c r="G376" s="3" t="s">
        <v>563</v>
      </c>
      <c r="H376">
        <v>2</v>
      </c>
      <c r="I376" t="s">
        <v>591</v>
      </c>
      <c r="J376" t="s">
        <v>580</v>
      </c>
      <c r="K376" s="1" t="s">
        <v>38</v>
      </c>
      <c r="L376" t="s">
        <v>581</v>
      </c>
      <c r="M376" s="14"/>
      <c r="Q376" t="s">
        <v>563</v>
      </c>
      <c r="S376" s="30"/>
      <c r="T376" s="30"/>
      <c r="U376" s="1" t="s">
        <v>41</v>
      </c>
    </row>
    <row r="377" spans="1:38" ht="13.2" x14ac:dyDescent="0.25">
      <c r="A377" s="1">
        <v>376</v>
      </c>
      <c r="B377" s="53">
        <v>30</v>
      </c>
      <c r="C377" s="54" t="s">
        <v>590</v>
      </c>
      <c r="D377" s="53">
        <v>29</v>
      </c>
      <c r="E377" s="20">
        <f>LEN(F377)</f>
        <v>53</v>
      </c>
      <c r="F377" s="4" t="str">
        <f>IF(I377&lt;&gt;"",TRIM(CONCATENATE(G377,H377,"_",I377,"_",J377,"_",K377)),"")</f>
        <v>IND_Induktion2_Querfeld_Bandtemperatur Ausgang P3_Ist</v>
      </c>
      <c r="G377" s="67" t="s">
        <v>563</v>
      </c>
      <c r="H377" s="54"/>
      <c r="I377" s="4" t="s">
        <v>591</v>
      </c>
      <c r="J377" s="54" t="s">
        <v>614</v>
      </c>
      <c r="K377" s="53" t="s">
        <v>38</v>
      </c>
      <c r="L377" s="54" t="s">
        <v>113</v>
      </c>
      <c r="M377" s="55"/>
      <c r="N377" s="54"/>
      <c r="O377" s="54"/>
      <c r="P377" s="54"/>
      <c r="Q377" s="4" t="s">
        <v>563</v>
      </c>
      <c r="R377" s="54"/>
      <c r="S377" s="54"/>
      <c r="T377" s="54"/>
      <c r="U377" s="54"/>
      <c r="V377" s="53" t="s">
        <v>41</v>
      </c>
      <c r="W377" s="54"/>
      <c r="X377" s="53" t="s">
        <v>41</v>
      </c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</row>
    <row r="378" spans="1:38" s="34" customFormat="1" ht="13.2" x14ac:dyDescent="0.25">
      <c r="A378" s="1">
        <v>377</v>
      </c>
      <c r="B378" s="1"/>
      <c r="C378" s="3"/>
      <c r="D378" s="1"/>
      <c r="E378" s="1"/>
      <c r="F378"/>
      <c r="G378" s="3"/>
      <c r="H378"/>
      <c r="I378"/>
      <c r="J378"/>
      <c r="K378" s="1"/>
      <c r="L378"/>
      <c r="M378" s="14"/>
      <c r="N378"/>
      <c r="O378"/>
      <c r="P378"/>
      <c r="Q378"/>
      <c r="R378"/>
      <c r="S378" s="30"/>
      <c r="T378" s="30"/>
      <c r="U378" s="1"/>
      <c r="V378" s="1"/>
      <c r="W378" s="1"/>
      <c r="X378" s="1"/>
      <c r="Y378" s="1"/>
      <c r="Z378" s="1"/>
      <c r="AA378" s="1"/>
      <c r="AB378" s="1"/>
      <c r="AC378"/>
      <c r="AD378"/>
      <c r="AE378"/>
      <c r="AF378"/>
      <c r="AG378"/>
      <c r="AH378"/>
      <c r="AI378"/>
      <c r="AJ378"/>
      <c r="AK378"/>
      <c r="AL378"/>
    </row>
    <row r="379" spans="1:38" ht="13.2" x14ac:dyDescent="0.25">
      <c r="A379" s="1">
        <v>378</v>
      </c>
      <c r="B379" s="1">
        <v>31</v>
      </c>
      <c r="C379" s="3" t="s">
        <v>615</v>
      </c>
      <c r="D379" s="1">
        <v>1</v>
      </c>
      <c r="F379" t="str">
        <f t="shared" ref="F379:F420" si="35">IF(G379&lt;&gt;"",TRIM(CONCATENATE(G379,H379,"_",I379,"_",J379,"_",K379)),"")</f>
        <v>HS0841-TIC01_SP_EHS Zone 8_Temp SP_Soll</v>
      </c>
      <c r="G379" s="3" t="s">
        <v>616</v>
      </c>
      <c r="I379" t="s">
        <v>617</v>
      </c>
      <c r="J379" t="s">
        <v>470</v>
      </c>
      <c r="K379" s="1" t="s">
        <v>48</v>
      </c>
      <c r="L379" t="s">
        <v>113</v>
      </c>
      <c r="M379" s="14"/>
      <c r="Q379" t="s">
        <v>402</v>
      </c>
      <c r="S379" s="30"/>
      <c r="T379" s="30"/>
      <c r="U379" s="1" t="s">
        <v>41</v>
      </c>
    </row>
    <row r="380" spans="1:38" ht="13.2" x14ac:dyDescent="0.25">
      <c r="A380" s="1">
        <v>379</v>
      </c>
      <c r="B380" s="1">
        <v>31</v>
      </c>
      <c r="C380" s="3" t="s">
        <v>615</v>
      </c>
      <c r="D380" s="1">
        <v>2</v>
      </c>
      <c r="F380" t="str">
        <f t="shared" si="35"/>
        <v>HS0841-TIC01_OUT_EHS Zone 8_Power_Ist</v>
      </c>
      <c r="G380" s="3" t="s">
        <v>618</v>
      </c>
      <c r="I380" t="s">
        <v>617</v>
      </c>
      <c r="J380" t="s">
        <v>472</v>
      </c>
      <c r="K380" s="1" t="s">
        <v>38</v>
      </c>
      <c r="L380" t="s">
        <v>57</v>
      </c>
      <c r="M380" s="14"/>
      <c r="Q380" t="s">
        <v>402</v>
      </c>
      <c r="R380" t="s">
        <v>619</v>
      </c>
      <c r="S380" s="30"/>
      <c r="T380" s="30"/>
      <c r="U380" s="1" t="s">
        <v>41</v>
      </c>
    </row>
    <row r="381" spans="1:38" ht="13.2" x14ac:dyDescent="0.25">
      <c r="A381" s="1">
        <v>380</v>
      </c>
      <c r="B381" s="1">
        <v>31</v>
      </c>
      <c r="C381" s="3" t="s">
        <v>615</v>
      </c>
      <c r="D381" s="1">
        <v>3</v>
      </c>
      <c r="F381" t="str">
        <f t="shared" si="35"/>
        <v>HS0841-TE03_EHS Zone 8_Comparison PV_Ist</v>
      </c>
      <c r="G381" s="3" t="s">
        <v>620</v>
      </c>
      <c r="I381" t="s">
        <v>617</v>
      </c>
      <c r="J381" t="s">
        <v>621</v>
      </c>
      <c r="K381" s="1" t="s">
        <v>38</v>
      </c>
      <c r="L381" t="s">
        <v>113</v>
      </c>
      <c r="M381" s="14"/>
      <c r="Q381" t="s">
        <v>402</v>
      </c>
      <c r="R381" t="s">
        <v>622</v>
      </c>
      <c r="S381" s="30"/>
      <c r="T381" s="30"/>
      <c r="U381" s="1" t="s">
        <v>41</v>
      </c>
    </row>
    <row r="382" spans="1:38" ht="13.2" x14ac:dyDescent="0.25">
      <c r="A382" s="1">
        <v>381</v>
      </c>
      <c r="B382" s="1">
        <v>31</v>
      </c>
      <c r="C382" s="3" t="s">
        <v>615</v>
      </c>
      <c r="D382" s="1">
        <v>4</v>
      </c>
      <c r="F382" t="str">
        <f t="shared" si="35"/>
        <v>HS0841-TE01_EHS Zone 8_Temp PV 1_Ist</v>
      </c>
      <c r="G382" s="3" t="s">
        <v>623</v>
      </c>
      <c r="I382" t="s">
        <v>617</v>
      </c>
      <c r="J382" t="s">
        <v>478</v>
      </c>
      <c r="K382" s="1" t="s">
        <v>38</v>
      </c>
      <c r="L382" t="s">
        <v>113</v>
      </c>
      <c r="M382" s="14"/>
      <c r="Q382" t="s">
        <v>402</v>
      </c>
      <c r="R382" t="s">
        <v>624</v>
      </c>
      <c r="S382" s="30"/>
      <c r="T382" s="30"/>
      <c r="U382" s="1" t="s">
        <v>41</v>
      </c>
    </row>
    <row r="383" spans="1:38" ht="13.2" x14ac:dyDescent="0.25">
      <c r="A383" s="1">
        <v>382</v>
      </c>
      <c r="B383" s="1">
        <v>31</v>
      </c>
      <c r="C383" s="3" t="s">
        <v>615</v>
      </c>
      <c r="D383" s="1">
        <v>5</v>
      </c>
      <c r="F383" t="str">
        <f t="shared" si="35"/>
        <v>HS0741-TIC01_SP_EHS Zone 7_Temp SP_Soll</v>
      </c>
      <c r="G383" s="3" t="s">
        <v>625</v>
      </c>
      <c r="I383" t="s">
        <v>626</v>
      </c>
      <c r="J383" t="s">
        <v>470</v>
      </c>
      <c r="K383" s="1" t="s">
        <v>48</v>
      </c>
      <c r="L383" t="s">
        <v>113</v>
      </c>
      <c r="M383" s="14"/>
      <c r="Q383" t="s">
        <v>402</v>
      </c>
      <c r="S383" s="30"/>
      <c r="T383" s="30"/>
      <c r="U383" s="1" t="s">
        <v>41</v>
      </c>
    </row>
    <row r="384" spans="1:38" ht="13.2" x14ac:dyDescent="0.25">
      <c r="A384" s="1">
        <v>383</v>
      </c>
      <c r="B384" s="1">
        <v>31</v>
      </c>
      <c r="C384" s="3" t="s">
        <v>615</v>
      </c>
      <c r="D384" s="1">
        <v>6</v>
      </c>
      <c r="F384" t="str">
        <f t="shared" si="35"/>
        <v>HS0741-TIC01_OUT_EHS Zone 7_Power_Ist</v>
      </c>
      <c r="G384" s="3" t="s">
        <v>627</v>
      </c>
      <c r="I384" t="s">
        <v>626</v>
      </c>
      <c r="J384" t="s">
        <v>472</v>
      </c>
      <c r="K384" s="1" t="s">
        <v>38</v>
      </c>
      <c r="L384" t="s">
        <v>57</v>
      </c>
      <c r="M384" s="14"/>
      <c r="Q384" t="s">
        <v>402</v>
      </c>
      <c r="R384" t="s">
        <v>628</v>
      </c>
      <c r="S384" s="30"/>
      <c r="T384" s="30"/>
      <c r="U384" s="1" t="s">
        <v>41</v>
      </c>
    </row>
    <row r="385" spans="1:21" ht="13.2" x14ac:dyDescent="0.25">
      <c r="A385" s="1">
        <v>384</v>
      </c>
      <c r="B385" s="1">
        <v>31</v>
      </c>
      <c r="C385" s="3" t="s">
        <v>615</v>
      </c>
      <c r="D385" s="1">
        <v>7</v>
      </c>
      <c r="F385" t="str">
        <f t="shared" si="35"/>
        <v>HS0741-TE03_EHS Zone 7_Comparison PV_Ist</v>
      </c>
      <c r="G385" s="3" t="s">
        <v>629</v>
      </c>
      <c r="I385" t="s">
        <v>626</v>
      </c>
      <c r="J385" t="s">
        <v>621</v>
      </c>
      <c r="K385" s="1" t="s">
        <v>38</v>
      </c>
      <c r="L385" t="s">
        <v>113</v>
      </c>
      <c r="M385" s="14"/>
      <c r="Q385" t="s">
        <v>402</v>
      </c>
      <c r="R385" t="s">
        <v>630</v>
      </c>
      <c r="S385" s="30"/>
      <c r="T385" s="30"/>
      <c r="U385" s="1" t="s">
        <v>41</v>
      </c>
    </row>
    <row r="386" spans="1:21" ht="13.2" x14ac:dyDescent="0.25">
      <c r="A386" s="1">
        <v>385</v>
      </c>
      <c r="B386" s="1">
        <v>31</v>
      </c>
      <c r="C386" s="3" t="s">
        <v>615</v>
      </c>
      <c r="D386" s="1">
        <v>8</v>
      </c>
      <c r="F386" t="str">
        <f t="shared" si="35"/>
        <v>HS0741-TE01_EHS Zone 7_Temp PV 1_Ist</v>
      </c>
      <c r="G386" s="3" t="s">
        <v>631</v>
      </c>
      <c r="I386" t="s">
        <v>626</v>
      </c>
      <c r="J386" t="s">
        <v>478</v>
      </c>
      <c r="K386" s="1" t="s">
        <v>38</v>
      </c>
      <c r="L386" t="s">
        <v>113</v>
      </c>
      <c r="M386" s="14"/>
      <c r="Q386" t="s">
        <v>402</v>
      </c>
      <c r="R386" t="s">
        <v>632</v>
      </c>
      <c r="S386" s="30"/>
      <c r="T386" s="30"/>
      <c r="U386" s="1" t="s">
        <v>41</v>
      </c>
    </row>
    <row r="387" spans="1:21" ht="13.2" x14ac:dyDescent="0.25">
      <c r="A387" s="1">
        <v>386</v>
      </c>
      <c r="B387" s="1">
        <v>31</v>
      </c>
      <c r="C387" s="3" t="s">
        <v>615</v>
      </c>
      <c r="D387" s="1">
        <v>9</v>
      </c>
      <c r="F387" t="str">
        <f t="shared" si="35"/>
        <v>HS0641-TIC01_SP_EHS Zone 6_Temp SP_Soll</v>
      </c>
      <c r="G387" s="3" t="s">
        <v>633</v>
      </c>
      <c r="I387" t="s">
        <v>634</v>
      </c>
      <c r="J387" t="s">
        <v>470</v>
      </c>
      <c r="K387" s="1" t="s">
        <v>48</v>
      </c>
      <c r="L387" t="s">
        <v>113</v>
      </c>
      <c r="M387" s="14"/>
      <c r="Q387" t="s">
        <v>402</v>
      </c>
      <c r="S387" s="30"/>
      <c r="T387" s="30"/>
      <c r="U387" s="1" t="s">
        <v>41</v>
      </c>
    </row>
    <row r="388" spans="1:21" ht="13.2" x14ac:dyDescent="0.25">
      <c r="A388" s="1">
        <v>387</v>
      </c>
      <c r="B388" s="1">
        <v>31</v>
      </c>
      <c r="C388" s="3" t="s">
        <v>615</v>
      </c>
      <c r="D388" s="1">
        <v>10</v>
      </c>
      <c r="F388" t="str">
        <f t="shared" si="35"/>
        <v>HS0641-TIC01_OUT_EHS Zone 6_Power_Ist</v>
      </c>
      <c r="G388" s="3" t="s">
        <v>635</v>
      </c>
      <c r="I388" t="s">
        <v>634</v>
      </c>
      <c r="J388" t="s">
        <v>472</v>
      </c>
      <c r="K388" s="1" t="s">
        <v>38</v>
      </c>
      <c r="L388" t="s">
        <v>57</v>
      </c>
      <c r="M388" s="14"/>
      <c r="Q388" t="s">
        <v>402</v>
      </c>
      <c r="R388" t="s">
        <v>636</v>
      </c>
      <c r="S388" s="30"/>
      <c r="T388" s="30"/>
      <c r="U388" s="1" t="s">
        <v>41</v>
      </c>
    </row>
    <row r="389" spans="1:21" ht="13.2" x14ac:dyDescent="0.25">
      <c r="A389" s="1">
        <v>388</v>
      </c>
      <c r="B389" s="1">
        <v>31</v>
      </c>
      <c r="C389" s="3" t="s">
        <v>615</v>
      </c>
      <c r="D389" s="1">
        <v>11</v>
      </c>
      <c r="F389" t="str">
        <f t="shared" si="35"/>
        <v>HS0641-TE03_EHS Zone 6_Comparison PV_Ist</v>
      </c>
      <c r="G389" s="3" t="s">
        <v>637</v>
      </c>
      <c r="I389" t="s">
        <v>634</v>
      </c>
      <c r="J389" t="s">
        <v>621</v>
      </c>
      <c r="K389" s="1" t="s">
        <v>38</v>
      </c>
      <c r="L389" t="s">
        <v>113</v>
      </c>
      <c r="M389" s="14"/>
      <c r="Q389" t="s">
        <v>402</v>
      </c>
      <c r="R389" t="s">
        <v>638</v>
      </c>
      <c r="S389" s="30"/>
      <c r="T389" s="30"/>
      <c r="U389" s="1" t="s">
        <v>41</v>
      </c>
    </row>
    <row r="390" spans="1:21" ht="13.2" x14ac:dyDescent="0.25">
      <c r="A390" s="1">
        <v>389</v>
      </c>
      <c r="B390" s="1">
        <v>31</v>
      </c>
      <c r="C390" s="3" t="s">
        <v>615</v>
      </c>
      <c r="D390" s="1">
        <v>12</v>
      </c>
      <c r="F390" t="str">
        <f t="shared" si="35"/>
        <v>HS0641-TE01_EHS Zone 6_Temp PV 1_Ist</v>
      </c>
      <c r="G390" s="3" t="s">
        <v>639</v>
      </c>
      <c r="I390" t="s">
        <v>634</v>
      </c>
      <c r="J390" t="s">
        <v>478</v>
      </c>
      <c r="K390" s="1" t="s">
        <v>38</v>
      </c>
      <c r="L390" t="s">
        <v>113</v>
      </c>
      <c r="M390" s="14"/>
      <c r="Q390" t="s">
        <v>402</v>
      </c>
      <c r="R390" t="s">
        <v>640</v>
      </c>
      <c r="S390" s="30"/>
      <c r="T390" s="30"/>
      <c r="U390" s="1" t="s">
        <v>41</v>
      </c>
    </row>
    <row r="391" spans="1:21" ht="13.2" x14ac:dyDescent="0.25">
      <c r="A391" s="1">
        <v>390</v>
      </c>
      <c r="B391" s="1">
        <v>31</v>
      </c>
      <c r="C391" s="3" t="s">
        <v>615</v>
      </c>
      <c r="D391" s="1">
        <v>13</v>
      </c>
      <c r="F391" t="str">
        <f t="shared" si="35"/>
        <v>HS0541-TIC01_SP_EHS Zone 5_Temp SP_Soll</v>
      </c>
      <c r="G391" s="3" t="s">
        <v>641</v>
      </c>
      <c r="I391" t="s">
        <v>642</v>
      </c>
      <c r="J391" t="s">
        <v>470</v>
      </c>
      <c r="K391" s="1" t="s">
        <v>48</v>
      </c>
      <c r="L391" t="s">
        <v>113</v>
      </c>
      <c r="M391" s="14"/>
      <c r="Q391" t="s">
        <v>402</v>
      </c>
      <c r="S391" s="30"/>
      <c r="T391" s="30"/>
      <c r="U391" s="1" t="s">
        <v>41</v>
      </c>
    </row>
    <row r="392" spans="1:21" ht="13.2" x14ac:dyDescent="0.25">
      <c r="A392" s="1">
        <v>391</v>
      </c>
      <c r="B392" s="1">
        <v>31</v>
      </c>
      <c r="C392" s="3" t="s">
        <v>615</v>
      </c>
      <c r="D392" s="1">
        <v>14</v>
      </c>
      <c r="F392" t="str">
        <f t="shared" si="35"/>
        <v>HS0541-TIC01_OUT_EHS Zone 5_Power_Ist</v>
      </c>
      <c r="G392" s="3" t="s">
        <v>643</v>
      </c>
      <c r="I392" t="s">
        <v>642</v>
      </c>
      <c r="J392" t="s">
        <v>472</v>
      </c>
      <c r="K392" s="1" t="s">
        <v>38</v>
      </c>
      <c r="L392" t="s">
        <v>57</v>
      </c>
      <c r="M392" s="14"/>
      <c r="Q392" t="s">
        <v>402</v>
      </c>
      <c r="R392" t="s">
        <v>644</v>
      </c>
      <c r="S392" s="30"/>
      <c r="T392" s="30"/>
      <c r="U392" s="1" t="s">
        <v>41</v>
      </c>
    </row>
    <row r="393" spans="1:21" ht="13.2" x14ac:dyDescent="0.25">
      <c r="A393" s="1">
        <v>392</v>
      </c>
      <c r="B393" s="1">
        <v>31</v>
      </c>
      <c r="C393" s="3" t="s">
        <v>615</v>
      </c>
      <c r="D393" s="1">
        <v>15</v>
      </c>
      <c r="F393" t="str">
        <f t="shared" si="35"/>
        <v>HS0541-TE03_EHS Zone 5_Comparison PV_Ist</v>
      </c>
      <c r="G393" s="3" t="s">
        <v>645</v>
      </c>
      <c r="I393" t="s">
        <v>642</v>
      </c>
      <c r="J393" t="s">
        <v>621</v>
      </c>
      <c r="K393" s="1" t="s">
        <v>38</v>
      </c>
      <c r="L393" t="s">
        <v>113</v>
      </c>
      <c r="M393" s="14"/>
      <c r="Q393" t="s">
        <v>402</v>
      </c>
      <c r="R393" t="s">
        <v>646</v>
      </c>
      <c r="S393" s="30"/>
      <c r="T393" s="30"/>
      <c r="U393" s="1" t="s">
        <v>41</v>
      </c>
    </row>
    <row r="394" spans="1:21" ht="13.2" x14ac:dyDescent="0.25">
      <c r="A394" s="1">
        <v>393</v>
      </c>
      <c r="B394" s="1">
        <v>31</v>
      </c>
      <c r="C394" s="3" t="s">
        <v>615</v>
      </c>
      <c r="D394" s="1">
        <v>16</v>
      </c>
      <c r="F394" t="str">
        <f t="shared" si="35"/>
        <v>HS0541-TE01_EHS Zone 5_Temp PV 1_Ist</v>
      </c>
      <c r="G394" s="3" t="s">
        <v>647</v>
      </c>
      <c r="I394" t="s">
        <v>642</v>
      </c>
      <c r="J394" t="s">
        <v>478</v>
      </c>
      <c r="K394" s="1" t="s">
        <v>38</v>
      </c>
      <c r="L394" t="s">
        <v>113</v>
      </c>
      <c r="M394" s="14"/>
      <c r="Q394" t="s">
        <v>402</v>
      </c>
      <c r="R394" t="s">
        <v>648</v>
      </c>
      <c r="S394" s="30"/>
      <c r="T394" s="30"/>
      <c r="U394" s="1" t="s">
        <v>41</v>
      </c>
    </row>
    <row r="395" spans="1:21" ht="13.2" x14ac:dyDescent="0.25">
      <c r="A395" s="1">
        <v>394</v>
      </c>
      <c r="B395" s="1">
        <v>31</v>
      </c>
      <c r="C395" s="3" t="s">
        <v>615</v>
      </c>
      <c r="D395" s="1">
        <v>17</v>
      </c>
      <c r="F395" t="str">
        <f t="shared" si="35"/>
        <v>HS0441-TIC01_SP_EHS Zone 4_Temp SP_Soll</v>
      </c>
      <c r="G395" s="3" t="s">
        <v>649</v>
      </c>
      <c r="I395" t="s">
        <v>650</v>
      </c>
      <c r="J395" t="s">
        <v>470</v>
      </c>
      <c r="K395" s="1" t="s">
        <v>48</v>
      </c>
      <c r="L395" t="s">
        <v>113</v>
      </c>
      <c r="M395" s="14"/>
      <c r="Q395" t="s">
        <v>402</v>
      </c>
      <c r="S395" s="30"/>
      <c r="T395" s="30"/>
      <c r="U395" s="1" t="s">
        <v>41</v>
      </c>
    </row>
    <row r="396" spans="1:21" ht="12" customHeight="1" x14ac:dyDescent="0.25">
      <c r="A396" s="1">
        <v>395</v>
      </c>
      <c r="B396" s="1">
        <v>31</v>
      </c>
      <c r="C396" s="3" t="s">
        <v>615</v>
      </c>
      <c r="D396" s="1">
        <v>18</v>
      </c>
      <c r="F396" t="str">
        <f t="shared" si="35"/>
        <v>HS0441-TIC01_OUT_EHS Zone 4_Power_Ist</v>
      </c>
      <c r="G396" s="3" t="s">
        <v>651</v>
      </c>
      <c r="I396" t="s">
        <v>650</v>
      </c>
      <c r="J396" t="s">
        <v>472</v>
      </c>
      <c r="K396" s="1" t="s">
        <v>38</v>
      </c>
      <c r="L396" t="s">
        <v>57</v>
      </c>
      <c r="M396" s="14"/>
      <c r="Q396" t="s">
        <v>402</v>
      </c>
      <c r="R396" t="s">
        <v>652</v>
      </c>
      <c r="S396" s="30"/>
      <c r="T396" s="30"/>
      <c r="U396" s="1" t="s">
        <v>41</v>
      </c>
    </row>
    <row r="397" spans="1:21" ht="13.2" x14ac:dyDescent="0.25">
      <c r="A397" s="1">
        <v>396</v>
      </c>
      <c r="B397" s="1">
        <v>31</v>
      </c>
      <c r="C397" s="3" t="s">
        <v>615</v>
      </c>
      <c r="D397" s="1">
        <v>19</v>
      </c>
      <c r="F397" t="str">
        <f t="shared" si="35"/>
        <v>HS0441-TE03_EHS Zone 4_Comparison PV_Ist</v>
      </c>
      <c r="G397" s="3" t="s">
        <v>653</v>
      </c>
      <c r="I397" t="s">
        <v>650</v>
      </c>
      <c r="J397" t="s">
        <v>621</v>
      </c>
      <c r="K397" s="1" t="s">
        <v>38</v>
      </c>
      <c r="L397" t="s">
        <v>113</v>
      </c>
      <c r="M397" s="14"/>
      <c r="Q397" t="s">
        <v>402</v>
      </c>
      <c r="R397" t="s">
        <v>654</v>
      </c>
      <c r="S397" s="30"/>
      <c r="T397" s="30"/>
      <c r="U397" s="1" t="s">
        <v>41</v>
      </c>
    </row>
    <row r="398" spans="1:21" ht="13.2" x14ac:dyDescent="0.25">
      <c r="A398" s="1">
        <v>397</v>
      </c>
      <c r="B398" s="1">
        <v>31</v>
      </c>
      <c r="C398" s="3" t="s">
        <v>615</v>
      </c>
      <c r="D398" s="1">
        <v>20</v>
      </c>
      <c r="F398" t="str">
        <f t="shared" si="35"/>
        <v>HS0441-TE01_EHS Zone 4_Temp PV 1_Ist</v>
      </c>
      <c r="G398" s="3" t="s">
        <v>655</v>
      </c>
      <c r="I398" t="s">
        <v>650</v>
      </c>
      <c r="J398" t="s">
        <v>478</v>
      </c>
      <c r="K398" s="1" t="s">
        <v>38</v>
      </c>
      <c r="L398" t="s">
        <v>113</v>
      </c>
      <c r="M398" s="14"/>
      <c r="Q398" t="s">
        <v>402</v>
      </c>
      <c r="R398" t="s">
        <v>656</v>
      </c>
      <c r="S398" s="30"/>
      <c r="T398" s="30"/>
      <c r="U398" s="1" t="s">
        <v>41</v>
      </c>
    </row>
    <row r="399" spans="1:21" ht="13.2" x14ac:dyDescent="0.25">
      <c r="A399" s="1">
        <v>398</v>
      </c>
      <c r="B399" s="1">
        <v>31</v>
      </c>
      <c r="C399" s="3" t="s">
        <v>615</v>
      </c>
      <c r="D399" s="1">
        <v>21</v>
      </c>
      <c r="F399" t="str">
        <f t="shared" si="35"/>
        <v>HS0341-TIC01_SP_EHS Zone 3_Temp SP_Soll</v>
      </c>
      <c r="G399" s="3" t="s">
        <v>657</v>
      </c>
      <c r="I399" t="s">
        <v>658</v>
      </c>
      <c r="J399" t="s">
        <v>470</v>
      </c>
      <c r="K399" s="1" t="s">
        <v>48</v>
      </c>
      <c r="L399" t="s">
        <v>113</v>
      </c>
      <c r="M399" s="14"/>
      <c r="Q399" t="s">
        <v>402</v>
      </c>
      <c r="S399" s="30"/>
      <c r="T399" s="30"/>
      <c r="U399" s="1" t="s">
        <v>41</v>
      </c>
    </row>
    <row r="400" spans="1:21" ht="13.2" x14ac:dyDescent="0.25">
      <c r="A400" s="1">
        <v>399</v>
      </c>
      <c r="B400" s="1">
        <v>31</v>
      </c>
      <c r="C400" s="3" t="s">
        <v>615</v>
      </c>
      <c r="D400" s="1">
        <v>22</v>
      </c>
      <c r="F400" t="str">
        <f t="shared" si="35"/>
        <v>HS0341-TIC01_OUT_EHS Zone 3_Power_Ist</v>
      </c>
      <c r="G400" s="3" t="s">
        <v>659</v>
      </c>
      <c r="I400" t="s">
        <v>658</v>
      </c>
      <c r="J400" t="s">
        <v>472</v>
      </c>
      <c r="K400" s="1" t="s">
        <v>38</v>
      </c>
      <c r="L400" t="s">
        <v>57</v>
      </c>
      <c r="M400" s="14"/>
      <c r="Q400" t="s">
        <v>402</v>
      </c>
      <c r="R400" t="s">
        <v>660</v>
      </c>
      <c r="S400" s="30"/>
      <c r="T400" s="30"/>
      <c r="U400" s="1" t="s">
        <v>41</v>
      </c>
    </row>
    <row r="401" spans="1:24" ht="13.2" x14ac:dyDescent="0.25">
      <c r="A401" s="1">
        <v>400</v>
      </c>
      <c r="B401" s="1">
        <v>31</v>
      </c>
      <c r="C401" s="3" t="s">
        <v>615</v>
      </c>
      <c r="D401" s="1">
        <v>23</v>
      </c>
      <c r="F401" t="str">
        <f t="shared" si="35"/>
        <v>HS0341-TE03_EHS Zone 3_Comparison PV_Ist</v>
      </c>
      <c r="G401" s="3" t="s">
        <v>661</v>
      </c>
      <c r="I401" t="s">
        <v>658</v>
      </c>
      <c r="J401" t="s">
        <v>621</v>
      </c>
      <c r="K401" s="1" t="s">
        <v>38</v>
      </c>
      <c r="L401" t="s">
        <v>113</v>
      </c>
      <c r="M401" s="14"/>
      <c r="Q401" t="s">
        <v>402</v>
      </c>
      <c r="R401" t="s">
        <v>662</v>
      </c>
      <c r="S401" s="30"/>
      <c r="T401" s="30"/>
      <c r="U401" s="1" t="s">
        <v>41</v>
      </c>
    </row>
    <row r="402" spans="1:24" ht="13.2" x14ac:dyDescent="0.25">
      <c r="A402" s="1">
        <v>401</v>
      </c>
      <c r="B402" s="1">
        <v>31</v>
      </c>
      <c r="C402" s="3" t="s">
        <v>615</v>
      </c>
      <c r="D402" s="1">
        <v>24</v>
      </c>
      <c r="F402" t="str">
        <f t="shared" si="35"/>
        <v>HS0341-TE01.TT_EHS Zone 3_Temp PV 1_Ist</v>
      </c>
      <c r="G402" s="3" t="s">
        <v>663</v>
      </c>
      <c r="I402" t="s">
        <v>658</v>
      </c>
      <c r="J402" t="s">
        <v>478</v>
      </c>
      <c r="K402" s="1" t="s">
        <v>38</v>
      </c>
      <c r="L402" t="s">
        <v>113</v>
      </c>
      <c r="M402" s="14"/>
      <c r="Q402" t="s">
        <v>402</v>
      </c>
      <c r="R402" t="s">
        <v>664</v>
      </c>
      <c r="S402" s="30"/>
      <c r="T402" s="30"/>
      <c r="U402" s="1" t="s">
        <v>41</v>
      </c>
    </row>
    <row r="403" spans="1:24" ht="13.2" x14ac:dyDescent="0.25">
      <c r="A403" s="1">
        <v>402</v>
      </c>
      <c r="B403" s="1">
        <v>31</v>
      </c>
      <c r="C403" s="3" t="s">
        <v>615</v>
      </c>
      <c r="D403" s="1">
        <v>25</v>
      </c>
      <c r="F403" t="str">
        <f t="shared" si="35"/>
        <v>HS0241-TIC01_SP_EHS Zone 2_Temp SP_Soll</v>
      </c>
      <c r="G403" s="3" t="s">
        <v>665</v>
      </c>
      <c r="I403" t="s">
        <v>666</v>
      </c>
      <c r="J403" t="s">
        <v>470</v>
      </c>
      <c r="K403" s="1" t="s">
        <v>48</v>
      </c>
      <c r="L403" t="s">
        <v>113</v>
      </c>
      <c r="M403" s="14"/>
      <c r="Q403" t="s">
        <v>402</v>
      </c>
      <c r="S403" s="30"/>
      <c r="T403" s="30"/>
      <c r="U403" s="1" t="s">
        <v>41</v>
      </c>
    </row>
    <row r="404" spans="1:24" ht="13.2" x14ac:dyDescent="0.25">
      <c r="A404" s="1">
        <v>403</v>
      </c>
      <c r="B404" s="1">
        <v>31</v>
      </c>
      <c r="C404" s="3" t="s">
        <v>615</v>
      </c>
      <c r="D404" s="1">
        <v>26</v>
      </c>
      <c r="F404" t="str">
        <f t="shared" si="35"/>
        <v>HS0241-TIC01_OUT_EHS Zone 2_Power_Ist</v>
      </c>
      <c r="G404" s="3" t="s">
        <v>667</v>
      </c>
      <c r="I404" t="s">
        <v>666</v>
      </c>
      <c r="J404" t="s">
        <v>472</v>
      </c>
      <c r="K404" s="1" t="s">
        <v>38</v>
      </c>
      <c r="L404" t="s">
        <v>57</v>
      </c>
      <c r="M404" s="14"/>
      <c r="Q404" t="s">
        <v>402</v>
      </c>
      <c r="R404" t="s">
        <v>668</v>
      </c>
      <c r="S404" s="30"/>
      <c r="T404" s="30"/>
      <c r="U404" s="1" t="s">
        <v>41</v>
      </c>
    </row>
    <row r="405" spans="1:24" ht="13.2" x14ac:dyDescent="0.25">
      <c r="A405" s="1">
        <v>404</v>
      </c>
      <c r="B405" s="1">
        <v>31</v>
      </c>
      <c r="C405" s="3" t="s">
        <v>615</v>
      </c>
      <c r="D405" s="1">
        <v>27</v>
      </c>
      <c r="F405" t="str">
        <f t="shared" si="35"/>
        <v>HS0241-TE03_EHS Zone 2_Comparison PV_Ist</v>
      </c>
      <c r="G405" s="3" t="s">
        <v>669</v>
      </c>
      <c r="I405" t="s">
        <v>666</v>
      </c>
      <c r="J405" t="s">
        <v>621</v>
      </c>
      <c r="K405" s="1" t="s">
        <v>38</v>
      </c>
      <c r="L405" t="s">
        <v>113</v>
      </c>
      <c r="M405" s="14"/>
      <c r="Q405" t="s">
        <v>402</v>
      </c>
      <c r="R405" t="s">
        <v>670</v>
      </c>
      <c r="S405" s="30"/>
      <c r="T405" s="30"/>
      <c r="U405" s="1" t="s">
        <v>41</v>
      </c>
    </row>
    <row r="406" spans="1:24" ht="13.2" x14ac:dyDescent="0.25">
      <c r="A406" s="1">
        <v>405</v>
      </c>
      <c r="B406" s="1">
        <v>31</v>
      </c>
      <c r="C406" s="3" t="s">
        <v>615</v>
      </c>
      <c r="D406" s="1">
        <v>28</v>
      </c>
      <c r="F406" t="str">
        <f t="shared" si="35"/>
        <v>HS0241-TE01_EHS Zone 2_Temp PV 1_Ist</v>
      </c>
      <c r="G406" s="3" t="s">
        <v>671</v>
      </c>
      <c r="I406" t="s">
        <v>666</v>
      </c>
      <c r="J406" t="s">
        <v>478</v>
      </c>
      <c r="K406" s="1" t="s">
        <v>38</v>
      </c>
      <c r="L406" t="s">
        <v>113</v>
      </c>
      <c r="M406" s="14"/>
      <c r="Q406" t="s">
        <v>402</v>
      </c>
      <c r="R406" t="s">
        <v>672</v>
      </c>
      <c r="S406" s="30"/>
      <c r="T406" s="30"/>
      <c r="U406" s="1" t="s">
        <v>41</v>
      </c>
    </row>
    <row r="407" spans="1:24" ht="13.2" x14ac:dyDescent="0.25">
      <c r="A407" s="1">
        <v>406</v>
      </c>
      <c r="B407" s="1">
        <v>31</v>
      </c>
      <c r="C407" s="3" t="s">
        <v>615</v>
      </c>
      <c r="D407" s="1">
        <v>29</v>
      </c>
      <c r="F407" t="str">
        <f t="shared" si="35"/>
        <v>HS0141-TIC01_SP_EHS Zone 1_Temp SP_Soll</v>
      </c>
      <c r="G407" s="3" t="s">
        <v>673</v>
      </c>
      <c r="I407" t="s">
        <v>674</v>
      </c>
      <c r="J407" t="s">
        <v>470</v>
      </c>
      <c r="K407" s="1" t="s">
        <v>48</v>
      </c>
      <c r="L407" t="s">
        <v>113</v>
      </c>
      <c r="M407" s="14"/>
      <c r="Q407" t="s">
        <v>402</v>
      </c>
      <c r="S407" s="30"/>
      <c r="T407" s="30"/>
      <c r="U407" s="1" t="s">
        <v>41</v>
      </c>
    </row>
    <row r="408" spans="1:24" ht="13.2" x14ac:dyDescent="0.25">
      <c r="A408" s="1">
        <v>407</v>
      </c>
      <c r="B408" s="1">
        <v>31</v>
      </c>
      <c r="C408" s="3" t="s">
        <v>615</v>
      </c>
      <c r="D408" s="1">
        <v>30</v>
      </c>
      <c r="F408" t="str">
        <f t="shared" si="35"/>
        <v>HS0141-TIC01_OUT_EHS Zone 1_Power_Ist</v>
      </c>
      <c r="G408" s="3" t="s">
        <v>675</v>
      </c>
      <c r="I408" t="s">
        <v>674</v>
      </c>
      <c r="J408" t="s">
        <v>472</v>
      </c>
      <c r="K408" s="1" t="s">
        <v>38</v>
      </c>
      <c r="L408" t="s">
        <v>57</v>
      </c>
      <c r="M408" s="14"/>
      <c r="Q408" t="s">
        <v>402</v>
      </c>
      <c r="R408" t="s">
        <v>676</v>
      </c>
      <c r="S408" s="30"/>
      <c r="T408" s="30"/>
      <c r="U408" s="1" t="s">
        <v>41</v>
      </c>
    </row>
    <row r="409" spans="1:24" ht="13.2" x14ac:dyDescent="0.25">
      <c r="A409" s="1">
        <v>408</v>
      </c>
      <c r="B409" s="1">
        <v>31</v>
      </c>
      <c r="C409" s="3" t="s">
        <v>615</v>
      </c>
      <c r="D409" s="1">
        <v>31</v>
      </c>
      <c r="F409" t="str">
        <f t="shared" si="35"/>
        <v>HS0141-TE03_EHS Zone 1_Comparison PV_Ist</v>
      </c>
      <c r="G409" s="3" t="s">
        <v>677</v>
      </c>
      <c r="I409" t="s">
        <v>674</v>
      </c>
      <c r="J409" t="s">
        <v>621</v>
      </c>
      <c r="K409" s="1" t="s">
        <v>38</v>
      </c>
      <c r="L409" t="s">
        <v>113</v>
      </c>
      <c r="M409" s="14"/>
      <c r="Q409" t="s">
        <v>402</v>
      </c>
      <c r="R409" t="s">
        <v>678</v>
      </c>
      <c r="S409" s="30"/>
      <c r="T409" s="30"/>
      <c r="U409" s="1" t="s">
        <v>41</v>
      </c>
    </row>
    <row r="410" spans="1:24" ht="13.2" x14ac:dyDescent="0.25">
      <c r="A410" s="1">
        <v>409</v>
      </c>
      <c r="B410" s="1">
        <v>31</v>
      </c>
      <c r="C410" s="3" t="s">
        <v>615</v>
      </c>
      <c r="D410" s="1">
        <v>32</v>
      </c>
      <c r="F410" t="str">
        <f t="shared" si="35"/>
        <v>HS0141-TE01_EHS Zone 1_Temp PV 1_Ist</v>
      </c>
      <c r="G410" s="3" t="s">
        <v>679</v>
      </c>
      <c r="I410" t="s">
        <v>674</v>
      </c>
      <c r="J410" t="s">
        <v>478</v>
      </c>
      <c r="K410" s="1" t="s">
        <v>38</v>
      </c>
      <c r="L410" t="s">
        <v>113</v>
      </c>
      <c r="M410" s="14"/>
      <c r="Q410" t="s">
        <v>402</v>
      </c>
      <c r="R410" t="s">
        <v>680</v>
      </c>
      <c r="S410" s="30"/>
      <c r="T410" s="30"/>
      <c r="U410" s="1" t="s">
        <v>41</v>
      </c>
    </row>
    <row r="411" spans="1:24" ht="13.2" x14ac:dyDescent="0.25">
      <c r="A411" s="1">
        <v>410</v>
      </c>
      <c r="B411" s="1">
        <v>31</v>
      </c>
      <c r="C411" s="3" t="s">
        <v>615</v>
      </c>
      <c r="D411" s="1">
        <v>33</v>
      </c>
      <c r="F411" t="str">
        <f t="shared" si="35"/>
        <v>HS0041-PIT01_EHS_Pres PV_Ist</v>
      </c>
      <c r="G411" s="3" t="s">
        <v>681</v>
      </c>
      <c r="I411" t="s">
        <v>682</v>
      </c>
      <c r="J411" t="s">
        <v>529</v>
      </c>
      <c r="K411" s="1" t="s">
        <v>38</v>
      </c>
      <c r="L411" t="s">
        <v>444</v>
      </c>
      <c r="M411" s="14"/>
      <c r="Q411" t="s">
        <v>402</v>
      </c>
      <c r="R411" t="s">
        <v>683</v>
      </c>
      <c r="S411" s="30"/>
      <c r="T411" s="30"/>
      <c r="U411" s="1" t="s">
        <v>41</v>
      </c>
    </row>
    <row r="412" spans="1:24" ht="13.2" x14ac:dyDescent="0.25">
      <c r="A412" s="1">
        <v>411</v>
      </c>
      <c r="B412" s="1">
        <v>31</v>
      </c>
      <c r="C412" s="3" t="s">
        <v>615</v>
      </c>
      <c r="D412" s="1">
        <v>34</v>
      </c>
      <c r="F412" t="str">
        <f t="shared" si="35"/>
        <v>HS0000-RET04.RT_EHS P4_Strip Temp PV_Ist</v>
      </c>
      <c r="G412" s="3" t="s">
        <v>684</v>
      </c>
      <c r="I412" t="s">
        <v>685</v>
      </c>
      <c r="J412" t="s">
        <v>533</v>
      </c>
      <c r="K412" s="1" t="s">
        <v>38</v>
      </c>
      <c r="L412" t="s">
        <v>113</v>
      </c>
      <c r="M412" s="14"/>
      <c r="Q412" t="s">
        <v>402</v>
      </c>
      <c r="R412" t="s">
        <v>686</v>
      </c>
      <c r="S412" s="30"/>
      <c r="T412" s="30"/>
      <c r="U412" s="1" t="s">
        <v>41</v>
      </c>
      <c r="X412" s="1" t="s">
        <v>41</v>
      </c>
    </row>
    <row r="413" spans="1:24" ht="13.2" x14ac:dyDescent="0.25">
      <c r="A413" s="1">
        <v>412</v>
      </c>
      <c r="B413" s="1">
        <v>31</v>
      </c>
      <c r="C413" s="3" t="s">
        <v>615</v>
      </c>
      <c r="D413" s="1">
        <v>35</v>
      </c>
      <c r="F413" t="str">
        <f t="shared" si="35"/>
        <v>CAA03-AIT20.PV-YV02_EHS Z3 Sample : AP B3_O2 ppm PV_Ist</v>
      </c>
      <c r="G413" s="3" t="s">
        <v>687</v>
      </c>
      <c r="I413" t="s">
        <v>688</v>
      </c>
      <c r="J413" t="s">
        <v>451</v>
      </c>
      <c r="K413" s="1" t="s">
        <v>38</v>
      </c>
      <c r="L413" t="s">
        <v>452</v>
      </c>
      <c r="M413" s="14"/>
      <c r="Q413" t="s">
        <v>402</v>
      </c>
      <c r="R413" t="s">
        <v>689</v>
      </c>
      <c r="S413" s="30"/>
      <c r="T413" s="30"/>
      <c r="U413" s="1" t="s">
        <v>41</v>
      </c>
    </row>
    <row r="414" spans="1:24" ht="13.2" x14ac:dyDescent="0.25">
      <c r="A414" s="1">
        <v>413</v>
      </c>
      <c r="B414" s="1">
        <v>31</v>
      </c>
      <c r="C414" s="3" t="s">
        <v>615</v>
      </c>
      <c r="D414" s="1">
        <v>36</v>
      </c>
      <c r="F414" t="str">
        <f t="shared" si="35"/>
        <v>CAA03-AIT10.PV-YV02_EHS Z3 Sample : AP B3_H2 % PV_Ist</v>
      </c>
      <c r="G414" s="3" t="s">
        <v>690</v>
      </c>
      <c r="I414" t="s">
        <v>688</v>
      </c>
      <c r="J414" t="s">
        <v>458</v>
      </c>
      <c r="K414" s="1" t="s">
        <v>38</v>
      </c>
      <c r="L414" t="s">
        <v>57</v>
      </c>
      <c r="M414" s="14"/>
      <c r="Q414" t="s">
        <v>402</v>
      </c>
      <c r="R414" t="s">
        <v>691</v>
      </c>
      <c r="S414" s="30"/>
      <c r="T414" s="30"/>
      <c r="U414" s="1" t="s">
        <v>41</v>
      </c>
    </row>
    <row r="415" spans="1:24" ht="13.2" x14ac:dyDescent="0.25">
      <c r="A415" s="1">
        <v>414</v>
      </c>
      <c r="B415" s="1">
        <v>31</v>
      </c>
      <c r="C415" s="3" t="s">
        <v>615</v>
      </c>
      <c r="D415" s="1">
        <v>37</v>
      </c>
      <c r="F415" t="str">
        <f t="shared" si="35"/>
        <v>CAA02-AIT21.PV-YV12_EHS Z1 Sample : AP K2_O2 ppm PV_Ist</v>
      </c>
      <c r="G415" s="3" t="s">
        <v>692</v>
      </c>
      <c r="I415" t="s">
        <v>693</v>
      </c>
      <c r="J415" t="s">
        <v>451</v>
      </c>
      <c r="K415" s="1" t="s">
        <v>38</v>
      </c>
      <c r="L415" t="s">
        <v>452</v>
      </c>
      <c r="M415" s="14"/>
      <c r="Q415" t="s">
        <v>402</v>
      </c>
      <c r="R415" t="s">
        <v>694</v>
      </c>
      <c r="S415" s="30"/>
      <c r="T415" s="30"/>
      <c r="U415" s="1" t="s">
        <v>41</v>
      </c>
    </row>
    <row r="416" spans="1:24" ht="13.2" x14ac:dyDescent="0.25">
      <c r="A416" s="1">
        <v>415</v>
      </c>
      <c r="B416" s="1">
        <v>31</v>
      </c>
      <c r="C416" s="3" t="s">
        <v>615</v>
      </c>
      <c r="D416" s="1">
        <v>38</v>
      </c>
      <c r="F416" t="str">
        <f t="shared" si="35"/>
        <v>CAA02-AIT20.PV-YV02_EHS Top casing Sample : AP B2_O2 % PV_Ist</v>
      </c>
      <c r="G416" s="3" t="s">
        <v>695</v>
      </c>
      <c r="I416" t="s">
        <v>696</v>
      </c>
      <c r="J416" t="s">
        <v>545</v>
      </c>
      <c r="K416" s="1" t="s">
        <v>38</v>
      </c>
      <c r="L416" t="s">
        <v>57</v>
      </c>
      <c r="M416" s="14"/>
      <c r="Q416" t="s">
        <v>402</v>
      </c>
      <c r="R416" t="s">
        <v>697</v>
      </c>
      <c r="S416" s="30"/>
      <c r="T416" s="30"/>
      <c r="U416" s="1" t="s">
        <v>41</v>
      </c>
    </row>
    <row r="417" spans="1:24" ht="13.2" x14ac:dyDescent="0.25">
      <c r="A417" s="1">
        <v>416</v>
      </c>
      <c r="B417" s="1">
        <v>31</v>
      </c>
      <c r="C417" s="3" t="s">
        <v>615</v>
      </c>
      <c r="D417" s="1">
        <v>39</v>
      </c>
      <c r="F417" t="str">
        <f t="shared" si="35"/>
        <v>CAA02-AIT11.PV-YV12_EHS Z1 Sample : AP K2_H2 % PV_Ist</v>
      </c>
      <c r="G417" s="3" t="s">
        <v>698</v>
      </c>
      <c r="I417" t="s">
        <v>693</v>
      </c>
      <c r="J417" t="s">
        <v>458</v>
      </c>
      <c r="K417" s="1" t="s">
        <v>38</v>
      </c>
      <c r="L417" t="s">
        <v>57</v>
      </c>
      <c r="M417" s="14"/>
      <c r="Q417" t="s">
        <v>402</v>
      </c>
      <c r="R417" t="s">
        <v>699</v>
      </c>
      <c r="S417" s="30"/>
      <c r="T417" s="30"/>
      <c r="U417" s="1" t="s">
        <v>41</v>
      </c>
    </row>
    <row r="418" spans="1:24" ht="13.2" x14ac:dyDescent="0.25">
      <c r="A418" s="1">
        <v>417</v>
      </c>
      <c r="B418" s="1">
        <v>31</v>
      </c>
      <c r="C418" s="3" t="s">
        <v>615</v>
      </c>
      <c r="D418" s="1">
        <v>40</v>
      </c>
      <c r="F418" t="str">
        <f t="shared" si="35"/>
        <v>CAA02-AIT10.PV-YV02_EHS Top casing Sample : AP B2_H2 % PV_Ist</v>
      </c>
      <c r="G418" s="3" t="s">
        <v>700</v>
      </c>
      <c r="I418" t="s">
        <v>696</v>
      </c>
      <c r="J418" t="s">
        <v>458</v>
      </c>
      <c r="K418" s="1" t="s">
        <v>38</v>
      </c>
      <c r="L418" t="s">
        <v>57</v>
      </c>
      <c r="M418" s="14"/>
      <c r="Q418" t="s">
        <v>402</v>
      </c>
      <c r="R418" t="s">
        <v>701</v>
      </c>
      <c r="S418" s="30"/>
      <c r="T418" s="30"/>
      <c r="U418" s="1" t="s">
        <v>41</v>
      </c>
    </row>
    <row r="419" spans="1:24" ht="13.2" x14ac:dyDescent="0.25">
      <c r="A419" s="1">
        <v>418</v>
      </c>
      <c r="B419" s="1">
        <v>31</v>
      </c>
      <c r="C419" s="3" t="s">
        <v>615</v>
      </c>
      <c r="D419" s="1">
        <v>41</v>
      </c>
      <c r="F419" t="str">
        <f t="shared" si="35"/>
        <v>CAA01-AIT31.PV_EHS : AP B1_DP PV_Ist</v>
      </c>
      <c r="G419" s="3" t="s">
        <v>702</v>
      </c>
      <c r="I419" t="s">
        <v>703</v>
      </c>
      <c r="J419" t="s">
        <v>558</v>
      </c>
      <c r="K419" s="1" t="s">
        <v>38</v>
      </c>
      <c r="L419" t="s">
        <v>113</v>
      </c>
      <c r="M419" s="14"/>
      <c r="Q419" t="s">
        <v>402</v>
      </c>
      <c r="R419" t="s">
        <v>704</v>
      </c>
      <c r="S419" s="30"/>
      <c r="T419" s="30"/>
      <c r="U419" s="1" t="s">
        <v>41</v>
      </c>
    </row>
    <row r="420" spans="1:24" ht="13.2" x14ac:dyDescent="0.25">
      <c r="A420" s="1">
        <v>419</v>
      </c>
      <c r="B420" s="1">
        <v>31</v>
      </c>
      <c r="C420" s="3" t="s">
        <v>615</v>
      </c>
      <c r="D420" s="1">
        <v>42</v>
      </c>
      <c r="F420" t="str">
        <f t="shared" si="35"/>
        <v>0_EHS Zone 6_P4 SP of MM mode_Soll</v>
      </c>
      <c r="G420" s="3">
        <v>0</v>
      </c>
      <c r="I420" t="s">
        <v>634</v>
      </c>
      <c r="J420" t="s">
        <v>705</v>
      </c>
      <c r="K420" s="1" t="s">
        <v>48</v>
      </c>
      <c r="L420" t="s">
        <v>113</v>
      </c>
      <c r="M420" s="14"/>
      <c r="Q420" t="s">
        <v>402</v>
      </c>
      <c r="S420" s="30"/>
      <c r="T420" s="30"/>
      <c r="U420" s="1" t="s">
        <v>41</v>
      </c>
      <c r="X420" s="1" t="s">
        <v>41</v>
      </c>
    </row>
    <row r="421" spans="1:24" ht="13.2" x14ac:dyDescent="0.25">
      <c r="A421" s="1">
        <v>420</v>
      </c>
      <c r="M421" s="14"/>
      <c r="S421" s="30"/>
      <c r="T421" s="30"/>
    </row>
    <row r="422" spans="1:24" ht="13.2" x14ac:dyDescent="0.25">
      <c r="A422" s="1">
        <v>421</v>
      </c>
      <c r="B422" s="1">
        <v>32</v>
      </c>
      <c r="C422" s="3" t="s">
        <v>706</v>
      </c>
      <c r="D422" s="1">
        <v>1</v>
      </c>
      <c r="F422" t="str">
        <f t="shared" ref="F422:F455" si="36">IF(G422&lt;&gt;"",TRIM(CONCATENATE(G422,H422,"_",I422,"_",J422,"_",K422)),"")</f>
        <v>SS0541-TIC01_SP_ESS Zone 5_Temp SP_Soll</v>
      </c>
      <c r="G422" s="3" t="s">
        <v>707</v>
      </c>
      <c r="I422" t="s">
        <v>708</v>
      </c>
      <c r="J422" t="s">
        <v>470</v>
      </c>
      <c r="K422" s="1" t="s">
        <v>48</v>
      </c>
      <c r="L422" t="s">
        <v>113</v>
      </c>
      <c r="M422" s="14"/>
      <c r="Q422" t="s">
        <v>402</v>
      </c>
      <c r="S422" s="30"/>
      <c r="T422" s="30"/>
      <c r="U422" s="1" t="s">
        <v>41</v>
      </c>
    </row>
    <row r="423" spans="1:24" ht="13.2" x14ac:dyDescent="0.25">
      <c r="A423" s="1">
        <v>422</v>
      </c>
      <c r="B423" s="1">
        <v>32</v>
      </c>
      <c r="C423" s="3" t="s">
        <v>706</v>
      </c>
      <c r="D423" s="1">
        <v>2</v>
      </c>
      <c r="F423" t="str">
        <f t="shared" si="36"/>
        <v>SS0541-TIC01_OUT_ESS Zone 5_Power_Ist</v>
      </c>
      <c r="G423" s="3" t="s">
        <v>709</v>
      </c>
      <c r="I423" t="s">
        <v>708</v>
      </c>
      <c r="J423" t="s">
        <v>472</v>
      </c>
      <c r="K423" s="1" t="s">
        <v>38</v>
      </c>
      <c r="L423" t="s">
        <v>57</v>
      </c>
      <c r="M423" s="14"/>
      <c r="Q423" t="s">
        <v>402</v>
      </c>
      <c r="R423" t="s">
        <v>710</v>
      </c>
      <c r="S423" s="30"/>
      <c r="T423" s="30"/>
      <c r="U423" s="1" t="s">
        <v>41</v>
      </c>
    </row>
    <row r="424" spans="1:24" ht="13.2" x14ac:dyDescent="0.25">
      <c r="A424" s="1">
        <v>423</v>
      </c>
      <c r="B424" s="1">
        <v>32</v>
      </c>
      <c r="C424" s="3" t="s">
        <v>706</v>
      </c>
      <c r="D424" s="1">
        <v>3</v>
      </c>
      <c r="F424" t="str">
        <f t="shared" si="36"/>
        <v>SS0541-TE03_ESS Zone 5_Comparison PV_Ist</v>
      </c>
      <c r="G424" s="3" t="s">
        <v>711</v>
      </c>
      <c r="I424" t="s">
        <v>708</v>
      </c>
      <c r="J424" t="s">
        <v>621</v>
      </c>
      <c r="K424" s="1" t="s">
        <v>38</v>
      </c>
      <c r="L424" t="s">
        <v>113</v>
      </c>
      <c r="M424" s="14"/>
      <c r="Q424" t="s">
        <v>402</v>
      </c>
      <c r="R424" t="s">
        <v>712</v>
      </c>
      <c r="S424" s="30"/>
      <c r="T424" s="30"/>
      <c r="U424" s="1" t="s">
        <v>41</v>
      </c>
    </row>
    <row r="425" spans="1:24" ht="13.2" x14ac:dyDescent="0.25">
      <c r="A425" s="1">
        <v>424</v>
      </c>
      <c r="B425" s="1">
        <v>32</v>
      </c>
      <c r="C425" s="3" t="s">
        <v>706</v>
      </c>
      <c r="D425" s="1">
        <v>4</v>
      </c>
      <c r="F425" t="str">
        <f t="shared" si="36"/>
        <v>SS0541-TE01_ESS Zone 5_Temp PV 1_Ist</v>
      </c>
      <c r="G425" s="3" t="s">
        <v>713</v>
      </c>
      <c r="I425" t="s">
        <v>708</v>
      </c>
      <c r="J425" t="s">
        <v>478</v>
      </c>
      <c r="K425" s="1" t="s">
        <v>38</v>
      </c>
      <c r="L425" t="s">
        <v>113</v>
      </c>
      <c r="M425" s="14"/>
      <c r="Q425" t="s">
        <v>402</v>
      </c>
      <c r="R425" t="s">
        <v>714</v>
      </c>
      <c r="S425" s="30"/>
      <c r="T425" s="30"/>
      <c r="U425" s="1" t="s">
        <v>41</v>
      </c>
    </row>
    <row r="426" spans="1:24" ht="13.2" x14ac:dyDescent="0.25">
      <c r="A426" s="1">
        <v>425</v>
      </c>
      <c r="B426" s="1">
        <v>32</v>
      </c>
      <c r="C426" s="3" t="s">
        <v>706</v>
      </c>
      <c r="D426" s="1">
        <v>5</v>
      </c>
      <c r="F426" t="str">
        <f t="shared" si="36"/>
        <v>SS0441-TIC01_SP_ESS Zone 4_Temp SP_Soll</v>
      </c>
      <c r="G426" s="3" t="s">
        <v>715</v>
      </c>
      <c r="I426" t="s">
        <v>716</v>
      </c>
      <c r="J426" t="s">
        <v>470</v>
      </c>
      <c r="K426" s="1" t="s">
        <v>48</v>
      </c>
      <c r="L426" t="s">
        <v>113</v>
      </c>
      <c r="M426" s="14"/>
      <c r="Q426" t="s">
        <v>402</v>
      </c>
      <c r="S426" s="30"/>
      <c r="T426" s="30"/>
      <c r="U426" s="1" t="s">
        <v>41</v>
      </c>
    </row>
    <row r="427" spans="1:24" ht="13.2" x14ac:dyDescent="0.25">
      <c r="A427" s="1">
        <v>426</v>
      </c>
      <c r="B427" s="1">
        <v>32</v>
      </c>
      <c r="C427" s="3" t="s">
        <v>706</v>
      </c>
      <c r="D427" s="1">
        <v>6</v>
      </c>
      <c r="F427" t="str">
        <f t="shared" si="36"/>
        <v>SS0441-TIC01_OUT_ESS Zone 4_Power_Ist</v>
      </c>
      <c r="G427" s="3" t="s">
        <v>717</v>
      </c>
      <c r="I427" t="s">
        <v>716</v>
      </c>
      <c r="J427" t="s">
        <v>472</v>
      </c>
      <c r="K427" s="1" t="s">
        <v>38</v>
      </c>
      <c r="L427" t="s">
        <v>57</v>
      </c>
      <c r="M427" s="14"/>
      <c r="Q427" t="s">
        <v>402</v>
      </c>
      <c r="R427" t="s">
        <v>718</v>
      </c>
      <c r="S427" s="30"/>
      <c r="T427" s="30"/>
      <c r="U427" s="1" t="s">
        <v>41</v>
      </c>
    </row>
    <row r="428" spans="1:24" ht="13.2" x14ac:dyDescent="0.25">
      <c r="A428" s="1">
        <v>427</v>
      </c>
      <c r="B428" s="1">
        <v>32</v>
      </c>
      <c r="C428" s="3" t="s">
        <v>706</v>
      </c>
      <c r="D428" s="1">
        <v>7</v>
      </c>
      <c r="F428" t="str">
        <f t="shared" si="36"/>
        <v>SS0441-TE03_ESS Zone 4_Comparison PV_Ist</v>
      </c>
      <c r="G428" s="3" t="s">
        <v>719</v>
      </c>
      <c r="I428" t="s">
        <v>716</v>
      </c>
      <c r="J428" t="s">
        <v>621</v>
      </c>
      <c r="K428" s="1" t="s">
        <v>38</v>
      </c>
      <c r="L428" t="s">
        <v>113</v>
      </c>
      <c r="M428" s="14"/>
      <c r="Q428" t="s">
        <v>402</v>
      </c>
      <c r="R428" t="s">
        <v>720</v>
      </c>
      <c r="S428" s="30"/>
      <c r="T428" s="30"/>
      <c r="U428" s="1" t="s">
        <v>41</v>
      </c>
    </row>
    <row r="429" spans="1:24" ht="13.2" x14ac:dyDescent="0.25">
      <c r="A429" s="1">
        <v>428</v>
      </c>
      <c r="B429" s="1">
        <v>32</v>
      </c>
      <c r="C429" s="3" t="s">
        <v>706</v>
      </c>
      <c r="D429" s="1">
        <v>8</v>
      </c>
      <c r="F429" t="str">
        <f t="shared" si="36"/>
        <v>SS0441-TE01_ESS Zone 4_Temp PV 1_Ist</v>
      </c>
      <c r="G429" s="3" t="s">
        <v>721</v>
      </c>
      <c r="I429" t="s">
        <v>716</v>
      </c>
      <c r="J429" t="s">
        <v>478</v>
      </c>
      <c r="K429" s="1" t="s">
        <v>38</v>
      </c>
      <c r="L429" t="s">
        <v>113</v>
      </c>
      <c r="M429" s="14"/>
      <c r="Q429" t="s">
        <v>402</v>
      </c>
      <c r="R429" t="s">
        <v>722</v>
      </c>
      <c r="S429" s="30"/>
      <c r="T429" s="30"/>
      <c r="U429" s="1" t="s">
        <v>41</v>
      </c>
    </row>
    <row r="430" spans="1:24" ht="13.2" x14ac:dyDescent="0.25">
      <c r="A430" s="1">
        <v>429</v>
      </c>
      <c r="B430" s="1">
        <v>32</v>
      </c>
      <c r="C430" s="3" t="s">
        <v>706</v>
      </c>
      <c r="D430" s="1">
        <v>9</v>
      </c>
      <c r="F430" t="str">
        <f t="shared" si="36"/>
        <v>SS0341-TIC01_SP_ESS Zone 3_Temp SP_Soll</v>
      </c>
      <c r="G430" s="3" t="s">
        <v>723</v>
      </c>
      <c r="I430" t="s">
        <v>724</v>
      </c>
      <c r="J430" t="s">
        <v>470</v>
      </c>
      <c r="K430" s="1" t="s">
        <v>48</v>
      </c>
      <c r="L430" t="s">
        <v>113</v>
      </c>
      <c r="M430" s="14"/>
      <c r="Q430" t="s">
        <v>402</v>
      </c>
      <c r="S430" s="30"/>
      <c r="T430" s="30"/>
      <c r="U430" s="1" t="s">
        <v>41</v>
      </c>
    </row>
    <row r="431" spans="1:24" ht="13.2" x14ac:dyDescent="0.25">
      <c r="A431" s="1">
        <v>430</v>
      </c>
      <c r="B431" s="1">
        <v>32</v>
      </c>
      <c r="C431" s="3" t="s">
        <v>706</v>
      </c>
      <c r="D431" s="1">
        <v>10</v>
      </c>
      <c r="F431" t="str">
        <f t="shared" si="36"/>
        <v>SS0341-TIC01_OUT_ESS Zone 3_Power_Ist</v>
      </c>
      <c r="G431" s="3" t="s">
        <v>725</v>
      </c>
      <c r="I431" t="s">
        <v>724</v>
      </c>
      <c r="J431" t="s">
        <v>472</v>
      </c>
      <c r="K431" s="1" t="s">
        <v>38</v>
      </c>
      <c r="L431" t="s">
        <v>57</v>
      </c>
      <c r="M431" s="14"/>
      <c r="Q431" t="s">
        <v>402</v>
      </c>
      <c r="R431" t="s">
        <v>726</v>
      </c>
      <c r="S431" s="30"/>
      <c r="T431" s="30"/>
      <c r="U431" s="1" t="s">
        <v>41</v>
      </c>
    </row>
    <row r="432" spans="1:24" ht="13.2" x14ac:dyDescent="0.25">
      <c r="A432" s="1">
        <v>431</v>
      </c>
      <c r="B432" s="1">
        <v>32</v>
      </c>
      <c r="C432" s="3" t="s">
        <v>706</v>
      </c>
      <c r="D432" s="1">
        <v>11</v>
      </c>
      <c r="F432" t="str">
        <f t="shared" si="36"/>
        <v>SS0341-TE03_ESS Zone 3_Comparison PV_Ist</v>
      </c>
      <c r="G432" s="3" t="s">
        <v>727</v>
      </c>
      <c r="I432" t="s">
        <v>724</v>
      </c>
      <c r="J432" t="s">
        <v>621</v>
      </c>
      <c r="K432" s="1" t="s">
        <v>38</v>
      </c>
      <c r="L432" t="s">
        <v>113</v>
      </c>
      <c r="M432" s="14"/>
      <c r="Q432" t="s">
        <v>402</v>
      </c>
      <c r="R432" t="s">
        <v>728</v>
      </c>
      <c r="S432" s="30"/>
      <c r="T432" s="30"/>
      <c r="U432" s="1" t="s">
        <v>41</v>
      </c>
    </row>
    <row r="433" spans="1:24" ht="13.2" x14ac:dyDescent="0.25">
      <c r="A433" s="1">
        <v>432</v>
      </c>
      <c r="B433" s="1">
        <v>32</v>
      </c>
      <c r="C433" s="3" t="s">
        <v>706</v>
      </c>
      <c r="D433" s="1">
        <v>12</v>
      </c>
      <c r="F433" t="str">
        <f t="shared" si="36"/>
        <v>SS0341-TE01.TT_ESS Zone 3_Temp PV 1_Ist</v>
      </c>
      <c r="G433" s="3" t="s">
        <v>729</v>
      </c>
      <c r="I433" t="s">
        <v>724</v>
      </c>
      <c r="J433" t="s">
        <v>478</v>
      </c>
      <c r="K433" s="1" t="s">
        <v>38</v>
      </c>
      <c r="L433" t="s">
        <v>113</v>
      </c>
      <c r="M433" s="14"/>
      <c r="Q433" t="s">
        <v>402</v>
      </c>
      <c r="R433" t="s">
        <v>730</v>
      </c>
      <c r="S433" s="30"/>
      <c r="T433" s="30"/>
      <c r="U433" s="1" t="s">
        <v>41</v>
      </c>
    </row>
    <row r="434" spans="1:24" ht="13.2" x14ac:dyDescent="0.25">
      <c r="A434" s="1">
        <v>433</v>
      </c>
      <c r="B434" s="1">
        <v>32</v>
      </c>
      <c r="C434" s="3" t="s">
        <v>706</v>
      </c>
      <c r="D434" s="1">
        <v>13</v>
      </c>
      <c r="F434" t="str">
        <f t="shared" si="36"/>
        <v>SS0241-TIC01_SP_ESS Zone 2_Temp SP_Soll</v>
      </c>
      <c r="G434" s="3" t="s">
        <v>731</v>
      </c>
      <c r="I434" t="s">
        <v>732</v>
      </c>
      <c r="J434" t="s">
        <v>470</v>
      </c>
      <c r="K434" s="1" t="s">
        <v>48</v>
      </c>
      <c r="L434" t="s">
        <v>113</v>
      </c>
      <c r="M434" s="14"/>
      <c r="Q434" t="s">
        <v>402</v>
      </c>
      <c r="S434" s="30"/>
      <c r="T434" s="30"/>
      <c r="U434" s="1" t="s">
        <v>41</v>
      </c>
    </row>
    <row r="435" spans="1:24" ht="13.2" x14ac:dyDescent="0.25">
      <c r="A435" s="1">
        <v>434</v>
      </c>
      <c r="B435" s="1">
        <v>32</v>
      </c>
      <c r="C435" s="3" t="s">
        <v>706</v>
      </c>
      <c r="D435" s="1">
        <v>14</v>
      </c>
      <c r="F435" t="str">
        <f t="shared" si="36"/>
        <v>SS0241-TIC01_OUT_ESS Zone 2_Power_Ist</v>
      </c>
      <c r="G435" s="3" t="s">
        <v>733</v>
      </c>
      <c r="I435" t="s">
        <v>732</v>
      </c>
      <c r="J435" t="s">
        <v>472</v>
      </c>
      <c r="K435" s="1" t="s">
        <v>38</v>
      </c>
      <c r="L435" t="s">
        <v>57</v>
      </c>
      <c r="M435" s="14"/>
      <c r="Q435" t="s">
        <v>402</v>
      </c>
      <c r="R435" t="s">
        <v>734</v>
      </c>
      <c r="S435" s="30"/>
      <c r="T435" s="30"/>
      <c r="U435" s="1" t="s">
        <v>41</v>
      </c>
    </row>
    <row r="436" spans="1:24" ht="13.2" x14ac:dyDescent="0.25">
      <c r="A436" s="1">
        <v>435</v>
      </c>
      <c r="B436" s="1">
        <v>32</v>
      </c>
      <c r="C436" s="3" t="s">
        <v>706</v>
      </c>
      <c r="D436" s="1">
        <v>15</v>
      </c>
      <c r="F436" t="str">
        <f t="shared" si="36"/>
        <v>SS0241-TE03_ESS Zone 2_Comparison PV_Ist</v>
      </c>
      <c r="G436" s="3" t="s">
        <v>735</v>
      </c>
      <c r="I436" t="s">
        <v>732</v>
      </c>
      <c r="J436" t="s">
        <v>621</v>
      </c>
      <c r="K436" s="1" t="s">
        <v>38</v>
      </c>
      <c r="L436" t="s">
        <v>113</v>
      </c>
      <c r="M436" s="14"/>
      <c r="Q436" t="s">
        <v>402</v>
      </c>
      <c r="R436" t="s">
        <v>736</v>
      </c>
      <c r="S436" s="30"/>
      <c r="T436" s="30"/>
      <c r="U436" s="1" t="s">
        <v>41</v>
      </c>
    </row>
    <row r="437" spans="1:24" ht="13.2" x14ac:dyDescent="0.25">
      <c r="A437" s="1">
        <v>436</v>
      </c>
      <c r="B437" s="1">
        <v>32</v>
      </c>
      <c r="C437" s="3" t="s">
        <v>706</v>
      </c>
      <c r="D437" s="1">
        <v>16</v>
      </c>
      <c r="F437" t="str">
        <f t="shared" si="36"/>
        <v>SS0241-TE01_ESS Zone 2_Temp PV 1_Ist</v>
      </c>
      <c r="G437" s="3" t="s">
        <v>737</v>
      </c>
      <c r="I437" t="s">
        <v>732</v>
      </c>
      <c r="J437" t="s">
        <v>478</v>
      </c>
      <c r="K437" s="1" t="s">
        <v>38</v>
      </c>
      <c r="L437" t="s">
        <v>113</v>
      </c>
      <c r="M437" s="14"/>
      <c r="Q437" t="s">
        <v>402</v>
      </c>
      <c r="R437" t="s">
        <v>738</v>
      </c>
      <c r="S437" s="30"/>
      <c r="T437" s="30"/>
      <c r="U437" s="1" t="s">
        <v>41</v>
      </c>
    </row>
    <row r="438" spans="1:24" ht="13.2" x14ac:dyDescent="0.25">
      <c r="A438" s="1">
        <v>437</v>
      </c>
      <c r="B438" s="1">
        <v>32</v>
      </c>
      <c r="C438" s="3" t="s">
        <v>706</v>
      </c>
      <c r="D438" s="1">
        <v>17</v>
      </c>
      <c r="F438" t="str">
        <f t="shared" si="36"/>
        <v>SS0141-TIC01_SP_ESS Zone 1_Temp SP_Soll</v>
      </c>
      <c r="G438" s="3" t="s">
        <v>739</v>
      </c>
      <c r="I438" t="s">
        <v>740</v>
      </c>
      <c r="J438" t="s">
        <v>470</v>
      </c>
      <c r="K438" s="1" t="s">
        <v>48</v>
      </c>
      <c r="L438" t="s">
        <v>113</v>
      </c>
      <c r="M438" s="14"/>
      <c r="Q438" t="s">
        <v>402</v>
      </c>
      <c r="S438" s="30"/>
      <c r="T438" s="30"/>
      <c r="U438" s="1" t="s">
        <v>41</v>
      </c>
    </row>
    <row r="439" spans="1:24" ht="13.2" x14ac:dyDescent="0.25">
      <c r="A439" s="1">
        <v>438</v>
      </c>
      <c r="B439" s="1">
        <v>32</v>
      </c>
      <c r="C439" s="3" t="s">
        <v>706</v>
      </c>
      <c r="D439" s="1">
        <v>18</v>
      </c>
      <c r="F439" t="str">
        <f t="shared" si="36"/>
        <v>SS0141-TIC01_OUT_ESS Zone 1_Power_Ist</v>
      </c>
      <c r="G439" s="3" t="s">
        <v>741</v>
      </c>
      <c r="I439" t="s">
        <v>740</v>
      </c>
      <c r="J439" t="s">
        <v>472</v>
      </c>
      <c r="K439" s="1" t="s">
        <v>38</v>
      </c>
      <c r="L439" t="s">
        <v>57</v>
      </c>
      <c r="M439" s="14"/>
      <c r="Q439" t="s">
        <v>402</v>
      </c>
      <c r="R439" t="s">
        <v>742</v>
      </c>
      <c r="S439" s="30"/>
      <c r="T439" s="30"/>
      <c r="U439" s="1" t="s">
        <v>41</v>
      </c>
    </row>
    <row r="440" spans="1:24" ht="13.2" x14ac:dyDescent="0.25">
      <c r="A440" s="1">
        <v>439</v>
      </c>
      <c r="B440" s="1">
        <v>32</v>
      </c>
      <c r="C440" s="3" t="s">
        <v>706</v>
      </c>
      <c r="D440" s="1">
        <v>19</v>
      </c>
      <c r="F440" t="str">
        <f t="shared" si="36"/>
        <v>SS0141-TE03_ESS Zone 1_Comparison PV_Ist</v>
      </c>
      <c r="G440" s="3" t="s">
        <v>743</v>
      </c>
      <c r="I440" t="s">
        <v>740</v>
      </c>
      <c r="J440" t="s">
        <v>621</v>
      </c>
      <c r="K440" s="1" t="s">
        <v>38</v>
      </c>
      <c r="L440" t="s">
        <v>113</v>
      </c>
      <c r="M440" s="14"/>
      <c r="Q440" t="s">
        <v>402</v>
      </c>
      <c r="R440" t="s">
        <v>744</v>
      </c>
      <c r="S440" s="30"/>
      <c r="T440" s="30"/>
      <c r="U440" s="1" t="s">
        <v>41</v>
      </c>
    </row>
    <row r="441" spans="1:24" ht="13.2" x14ac:dyDescent="0.25">
      <c r="A441" s="1">
        <v>440</v>
      </c>
      <c r="B441" s="1">
        <v>32</v>
      </c>
      <c r="C441" s="3" t="s">
        <v>706</v>
      </c>
      <c r="D441" s="1">
        <v>20</v>
      </c>
      <c r="F441" t="str">
        <f t="shared" si="36"/>
        <v>SS0141-TE01_ESS Zone 1_Temp PV 1_Ist</v>
      </c>
      <c r="G441" s="3" t="s">
        <v>745</v>
      </c>
      <c r="I441" t="s">
        <v>740</v>
      </c>
      <c r="J441" t="s">
        <v>478</v>
      </c>
      <c r="K441" s="1" t="s">
        <v>38</v>
      </c>
      <c r="L441" t="s">
        <v>113</v>
      </c>
      <c r="M441" s="14"/>
      <c r="Q441" t="s">
        <v>402</v>
      </c>
      <c r="R441" t="s">
        <v>746</v>
      </c>
      <c r="S441" s="30"/>
      <c r="T441" s="30"/>
      <c r="U441" s="1" t="s">
        <v>41</v>
      </c>
    </row>
    <row r="442" spans="1:24" ht="13.2" x14ac:dyDescent="0.25">
      <c r="A442" s="1">
        <v>441</v>
      </c>
      <c r="B442" s="1">
        <v>32</v>
      </c>
      <c r="C442" s="3" t="s">
        <v>706</v>
      </c>
      <c r="D442" s="1">
        <v>21</v>
      </c>
      <c r="F442" t="str">
        <f t="shared" si="36"/>
        <v>SS0000-RET05.RT_ESS P5_Strip Temp PV_Ist</v>
      </c>
      <c r="G442" s="3" t="s">
        <v>747</v>
      </c>
      <c r="I442" t="s">
        <v>748</v>
      </c>
      <c r="J442" t="s">
        <v>533</v>
      </c>
      <c r="K442" s="1" t="s">
        <v>38</v>
      </c>
      <c r="L442" t="s">
        <v>113</v>
      </c>
      <c r="M442" s="14"/>
      <c r="Q442" t="s">
        <v>402</v>
      </c>
      <c r="R442" t="s">
        <v>749</v>
      </c>
      <c r="S442" s="30"/>
      <c r="T442" s="30"/>
      <c r="U442" s="1" t="s">
        <v>41</v>
      </c>
      <c r="X442" s="1" t="s">
        <v>41</v>
      </c>
    </row>
    <row r="443" spans="1:24" ht="13.2" x14ac:dyDescent="0.25">
      <c r="A443" s="1">
        <v>442</v>
      </c>
      <c r="B443" s="1">
        <v>32</v>
      </c>
      <c r="C443" s="3" t="s">
        <v>706</v>
      </c>
      <c r="D443" s="1">
        <v>22</v>
      </c>
      <c r="F443" t="str">
        <f t="shared" si="36"/>
        <v>CAA03-AIT20.PV-YV03_ESS Z3 Sample : AP C3_O2 ppm PV_Ist</v>
      </c>
      <c r="G443" s="3" t="s">
        <v>750</v>
      </c>
      <c r="I443" t="s">
        <v>751</v>
      </c>
      <c r="J443" t="s">
        <v>451</v>
      </c>
      <c r="K443" s="1" t="s">
        <v>38</v>
      </c>
      <c r="L443" t="s">
        <v>452</v>
      </c>
      <c r="M443" s="14"/>
      <c r="Q443" t="s">
        <v>402</v>
      </c>
      <c r="R443" t="s">
        <v>752</v>
      </c>
      <c r="S443" s="30"/>
      <c r="T443" s="30"/>
      <c r="U443" s="1" t="s">
        <v>41</v>
      </c>
    </row>
    <row r="444" spans="1:24" ht="13.2" x14ac:dyDescent="0.25">
      <c r="A444" s="1">
        <v>443</v>
      </c>
      <c r="B444" s="1">
        <v>32</v>
      </c>
      <c r="C444" s="3" t="s">
        <v>706</v>
      </c>
      <c r="D444" s="1">
        <v>23</v>
      </c>
      <c r="F444" t="str">
        <f t="shared" si="36"/>
        <v>CAA03-AIT10.PV-YV03_ESS Z3 Sample : AP C3_H2 % PV_Ist</v>
      </c>
      <c r="G444" s="3" t="s">
        <v>753</v>
      </c>
      <c r="I444" t="s">
        <v>751</v>
      </c>
      <c r="J444" t="s">
        <v>458</v>
      </c>
      <c r="K444" s="1" t="s">
        <v>38</v>
      </c>
      <c r="L444" t="s">
        <v>57</v>
      </c>
      <c r="M444" s="14"/>
      <c r="Q444" t="s">
        <v>402</v>
      </c>
      <c r="R444" t="s">
        <v>754</v>
      </c>
      <c r="S444" s="30"/>
      <c r="T444" s="30"/>
      <c r="U444" s="1" t="s">
        <v>41</v>
      </c>
      <c r="X444" s="1" t="s">
        <v>755</v>
      </c>
    </row>
    <row r="445" spans="1:24" ht="13.2" x14ac:dyDescent="0.25">
      <c r="A445" s="1">
        <v>444</v>
      </c>
      <c r="B445" s="1">
        <v>32</v>
      </c>
      <c r="C445" s="3" t="s">
        <v>706</v>
      </c>
      <c r="D445" s="1">
        <v>24</v>
      </c>
      <c r="F445" t="str">
        <f t="shared" si="36"/>
        <v>CAA02-AIT21.PV-YV13_ESS Z2 Sample : AP L2_O2 ppm PV_Ist</v>
      </c>
      <c r="G445" s="3" t="s">
        <v>756</v>
      </c>
      <c r="I445" t="s">
        <v>757</v>
      </c>
      <c r="J445" t="s">
        <v>451</v>
      </c>
      <c r="K445" s="1" t="s">
        <v>38</v>
      </c>
      <c r="L445" t="s">
        <v>452</v>
      </c>
      <c r="M445" s="14"/>
      <c r="Q445" t="s">
        <v>402</v>
      </c>
      <c r="R445" t="s">
        <v>758</v>
      </c>
      <c r="S445" s="30"/>
      <c r="T445" s="30"/>
      <c r="U445" s="1" t="s">
        <v>41</v>
      </c>
    </row>
    <row r="446" spans="1:24" ht="13.2" x14ac:dyDescent="0.25">
      <c r="A446" s="1">
        <v>445</v>
      </c>
      <c r="B446" s="1">
        <v>32</v>
      </c>
      <c r="C446" s="3" t="s">
        <v>706</v>
      </c>
      <c r="D446" s="1">
        <v>25</v>
      </c>
      <c r="F446" t="str">
        <f t="shared" si="36"/>
        <v>CAA02-AIT20.PV-YV07_ESS Z2 Sample : AP G2_O2 % PV_Ist</v>
      </c>
      <c r="G446" s="3" t="s">
        <v>759</v>
      </c>
      <c r="I446" t="s">
        <v>760</v>
      </c>
      <c r="J446" t="s">
        <v>545</v>
      </c>
      <c r="K446" s="1" t="s">
        <v>38</v>
      </c>
      <c r="L446" t="s">
        <v>57</v>
      </c>
      <c r="M446" s="14"/>
      <c r="Q446" t="s">
        <v>402</v>
      </c>
      <c r="R446" t="s">
        <v>761</v>
      </c>
      <c r="S446" s="30"/>
      <c r="T446" s="30"/>
      <c r="U446" s="1" t="s">
        <v>41</v>
      </c>
    </row>
    <row r="447" spans="1:24" ht="13.2" x14ac:dyDescent="0.25">
      <c r="A447" s="1">
        <v>446</v>
      </c>
      <c r="B447" s="1">
        <v>32</v>
      </c>
      <c r="C447" s="3" t="s">
        <v>706</v>
      </c>
      <c r="D447" s="1">
        <v>26</v>
      </c>
      <c r="F447" t="str">
        <f t="shared" si="36"/>
        <v>CAA02-AIT20.PV-YV03_ESS Top casing Sample : AP C2_O2 % PV_Ist</v>
      </c>
      <c r="G447" s="3" t="s">
        <v>762</v>
      </c>
      <c r="I447" t="s">
        <v>763</v>
      </c>
      <c r="J447" t="s">
        <v>545</v>
      </c>
      <c r="K447" s="1" t="s">
        <v>38</v>
      </c>
      <c r="L447" t="s">
        <v>57</v>
      </c>
      <c r="M447" s="14"/>
      <c r="Q447" t="s">
        <v>402</v>
      </c>
      <c r="R447" t="s">
        <v>764</v>
      </c>
      <c r="S447" s="30"/>
      <c r="T447" s="30"/>
      <c r="U447" s="1" t="s">
        <v>41</v>
      </c>
    </row>
    <row r="448" spans="1:24" ht="13.2" x14ac:dyDescent="0.25">
      <c r="A448" s="1">
        <v>447</v>
      </c>
      <c r="B448" s="1">
        <v>32</v>
      </c>
      <c r="C448" s="3" t="s">
        <v>706</v>
      </c>
      <c r="D448" s="1">
        <v>27</v>
      </c>
      <c r="F448" t="str">
        <f t="shared" si="36"/>
        <v>CAA02-AIT11.PV-YV13_ESS Z2 Sample : AP L2_H2 % PV_Ist</v>
      </c>
      <c r="G448" s="3" t="s">
        <v>765</v>
      </c>
      <c r="I448" t="s">
        <v>757</v>
      </c>
      <c r="J448" t="s">
        <v>458</v>
      </c>
      <c r="K448" s="1" t="s">
        <v>38</v>
      </c>
      <c r="L448" t="s">
        <v>57</v>
      </c>
      <c r="M448" s="14"/>
      <c r="Q448" t="s">
        <v>402</v>
      </c>
      <c r="R448" t="s">
        <v>766</v>
      </c>
      <c r="S448" s="30"/>
      <c r="T448" s="30"/>
      <c r="U448" s="1" t="s">
        <v>41</v>
      </c>
      <c r="X448" s="1" t="s">
        <v>755</v>
      </c>
    </row>
    <row r="449" spans="1:24" ht="13.2" x14ac:dyDescent="0.25">
      <c r="A449" s="1">
        <v>448</v>
      </c>
      <c r="B449" s="1">
        <v>32</v>
      </c>
      <c r="C449" s="3" t="s">
        <v>706</v>
      </c>
      <c r="D449" s="1">
        <v>28</v>
      </c>
      <c r="F449" t="str">
        <f t="shared" si="36"/>
        <v>CAA02-AIT10.PV-YV07_ESS Z2 Sample : AP G2_H2 % PV_Ist</v>
      </c>
      <c r="G449" s="3" t="s">
        <v>767</v>
      </c>
      <c r="I449" t="s">
        <v>760</v>
      </c>
      <c r="J449" t="s">
        <v>458</v>
      </c>
      <c r="K449" s="1" t="s">
        <v>38</v>
      </c>
      <c r="L449" t="s">
        <v>57</v>
      </c>
      <c r="M449" s="14"/>
      <c r="Q449" t="s">
        <v>402</v>
      </c>
      <c r="R449" t="s">
        <v>768</v>
      </c>
      <c r="S449" s="30"/>
      <c r="T449" s="30"/>
      <c r="U449" s="1" t="s">
        <v>41</v>
      </c>
      <c r="X449" s="1" t="s">
        <v>755</v>
      </c>
    </row>
    <row r="450" spans="1:24" ht="13.2" x14ac:dyDescent="0.25">
      <c r="A450" s="1">
        <v>449</v>
      </c>
      <c r="B450" s="1">
        <v>32</v>
      </c>
      <c r="C450" s="3" t="s">
        <v>706</v>
      </c>
      <c r="D450" s="1">
        <v>29</v>
      </c>
      <c r="F450" t="str">
        <f t="shared" si="36"/>
        <v>CAA02-AIT10.PV-YV03_ESS Top casing Sample : AP C2_H2 % PV_Ist</v>
      </c>
      <c r="G450" s="3" t="s">
        <v>769</v>
      </c>
      <c r="I450" t="s">
        <v>763</v>
      </c>
      <c r="J450" t="s">
        <v>458</v>
      </c>
      <c r="K450" s="1" t="s">
        <v>38</v>
      </c>
      <c r="L450" t="s">
        <v>57</v>
      </c>
      <c r="M450" s="14"/>
      <c r="Q450" t="s">
        <v>402</v>
      </c>
      <c r="R450" t="s">
        <v>770</v>
      </c>
      <c r="S450" s="30"/>
      <c r="T450" s="30"/>
      <c r="U450" s="1" t="s">
        <v>41</v>
      </c>
      <c r="X450" s="1" t="s">
        <v>755</v>
      </c>
    </row>
    <row r="451" spans="1:24" ht="13.2" x14ac:dyDescent="0.25">
      <c r="A451" s="1">
        <v>450</v>
      </c>
      <c r="B451" s="1">
        <v>32</v>
      </c>
      <c r="C451" s="3" t="s">
        <v>706</v>
      </c>
      <c r="D451" s="1">
        <v>30</v>
      </c>
      <c r="F451" t="str">
        <f t="shared" si="36"/>
        <v>CAA01-AIT35.PV-YV06_CASING Sample : AP H1_DP PV_Ist</v>
      </c>
      <c r="G451" s="3" t="s">
        <v>771</v>
      </c>
      <c r="I451" t="s">
        <v>772</v>
      </c>
      <c r="J451" t="s">
        <v>558</v>
      </c>
      <c r="K451" s="1" t="s">
        <v>38</v>
      </c>
      <c r="L451" t="s">
        <v>113</v>
      </c>
      <c r="M451" s="14"/>
      <c r="Q451" t="s">
        <v>402</v>
      </c>
      <c r="R451" t="s">
        <v>773</v>
      </c>
      <c r="S451" s="30"/>
      <c r="T451" s="30"/>
      <c r="U451" s="1" t="s">
        <v>41</v>
      </c>
      <c r="X451" s="1" t="s">
        <v>755</v>
      </c>
    </row>
    <row r="452" spans="1:24" ht="13.2" x14ac:dyDescent="0.25">
      <c r="A452" s="1">
        <v>451</v>
      </c>
      <c r="B452" s="1">
        <v>32</v>
      </c>
      <c r="C452" s="3" t="s">
        <v>706</v>
      </c>
      <c r="D452" s="1">
        <v>31</v>
      </c>
      <c r="F452" t="str">
        <f t="shared" si="36"/>
        <v>CAA01-AIT32.PV_ESS : AP C1_DP PV_Ist</v>
      </c>
      <c r="G452" s="3" t="s">
        <v>774</v>
      </c>
      <c r="I452" t="s">
        <v>775</v>
      </c>
      <c r="J452" t="s">
        <v>558</v>
      </c>
      <c r="K452" s="1" t="s">
        <v>38</v>
      </c>
      <c r="L452" t="s">
        <v>113</v>
      </c>
      <c r="M452" s="14"/>
      <c r="Q452" t="s">
        <v>402</v>
      </c>
      <c r="R452" t="s">
        <v>776</v>
      </c>
      <c r="S452" s="30"/>
      <c r="T452" s="30"/>
      <c r="U452" s="1" t="s">
        <v>41</v>
      </c>
      <c r="X452" s="1" t="s">
        <v>755</v>
      </c>
    </row>
    <row r="453" spans="1:24" ht="13.2" x14ac:dyDescent="0.25">
      <c r="A453" s="1">
        <v>452</v>
      </c>
      <c r="B453" s="1">
        <v>32</v>
      </c>
      <c r="C453" s="3" t="s">
        <v>706</v>
      </c>
      <c r="D453" s="1">
        <v>32</v>
      </c>
      <c r="F453" t="str">
        <f t="shared" si="36"/>
        <v>0_ESS Zone 4_P5 low quality limit of MM mode_Soll</v>
      </c>
      <c r="G453" s="3">
        <v>0</v>
      </c>
      <c r="I453" t="s">
        <v>716</v>
      </c>
      <c r="J453" t="s">
        <v>777</v>
      </c>
      <c r="K453" s="1" t="s">
        <v>48</v>
      </c>
      <c r="L453" t="s">
        <v>113</v>
      </c>
      <c r="M453" s="14"/>
      <c r="Q453" t="s">
        <v>402</v>
      </c>
      <c r="S453" s="30"/>
      <c r="T453" s="30"/>
      <c r="U453" s="1" t="s">
        <v>41</v>
      </c>
      <c r="X453" s="1" t="s">
        <v>41</v>
      </c>
    </row>
    <row r="454" spans="1:24" ht="13.2" x14ac:dyDescent="0.25">
      <c r="A454" s="1">
        <v>453</v>
      </c>
      <c r="B454" s="1">
        <v>32</v>
      </c>
      <c r="C454" s="3" t="s">
        <v>706</v>
      </c>
      <c r="D454" s="1">
        <v>33</v>
      </c>
      <c r="F454" t="str">
        <f t="shared" si="36"/>
        <v>0_ESS Zone 4_P5 high quality limit of MM mode_Soll</v>
      </c>
      <c r="G454" s="3">
        <v>0</v>
      </c>
      <c r="I454" t="s">
        <v>716</v>
      </c>
      <c r="J454" t="s">
        <v>778</v>
      </c>
      <c r="K454" s="1" t="s">
        <v>48</v>
      </c>
      <c r="L454" t="s">
        <v>113</v>
      </c>
      <c r="M454" s="14"/>
      <c r="Q454" t="s">
        <v>402</v>
      </c>
      <c r="S454" s="30"/>
      <c r="T454" s="30"/>
      <c r="U454" s="1" t="s">
        <v>41</v>
      </c>
      <c r="X454" s="1" t="s">
        <v>41</v>
      </c>
    </row>
    <row r="455" spans="1:24" ht="13.2" x14ac:dyDescent="0.25">
      <c r="A455" s="1">
        <v>454</v>
      </c>
      <c r="B455" s="1">
        <v>32</v>
      </c>
      <c r="C455" s="3" t="s">
        <v>706</v>
      </c>
      <c r="D455" s="1">
        <v>34</v>
      </c>
      <c r="F455" t="str">
        <f t="shared" si="36"/>
        <v>0_EHS Zone 4_P5 SP of MM mode_Soll</v>
      </c>
      <c r="G455" s="3">
        <v>0</v>
      </c>
      <c r="I455" t="s">
        <v>650</v>
      </c>
      <c r="J455" t="s">
        <v>779</v>
      </c>
      <c r="K455" s="1" t="s">
        <v>48</v>
      </c>
      <c r="L455" t="s">
        <v>113</v>
      </c>
      <c r="M455" s="14"/>
      <c r="Q455" t="s">
        <v>402</v>
      </c>
      <c r="S455" s="30"/>
      <c r="T455" s="30"/>
      <c r="U455" s="1" t="s">
        <v>41</v>
      </c>
      <c r="X455" s="1" t="s">
        <v>41</v>
      </c>
    </row>
    <row r="456" spans="1:24" ht="13.2" x14ac:dyDescent="0.25">
      <c r="A456" s="1">
        <v>455</v>
      </c>
      <c r="M456" s="14"/>
      <c r="S456" s="30"/>
      <c r="T456" s="30"/>
    </row>
    <row r="457" spans="1:24" ht="13.2" x14ac:dyDescent="0.25">
      <c r="A457" s="1">
        <v>456</v>
      </c>
      <c r="B457" s="1">
        <v>33</v>
      </c>
      <c r="C457" s="3" t="s">
        <v>780</v>
      </c>
      <c r="D457" s="1">
        <v>1</v>
      </c>
      <c r="F457" t="str">
        <f t="shared" ref="F457:F488" si="37">IF(G457&lt;&gt;"",TRIM(CONCATENATE(G457,H457,"_",I457,"_",J457,"_",K457)),"")</f>
        <v>CT0741-TIC01_SP_CT Zone 7_Temp SP_Soll</v>
      </c>
      <c r="G457" s="3" t="s">
        <v>781</v>
      </c>
      <c r="I457" t="s">
        <v>782</v>
      </c>
      <c r="J457" t="s">
        <v>470</v>
      </c>
      <c r="K457" s="1" t="s">
        <v>48</v>
      </c>
      <c r="L457" t="s">
        <v>113</v>
      </c>
      <c r="M457" s="14"/>
      <c r="Q457" t="s">
        <v>402</v>
      </c>
      <c r="S457" s="30"/>
      <c r="T457" s="30"/>
      <c r="U457" s="1" t="s">
        <v>41</v>
      </c>
    </row>
    <row r="458" spans="1:24" ht="13.2" x14ac:dyDescent="0.25">
      <c r="A458" s="1">
        <v>457</v>
      </c>
      <c r="B458" s="1">
        <v>33</v>
      </c>
      <c r="C458" s="3" t="s">
        <v>780</v>
      </c>
      <c r="D458" s="1">
        <v>2</v>
      </c>
      <c r="F458" t="str">
        <f t="shared" si="37"/>
        <v>CT0741-TIC01_OUT_CT Zone 7_Power_Ist</v>
      </c>
      <c r="G458" s="3" t="s">
        <v>783</v>
      </c>
      <c r="I458" t="s">
        <v>782</v>
      </c>
      <c r="J458" t="s">
        <v>472</v>
      </c>
      <c r="K458" s="1" t="s">
        <v>38</v>
      </c>
      <c r="L458" t="s">
        <v>57</v>
      </c>
      <c r="M458" s="14"/>
      <c r="Q458" t="s">
        <v>402</v>
      </c>
      <c r="R458" t="s">
        <v>784</v>
      </c>
      <c r="S458" s="30"/>
      <c r="T458" s="30"/>
      <c r="U458" s="1" t="s">
        <v>41</v>
      </c>
    </row>
    <row r="459" spans="1:24" ht="13.2" x14ac:dyDescent="0.25">
      <c r="A459" s="1">
        <v>458</v>
      </c>
      <c r="B459" s="1">
        <v>33</v>
      </c>
      <c r="C459" s="3" t="s">
        <v>780</v>
      </c>
      <c r="D459" s="1">
        <v>3</v>
      </c>
      <c r="F459" t="str">
        <f t="shared" si="37"/>
        <v>CT0741-TE03_CT Zone 7_Comparison PV_Ist</v>
      </c>
      <c r="G459" s="3" t="s">
        <v>785</v>
      </c>
      <c r="I459" t="s">
        <v>782</v>
      </c>
      <c r="J459" t="s">
        <v>621</v>
      </c>
      <c r="K459" s="1" t="s">
        <v>38</v>
      </c>
      <c r="L459" t="s">
        <v>113</v>
      </c>
      <c r="M459" s="14"/>
      <c r="Q459" t="s">
        <v>402</v>
      </c>
      <c r="R459" t="s">
        <v>786</v>
      </c>
      <c r="S459" s="30"/>
      <c r="T459" s="30"/>
      <c r="U459" s="1" t="s">
        <v>41</v>
      </c>
    </row>
    <row r="460" spans="1:24" ht="13.2" x14ac:dyDescent="0.25">
      <c r="A460" s="1">
        <v>459</v>
      </c>
      <c r="B460" s="1">
        <v>33</v>
      </c>
      <c r="C460" s="3" t="s">
        <v>780</v>
      </c>
      <c r="D460" s="1">
        <v>4</v>
      </c>
      <c r="F460" t="str">
        <f t="shared" si="37"/>
        <v>CT0741-TE01_CT Zone 7_Temp PV 1_Ist</v>
      </c>
      <c r="G460" s="3" t="s">
        <v>787</v>
      </c>
      <c r="I460" t="s">
        <v>782</v>
      </c>
      <c r="J460" t="s">
        <v>478</v>
      </c>
      <c r="K460" s="1" t="s">
        <v>38</v>
      </c>
      <c r="L460" t="s">
        <v>113</v>
      </c>
      <c r="M460" s="14"/>
      <c r="Q460" t="s">
        <v>402</v>
      </c>
      <c r="R460" t="s">
        <v>788</v>
      </c>
      <c r="S460" s="30"/>
      <c r="T460" s="30"/>
      <c r="U460" s="1" t="s">
        <v>41</v>
      </c>
    </row>
    <row r="461" spans="1:24" ht="13.2" x14ac:dyDescent="0.25">
      <c r="A461" s="1">
        <v>460</v>
      </c>
      <c r="B461" s="1">
        <v>33</v>
      </c>
      <c r="C461" s="3" t="s">
        <v>780</v>
      </c>
      <c r="D461" s="1">
        <v>5</v>
      </c>
      <c r="F461" t="str">
        <f t="shared" si="37"/>
        <v>CT0641-TIC01_SP_CT Zone 6_Temp SP_Soll</v>
      </c>
      <c r="G461" s="3" t="s">
        <v>789</v>
      </c>
      <c r="I461" t="s">
        <v>790</v>
      </c>
      <c r="J461" t="s">
        <v>470</v>
      </c>
      <c r="K461" s="1" t="s">
        <v>48</v>
      </c>
      <c r="L461" t="s">
        <v>113</v>
      </c>
      <c r="M461" s="14"/>
      <c r="Q461" t="s">
        <v>402</v>
      </c>
      <c r="S461" s="30"/>
      <c r="T461" s="30"/>
      <c r="U461" s="1" t="s">
        <v>41</v>
      </c>
    </row>
    <row r="462" spans="1:24" ht="13.2" x14ac:dyDescent="0.25">
      <c r="A462" s="1">
        <v>461</v>
      </c>
      <c r="B462" s="1">
        <v>33</v>
      </c>
      <c r="C462" s="3" t="s">
        <v>780</v>
      </c>
      <c r="D462" s="1">
        <v>6</v>
      </c>
      <c r="F462" t="str">
        <f t="shared" si="37"/>
        <v>CT0641-TIC01_OUT_CT Zone 6_Power_Ist</v>
      </c>
      <c r="G462" s="3" t="s">
        <v>791</v>
      </c>
      <c r="I462" t="s">
        <v>790</v>
      </c>
      <c r="J462" t="s">
        <v>472</v>
      </c>
      <c r="K462" s="1" t="s">
        <v>38</v>
      </c>
      <c r="L462" t="s">
        <v>57</v>
      </c>
      <c r="M462" s="14"/>
      <c r="Q462" t="s">
        <v>402</v>
      </c>
      <c r="R462" t="s">
        <v>792</v>
      </c>
      <c r="S462" s="30"/>
      <c r="T462" s="30"/>
      <c r="U462" s="1" t="s">
        <v>41</v>
      </c>
    </row>
    <row r="463" spans="1:24" ht="13.2" x14ac:dyDescent="0.25">
      <c r="A463" s="1">
        <v>462</v>
      </c>
      <c r="B463" s="1">
        <v>33</v>
      </c>
      <c r="C463" s="3" t="s">
        <v>780</v>
      </c>
      <c r="D463" s="1">
        <v>7</v>
      </c>
      <c r="F463" t="str">
        <f t="shared" si="37"/>
        <v>CT0641-TE03_CT Zone 6_Comparison PV_Ist</v>
      </c>
      <c r="G463" s="3" t="s">
        <v>793</v>
      </c>
      <c r="I463" t="s">
        <v>790</v>
      </c>
      <c r="J463" t="s">
        <v>621</v>
      </c>
      <c r="K463" s="1" t="s">
        <v>38</v>
      </c>
      <c r="L463" t="s">
        <v>113</v>
      </c>
      <c r="M463" s="14"/>
      <c r="Q463" t="s">
        <v>402</v>
      </c>
      <c r="R463" t="s">
        <v>794</v>
      </c>
      <c r="S463" s="30"/>
      <c r="T463" s="30"/>
      <c r="U463" s="1" t="s">
        <v>41</v>
      </c>
    </row>
    <row r="464" spans="1:24" ht="13.2" x14ac:dyDescent="0.25">
      <c r="A464" s="1">
        <v>463</v>
      </c>
      <c r="B464" s="1">
        <v>33</v>
      </c>
      <c r="C464" s="3" t="s">
        <v>780</v>
      </c>
      <c r="D464" s="1">
        <v>8</v>
      </c>
      <c r="F464" t="str">
        <f t="shared" si="37"/>
        <v>CT0641-TE01_CT Zone 6_Temp PV 1_Ist</v>
      </c>
      <c r="G464" s="3" t="s">
        <v>795</v>
      </c>
      <c r="I464" t="s">
        <v>790</v>
      </c>
      <c r="J464" t="s">
        <v>478</v>
      </c>
      <c r="K464" s="1" t="s">
        <v>38</v>
      </c>
      <c r="L464" t="s">
        <v>113</v>
      </c>
      <c r="M464" s="14"/>
      <c r="Q464" t="s">
        <v>402</v>
      </c>
      <c r="R464" t="s">
        <v>796</v>
      </c>
      <c r="S464" s="30"/>
      <c r="T464" s="30"/>
      <c r="U464" s="1" t="s">
        <v>41</v>
      </c>
    </row>
    <row r="465" spans="1:21" ht="13.2" x14ac:dyDescent="0.25">
      <c r="A465" s="1">
        <v>464</v>
      </c>
      <c r="B465" s="1">
        <v>33</v>
      </c>
      <c r="C465" s="3" t="s">
        <v>780</v>
      </c>
      <c r="D465" s="1">
        <v>9</v>
      </c>
      <c r="F465" t="str">
        <f t="shared" si="37"/>
        <v>CT0541-TIC01_SP_CT Zone 5_Temp SP_Soll</v>
      </c>
      <c r="G465" s="3" t="s">
        <v>797</v>
      </c>
      <c r="I465" t="s">
        <v>798</v>
      </c>
      <c r="J465" t="s">
        <v>470</v>
      </c>
      <c r="K465" s="1" t="s">
        <v>48</v>
      </c>
      <c r="L465" t="s">
        <v>113</v>
      </c>
      <c r="M465" s="14"/>
      <c r="Q465" t="s">
        <v>402</v>
      </c>
      <c r="S465" s="30"/>
      <c r="T465" s="30"/>
      <c r="U465" s="1" t="s">
        <v>41</v>
      </c>
    </row>
    <row r="466" spans="1:21" ht="13.2" x14ac:dyDescent="0.25">
      <c r="A466" s="1">
        <v>465</v>
      </c>
      <c r="B466" s="1">
        <v>33</v>
      </c>
      <c r="C466" s="3" t="s">
        <v>780</v>
      </c>
      <c r="D466" s="1">
        <v>10</v>
      </c>
      <c r="F466" t="str">
        <f t="shared" si="37"/>
        <v>CT0541-TIC01_OUT_CT Zone 5_Power_Ist</v>
      </c>
      <c r="G466" s="3" t="s">
        <v>799</v>
      </c>
      <c r="I466" t="s">
        <v>798</v>
      </c>
      <c r="J466" t="s">
        <v>472</v>
      </c>
      <c r="K466" s="1" t="s">
        <v>38</v>
      </c>
      <c r="L466" t="s">
        <v>57</v>
      </c>
      <c r="M466" s="14"/>
      <c r="Q466" t="s">
        <v>402</v>
      </c>
      <c r="R466" t="s">
        <v>800</v>
      </c>
      <c r="S466" s="30"/>
      <c r="T466" s="30"/>
      <c r="U466" s="1" t="s">
        <v>41</v>
      </c>
    </row>
    <row r="467" spans="1:21" ht="13.2" x14ac:dyDescent="0.25">
      <c r="A467" s="1">
        <v>466</v>
      </c>
      <c r="B467" s="1">
        <v>33</v>
      </c>
      <c r="C467" s="3" t="s">
        <v>780</v>
      </c>
      <c r="D467" s="1">
        <v>11</v>
      </c>
      <c r="F467" t="str">
        <f t="shared" si="37"/>
        <v>CT0541-TE03_CT Zone 5_Comparison PV_Ist</v>
      </c>
      <c r="G467" s="3" t="s">
        <v>801</v>
      </c>
      <c r="I467" t="s">
        <v>798</v>
      </c>
      <c r="J467" t="s">
        <v>621</v>
      </c>
      <c r="K467" s="1" t="s">
        <v>38</v>
      </c>
      <c r="L467" t="s">
        <v>113</v>
      </c>
      <c r="M467" s="14"/>
      <c r="Q467" t="s">
        <v>402</v>
      </c>
      <c r="R467" t="s">
        <v>802</v>
      </c>
      <c r="S467" s="30"/>
      <c r="T467" s="30"/>
      <c r="U467" s="1" t="s">
        <v>41</v>
      </c>
    </row>
    <row r="468" spans="1:21" ht="13.2" x14ac:dyDescent="0.25">
      <c r="A468" s="1">
        <v>467</v>
      </c>
      <c r="B468" s="1">
        <v>33</v>
      </c>
      <c r="C468" s="3" t="s">
        <v>780</v>
      </c>
      <c r="D468" s="1">
        <v>12</v>
      </c>
      <c r="F468" t="str">
        <f t="shared" si="37"/>
        <v>CT0541-TE01_CT Zone 5_Temp PV 1_Ist</v>
      </c>
      <c r="G468" s="3" t="s">
        <v>803</v>
      </c>
      <c r="I468" t="s">
        <v>798</v>
      </c>
      <c r="J468" t="s">
        <v>478</v>
      </c>
      <c r="K468" s="1" t="s">
        <v>38</v>
      </c>
      <c r="L468" t="s">
        <v>113</v>
      </c>
      <c r="M468" s="14"/>
      <c r="Q468" t="s">
        <v>402</v>
      </c>
      <c r="R468" t="s">
        <v>804</v>
      </c>
      <c r="S468" s="30"/>
      <c r="T468" s="30"/>
      <c r="U468" s="1" t="s">
        <v>41</v>
      </c>
    </row>
    <row r="469" spans="1:21" ht="13.2" x14ac:dyDescent="0.25">
      <c r="A469" s="1">
        <v>468</v>
      </c>
      <c r="B469" s="1">
        <v>33</v>
      </c>
      <c r="C469" s="3" t="s">
        <v>780</v>
      </c>
      <c r="D469" s="1">
        <v>13</v>
      </c>
      <c r="F469" t="str">
        <f t="shared" si="37"/>
        <v>CT0441-TIC01_SP_CT Zone 4_Temp SP_Soll</v>
      </c>
      <c r="G469" s="3" t="s">
        <v>805</v>
      </c>
      <c r="I469" t="s">
        <v>806</v>
      </c>
      <c r="J469" t="s">
        <v>470</v>
      </c>
      <c r="K469" s="1" t="s">
        <v>48</v>
      </c>
      <c r="L469" t="s">
        <v>113</v>
      </c>
      <c r="M469" s="14"/>
      <c r="Q469" t="s">
        <v>402</v>
      </c>
      <c r="S469" s="30"/>
      <c r="T469" s="30"/>
      <c r="U469" s="1" t="s">
        <v>41</v>
      </c>
    </row>
    <row r="470" spans="1:21" ht="13.2" x14ac:dyDescent="0.25">
      <c r="A470" s="1">
        <v>469</v>
      </c>
      <c r="B470" s="1">
        <v>33</v>
      </c>
      <c r="C470" s="3" t="s">
        <v>780</v>
      </c>
      <c r="D470" s="1">
        <v>14</v>
      </c>
      <c r="F470" t="str">
        <f t="shared" si="37"/>
        <v>CT0441-TIC01_OUT_CT Zone 4_Power_Ist</v>
      </c>
      <c r="G470" s="3" t="s">
        <v>807</v>
      </c>
      <c r="I470" t="s">
        <v>806</v>
      </c>
      <c r="J470" t="s">
        <v>472</v>
      </c>
      <c r="K470" s="1" t="s">
        <v>38</v>
      </c>
      <c r="L470" t="s">
        <v>57</v>
      </c>
      <c r="M470" s="14"/>
      <c r="Q470" t="s">
        <v>402</v>
      </c>
      <c r="R470" t="s">
        <v>808</v>
      </c>
      <c r="S470" s="30"/>
      <c r="T470" s="30"/>
      <c r="U470" s="1" t="s">
        <v>41</v>
      </c>
    </row>
    <row r="471" spans="1:21" ht="13.2" x14ac:dyDescent="0.25">
      <c r="A471" s="1">
        <v>470</v>
      </c>
      <c r="B471" s="1">
        <v>33</v>
      </c>
      <c r="C471" s="3" t="s">
        <v>780</v>
      </c>
      <c r="D471" s="1">
        <v>15</v>
      </c>
      <c r="F471" t="str">
        <f t="shared" si="37"/>
        <v>CT0441-TE03_CT Zone 4_Comparison PV_Ist</v>
      </c>
      <c r="G471" s="3" t="s">
        <v>809</v>
      </c>
      <c r="I471" t="s">
        <v>806</v>
      </c>
      <c r="J471" t="s">
        <v>621</v>
      </c>
      <c r="K471" s="1" t="s">
        <v>38</v>
      </c>
      <c r="L471" t="s">
        <v>113</v>
      </c>
      <c r="M471" s="14"/>
      <c r="Q471" t="s">
        <v>402</v>
      </c>
      <c r="R471" t="s">
        <v>810</v>
      </c>
      <c r="S471" s="30"/>
      <c r="T471" s="30"/>
      <c r="U471" s="1" t="s">
        <v>41</v>
      </c>
    </row>
    <row r="472" spans="1:21" ht="13.2" x14ac:dyDescent="0.25">
      <c r="A472" s="1">
        <v>471</v>
      </c>
      <c r="B472" s="1">
        <v>33</v>
      </c>
      <c r="C472" s="3" t="s">
        <v>780</v>
      </c>
      <c r="D472" s="1">
        <v>16</v>
      </c>
      <c r="F472" t="str">
        <f t="shared" si="37"/>
        <v>CT0441-TE01_CT Zone 4_Temp PV 1_Ist</v>
      </c>
      <c r="G472" s="3" t="s">
        <v>811</v>
      </c>
      <c r="I472" t="s">
        <v>806</v>
      </c>
      <c r="J472" t="s">
        <v>478</v>
      </c>
      <c r="K472" s="1" t="s">
        <v>38</v>
      </c>
      <c r="L472" t="s">
        <v>113</v>
      </c>
      <c r="M472" s="14"/>
      <c r="Q472" t="s">
        <v>402</v>
      </c>
      <c r="R472" t="s">
        <v>812</v>
      </c>
      <c r="S472" s="30"/>
      <c r="T472" s="30"/>
      <c r="U472" s="1" t="s">
        <v>41</v>
      </c>
    </row>
    <row r="473" spans="1:21" ht="13.2" x14ac:dyDescent="0.25">
      <c r="A473" s="1">
        <v>472</v>
      </c>
      <c r="B473" s="1">
        <v>33</v>
      </c>
      <c r="C473" s="3" t="s">
        <v>780</v>
      </c>
      <c r="D473" s="1">
        <v>17</v>
      </c>
      <c r="F473" t="str">
        <f t="shared" si="37"/>
        <v>CT0341-TIC01_SP_CT Zone 3_Temp SP_Soll</v>
      </c>
      <c r="G473" s="3" t="s">
        <v>813</v>
      </c>
      <c r="I473" t="s">
        <v>814</v>
      </c>
      <c r="J473" t="s">
        <v>470</v>
      </c>
      <c r="K473" s="1" t="s">
        <v>48</v>
      </c>
      <c r="L473" t="s">
        <v>113</v>
      </c>
      <c r="M473" s="14"/>
      <c r="Q473" t="s">
        <v>402</v>
      </c>
      <c r="S473" s="30"/>
      <c r="T473" s="30"/>
      <c r="U473" s="1" t="s">
        <v>41</v>
      </c>
    </row>
    <row r="474" spans="1:21" ht="13.2" x14ac:dyDescent="0.25">
      <c r="A474" s="1">
        <v>473</v>
      </c>
      <c r="B474" s="1">
        <v>33</v>
      </c>
      <c r="C474" s="3" t="s">
        <v>780</v>
      </c>
      <c r="D474" s="1">
        <v>18</v>
      </c>
      <c r="F474" t="str">
        <f t="shared" si="37"/>
        <v>CT0341-TIC01_OUT_CT Zone 3_Power_Ist</v>
      </c>
      <c r="G474" s="3" t="s">
        <v>815</v>
      </c>
      <c r="I474" t="s">
        <v>814</v>
      </c>
      <c r="J474" t="s">
        <v>472</v>
      </c>
      <c r="K474" s="1" t="s">
        <v>38</v>
      </c>
      <c r="L474" t="s">
        <v>57</v>
      </c>
      <c r="M474" s="14"/>
      <c r="Q474" t="s">
        <v>402</v>
      </c>
      <c r="R474" t="s">
        <v>816</v>
      </c>
      <c r="S474" s="30"/>
      <c r="T474" s="30"/>
      <c r="U474" s="1" t="s">
        <v>41</v>
      </c>
    </row>
    <row r="475" spans="1:21" ht="13.2" x14ac:dyDescent="0.25">
      <c r="A475" s="1">
        <v>474</v>
      </c>
      <c r="B475" s="1">
        <v>33</v>
      </c>
      <c r="C475" s="3" t="s">
        <v>780</v>
      </c>
      <c r="D475" s="1">
        <v>19</v>
      </c>
      <c r="F475" t="str">
        <f t="shared" si="37"/>
        <v>CT0341-TE03_CT Zone 3_Comparison PV_Ist</v>
      </c>
      <c r="G475" s="3" t="s">
        <v>817</v>
      </c>
      <c r="I475" t="s">
        <v>814</v>
      </c>
      <c r="J475" t="s">
        <v>621</v>
      </c>
      <c r="K475" s="1" t="s">
        <v>38</v>
      </c>
      <c r="L475" t="s">
        <v>113</v>
      </c>
      <c r="M475" s="14"/>
      <c r="Q475" t="s">
        <v>402</v>
      </c>
      <c r="R475" t="s">
        <v>818</v>
      </c>
      <c r="S475" s="30"/>
      <c r="T475" s="30"/>
      <c r="U475" s="1" t="s">
        <v>41</v>
      </c>
    </row>
    <row r="476" spans="1:21" ht="13.2" x14ac:dyDescent="0.25">
      <c r="A476" s="1">
        <v>475</v>
      </c>
      <c r="B476" s="1">
        <v>33</v>
      </c>
      <c r="C476" s="3" t="s">
        <v>780</v>
      </c>
      <c r="D476" s="1">
        <v>20</v>
      </c>
      <c r="F476" t="str">
        <f t="shared" si="37"/>
        <v>CT0341-TE01.TT_CT Zone 3_Temp PV 1_Ist</v>
      </c>
      <c r="G476" s="3" t="s">
        <v>819</v>
      </c>
      <c r="I476" t="s">
        <v>814</v>
      </c>
      <c r="J476" t="s">
        <v>478</v>
      </c>
      <c r="K476" s="1" t="s">
        <v>38</v>
      </c>
      <c r="L476" t="s">
        <v>113</v>
      </c>
      <c r="M476" s="14"/>
      <c r="Q476" t="s">
        <v>402</v>
      </c>
      <c r="R476" t="s">
        <v>820</v>
      </c>
      <c r="S476" s="30"/>
      <c r="T476" s="30"/>
      <c r="U476" s="1" t="s">
        <v>41</v>
      </c>
    </row>
    <row r="477" spans="1:21" ht="13.2" x14ac:dyDescent="0.25">
      <c r="A477" s="1">
        <v>476</v>
      </c>
      <c r="B477" s="1">
        <v>33</v>
      </c>
      <c r="C477" s="3" t="s">
        <v>780</v>
      </c>
      <c r="D477" s="1">
        <v>21</v>
      </c>
      <c r="F477" t="str">
        <f t="shared" si="37"/>
        <v>CT0241-TIC01_SP_CT Zone 2_Temp SP_Soll</v>
      </c>
      <c r="G477" s="3" t="s">
        <v>821</v>
      </c>
      <c r="I477" t="s">
        <v>822</v>
      </c>
      <c r="J477" t="s">
        <v>470</v>
      </c>
      <c r="K477" s="1" t="s">
        <v>48</v>
      </c>
      <c r="L477" t="s">
        <v>113</v>
      </c>
      <c r="M477" s="14"/>
      <c r="Q477" t="s">
        <v>402</v>
      </c>
      <c r="S477" s="30"/>
      <c r="T477" s="30"/>
      <c r="U477" s="1" t="s">
        <v>41</v>
      </c>
    </row>
    <row r="478" spans="1:21" ht="13.2" x14ac:dyDescent="0.25">
      <c r="A478" s="1">
        <v>477</v>
      </c>
      <c r="B478" s="1">
        <v>33</v>
      </c>
      <c r="C478" s="3" t="s">
        <v>780</v>
      </c>
      <c r="D478" s="1">
        <v>22</v>
      </c>
      <c r="F478" t="str">
        <f t="shared" si="37"/>
        <v>CT0241-TIC01_OUT_CT Zone 2_Power_Ist</v>
      </c>
      <c r="G478" s="3" t="s">
        <v>823</v>
      </c>
      <c r="I478" t="s">
        <v>822</v>
      </c>
      <c r="J478" t="s">
        <v>472</v>
      </c>
      <c r="K478" s="1" t="s">
        <v>38</v>
      </c>
      <c r="L478" t="s">
        <v>57</v>
      </c>
      <c r="M478" s="14"/>
      <c r="Q478" t="s">
        <v>402</v>
      </c>
      <c r="R478" t="s">
        <v>824</v>
      </c>
      <c r="S478" s="30"/>
      <c r="T478" s="30"/>
      <c r="U478" s="1" t="s">
        <v>41</v>
      </c>
    </row>
    <row r="479" spans="1:21" ht="13.2" x14ac:dyDescent="0.25">
      <c r="A479" s="1">
        <v>478</v>
      </c>
      <c r="B479" s="1">
        <v>33</v>
      </c>
      <c r="C479" s="3" t="s">
        <v>780</v>
      </c>
      <c r="D479" s="1">
        <v>23</v>
      </c>
      <c r="F479" t="str">
        <f t="shared" si="37"/>
        <v>CT0241-TE03_CT Zone 2_Comparison PV_Ist</v>
      </c>
      <c r="G479" s="3" t="s">
        <v>825</v>
      </c>
      <c r="I479" t="s">
        <v>822</v>
      </c>
      <c r="J479" t="s">
        <v>621</v>
      </c>
      <c r="K479" s="1" t="s">
        <v>38</v>
      </c>
      <c r="L479" t="s">
        <v>113</v>
      </c>
      <c r="M479" s="14"/>
      <c r="Q479" t="s">
        <v>402</v>
      </c>
      <c r="R479" t="s">
        <v>826</v>
      </c>
      <c r="S479" s="30"/>
      <c r="T479" s="30"/>
      <c r="U479" s="1" t="s">
        <v>41</v>
      </c>
    </row>
    <row r="480" spans="1:21" ht="13.2" x14ac:dyDescent="0.25">
      <c r="A480" s="1">
        <v>479</v>
      </c>
      <c r="B480" s="1">
        <v>33</v>
      </c>
      <c r="C480" s="3" t="s">
        <v>780</v>
      </c>
      <c r="D480" s="1">
        <v>24</v>
      </c>
      <c r="F480" t="str">
        <f t="shared" si="37"/>
        <v>CT0241-TE01_CT Zone 2_Temp PV 1_Ist</v>
      </c>
      <c r="G480" s="3" t="s">
        <v>827</v>
      </c>
      <c r="I480" t="s">
        <v>822</v>
      </c>
      <c r="J480" t="s">
        <v>478</v>
      </c>
      <c r="K480" s="1" t="s">
        <v>38</v>
      </c>
      <c r="L480" t="s">
        <v>113</v>
      </c>
      <c r="M480" s="14"/>
      <c r="Q480" t="s">
        <v>402</v>
      </c>
      <c r="R480" t="s">
        <v>828</v>
      </c>
      <c r="S480" s="30"/>
      <c r="T480" s="30"/>
      <c r="U480" s="1" t="s">
        <v>41</v>
      </c>
    </row>
    <row r="481" spans="1:21" ht="13.2" x14ac:dyDescent="0.25">
      <c r="A481" s="1">
        <v>480</v>
      </c>
      <c r="B481" s="1">
        <v>33</v>
      </c>
      <c r="C481" s="3" t="s">
        <v>780</v>
      </c>
      <c r="D481" s="1">
        <v>25</v>
      </c>
      <c r="F481" t="str">
        <f t="shared" si="37"/>
        <v>CT0141-TIC01_SP_CT Zone 1_Temp SP_Soll</v>
      </c>
      <c r="G481" s="3" t="s">
        <v>829</v>
      </c>
      <c r="I481" t="s">
        <v>830</v>
      </c>
      <c r="J481" t="s">
        <v>470</v>
      </c>
      <c r="K481" s="1" t="s">
        <v>48</v>
      </c>
      <c r="L481" t="s">
        <v>113</v>
      </c>
      <c r="M481" s="14"/>
      <c r="Q481" t="s">
        <v>402</v>
      </c>
      <c r="S481" s="30"/>
      <c r="T481" s="30"/>
      <c r="U481" s="1" t="s">
        <v>41</v>
      </c>
    </row>
    <row r="482" spans="1:21" ht="13.2" x14ac:dyDescent="0.25">
      <c r="A482" s="1">
        <v>481</v>
      </c>
      <c r="B482" s="1">
        <v>33</v>
      </c>
      <c r="C482" s="3" t="s">
        <v>780</v>
      </c>
      <c r="D482" s="1">
        <v>26</v>
      </c>
      <c r="F482" t="str">
        <f t="shared" si="37"/>
        <v>CT0141-TIC01_OUT_CT Zone 1_Power_Ist</v>
      </c>
      <c r="G482" s="3" t="s">
        <v>831</v>
      </c>
      <c r="I482" t="s">
        <v>830</v>
      </c>
      <c r="J482" t="s">
        <v>472</v>
      </c>
      <c r="K482" s="1" t="s">
        <v>38</v>
      </c>
      <c r="L482" t="s">
        <v>57</v>
      </c>
      <c r="M482" s="14"/>
      <c r="Q482" t="s">
        <v>402</v>
      </c>
      <c r="R482" t="s">
        <v>832</v>
      </c>
      <c r="S482" s="30"/>
      <c r="T482" s="30"/>
      <c r="U482" s="1" t="s">
        <v>41</v>
      </c>
    </row>
    <row r="483" spans="1:21" ht="13.2" x14ac:dyDescent="0.25">
      <c r="A483" s="1">
        <v>482</v>
      </c>
      <c r="B483" s="1">
        <v>33</v>
      </c>
      <c r="C483" s="3" t="s">
        <v>780</v>
      </c>
      <c r="D483" s="1">
        <v>27</v>
      </c>
      <c r="F483" t="str">
        <f t="shared" si="37"/>
        <v>CT0141-TE03_CT Zone 1_Comparison PV_Ist</v>
      </c>
      <c r="G483" s="3" t="s">
        <v>833</v>
      </c>
      <c r="I483" t="s">
        <v>830</v>
      </c>
      <c r="J483" t="s">
        <v>621</v>
      </c>
      <c r="K483" s="1" t="s">
        <v>38</v>
      </c>
      <c r="L483" t="s">
        <v>113</v>
      </c>
      <c r="M483" s="14"/>
      <c r="Q483" t="s">
        <v>402</v>
      </c>
      <c r="R483" t="s">
        <v>834</v>
      </c>
      <c r="S483" s="30"/>
      <c r="T483" s="30"/>
      <c r="U483" s="1" t="s">
        <v>41</v>
      </c>
    </row>
    <row r="484" spans="1:21" ht="13.2" x14ac:dyDescent="0.25">
      <c r="A484" s="1">
        <v>483</v>
      </c>
      <c r="B484" s="1">
        <v>33</v>
      </c>
      <c r="C484" s="3" t="s">
        <v>780</v>
      </c>
      <c r="D484" s="1">
        <v>28</v>
      </c>
      <c r="F484" t="str">
        <f t="shared" si="37"/>
        <v>CT0141-TE01_CT Zone 1_Temp PV 1_Ist</v>
      </c>
      <c r="G484" s="3" t="s">
        <v>835</v>
      </c>
      <c r="I484" t="s">
        <v>830</v>
      </c>
      <c r="J484" t="s">
        <v>478</v>
      </c>
      <c r="K484" s="1" t="s">
        <v>38</v>
      </c>
      <c r="L484" t="s">
        <v>113</v>
      </c>
      <c r="M484" s="14"/>
      <c r="Q484" t="s">
        <v>402</v>
      </c>
      <c r="R484" t="s">
        <v>836</v>
      </c>
      <c r="S484" s="30"/>
      <c r="T484" s="30"/>
      <c r="U484" s="1" t="s">
        <v>41</v>
      </c>
    </row>
    <row r="485" spans="1:21" ht="13.2" x14ac:dyDescent="0.25">
      <c r="A485" s="1">
        <v>484</v>
      </c>
      <c r="B485" s="1">
        <v>33</v>
      </c>
      <c r="C485" s="3" t="s">
        <v>780</v>
      </c>
      <c r="D485" s="1">
        <v>29</v>
      </c>
      <c r="F485" t="str">
        <f t="shared" si="37"/>
        <v>CT0041-PIT01_CTS_Pres PV_Ist</v>
      </c>
      <c r="G485" s="3" t="s">
        <v>837</v>
      </c>
      <c r="I485" t="s">
        <v>838</v>
      </c>
      <c r="J485" t="s">
        <v>529</v>
      </c>
      <c r="K485" s="1" t="s">
        <v>38</v>
      </c>
      <c r="L485" t="s">
        <v>444</v>
      </c>
      <c r="M485" s="14"/>
      <c r="Q485" t="s">
        <v>402</v>
      </c>
      <c r="R485" t="s">
        <v>839</v>
      </c>
      <c r="S485" s="30"/>
      <c r="T485" s="30"/>
      <c r="U485" s="1" t="s">
        <v>41</v>
      </c>
    </row>
    <row r="486" spans="1:21" ht="13.2" x14ac:dyDescent="0.25">
      <c r="A486" s="1">
        <v>485</v>
      </c>
      <c r="B486" s="1">
        <v>33</v>
      </c>
      <c r="C486" s="3" t="s">
        <v>780</v>
      </c>
      <c r="D486" s="1">
        <v>30</v>
      </c>
      <c r="F486" t="str">
        <f t="shared" si="37"/>
        <v>CAA04-AIT10.PV-YV07_CTS Z7 Sample : AP G4_H2 % PV_Ist</v>
      </c>
      <c r="G486" s="3" t="s">
        <v>840</v>
      </c>
      <c r="I486" t="s">
        <v>841</v>
      </c>
      <c r="J486" t="s">
        <v>458</v>
      </c>
      <c r="K486" s="1" t="s">
        <v>38</v>
      </c>
      <c r="L486" t="s">
        <v>57</v>
      </c>
      <c r="M486" s="14"/>
      <c r="Q486" t="s">
        <v>402</v>
      </c>
      <c r="R486" t="s">
        <v>842</v>
      </c>
      <c r="S486" s="30"/>
      <c r="T486" s="30"/>
      <c r="U486" s="1" t="s">
        <v>41</v>
      </c>
    </row>
    <row r="487" spans="1:21" ht="13.2" x14ac:dyDescent="0.25">
      <c r="A487" s="1">
        <v>486</v>
      </c>
      <c r="B487" s="1">
        <v>33</v>
      </c>
      <c r="C487" s="3" t="s">
        <v>780</v>
      </c>
      <c r="D487" s="1">
        <v>31</v>
      </c>
      <c r="F487" t="str">
        <f t="shared" si="37"/>
        <v>CAA04-AIT10.PV-YV06_CTS Z6 Sample : AP F4_H2 % PV_Ist</v>
      </c>
      <c r="G487" s="3" t="s">
        <v>843</v>
      </c>
      <c r="I487" t="s">
        <v>844</v>
      </c>
      <c r="J487" t="s">
        <v>458</v>
      </c>
      <c r="K487" s="1" t="s">
        <v>38</v>
      </c>
      <c r="L487" t="s">
        <v>57</v>
      </c>
      <c r="M487" s="14"/>
      <c r="Q487" t="s">
        <v>402</v>
      </c>
      <c r="R487" t="s">
        <v>845</v>
      </c>
      <c r="S487" s="30"/>
      <c r="T487" s="30"/>
      <c r="U487" s="1" t="s">
        <v>41</v>
      </c>
    </row>
    <row r="488" spans="1:21" ht="13.2" x14ac:dyDescent="0.25">
      <c r="A488" s="1">
        <v>487</v>
      </c>
      <c r="B488" s="1">
        <v>33</v>
      </c>
      <c r="C488" s="3" t="s">
        <v>780</v>
      </c>
      <c r="D488" s="1">
        <v>32</v>
      </c>
      <c r="F488" t="str">
        <f t="shared" si="37"/>
        <v>CAA04-AIT10.PV-YV05_CTS Z5 Sample : AP E4_H2 % PV_Ist</v>
      </c>
      <c r="G488" s="3" t="s">
        <v>846</v>
      </c>
      <c r="I488" t="s">
        <v>847</v>
      </c>
      <c r="J488" t="s">
        <v>458</v>
      </c>
      <c r="K488" s="1" t="s">
        <v>38</v>
      </c>
      <c r="L488" t="s">
        <v>57</v>
      </c>
      <c r="M488" s="14"/>
      <c r="Q488" t="s">
        <v>402</v>
      </c>
      <c r="R488" t="s">
        <v>848</v>
      </c>
      <c r="S488" s="30"/>
      <c r="T488" s="30"/>
      <c r="U488" s="1" t="s">
        <v>41</v>
      </c>
    </row>
    <row r="489" spans="1:21" ht="13.2" x14ac:dyDescent="0.25">
      <c r="A489" s="1">
        <v>488</v>
      </c>
      <c r="B489" s="1">
        <v>33</v>
      </c>
      <c r="C489" s="3" t="s">
        <v>780</v>
      </c>
      <c r="D489" s="1">
        <v>33</v>
      </c>
      <c r="F489" t="str">
        <f t="shared" ref="F489:F520" si="38">IF(G489&lt;&gt;"",TRIM(CONCATENATE(G489,H489,"_",I489,"_",J489,"_",K489)),"")</f>
        <v>CAA04-AIT10.PV-YV04_CTS Z4 Sample : AP D4_H2 % PV_Ist</v>
      </c>
      <c r="G489" s="3" t="s">
        <v>849</v>
      </c>
      <c r="I489" t="s">
        <v>850</v>
      </c>
      <c r="J489" t="s">
        <v>458</v>
      </c>
      <c r="K489" s="1" t="s">
        <v>38</v>
      </c>
      <c r="L489" t="s">
        <v>57</v>
      </c>
      <c r="M489" s="14"/>
      <c r="Q489" t="s">
        <v>402</v>
      </c>
      <c r="R489" t="s">
        <v>851</v>
      </c>
      <c r="S489" s="30"/>
      <c r="T489" s="30"/>
      <c r="U489" s="1" t="s">
        <v>41</v>
      </c>
    </row>
    <row r="490" spans="1:21" ht="13.2" x14ac:dyDescent="0.25">
      <c r="A490" s="1">
        <v>489</v>
      </c>
      <c r="B490" s="1">
        <v>33</v>
      </c>
      <c r="C490" s="3" t="s">
        <v>780</v>
      </c>
      <c r="D490" s="1">
        <v>34</v>
      </c>
      <c r="F490" t="str">
        <f t="shared" si="38"/>
        <v>CAA04-AIT10.PV-YV03_CTS Z3 Sample : AP C4_H2 % PV_Ist</v>
      </c>
      <c r="G490" s="3" t="s">
        <v>852</v>
      </c>
      <c r="I490" t="s">
        <v>853</v>
      </c>
      <c r="J490" t="s">
        <v>458</v>
      </c>
      <c r="K490" s="1" t="s">
        <v>38</v>
      </c>
      <c r="L490" t="s">
        <v>57</v>
      </c>
      <c r="M490" s="14"/>
      <c r="Q490" t="s">
        <v>402</v>
      </c>
      <c r="R490" t="s">
        <v>854</v>
      </c>
      <c r="S490" s="30"/>
      <c r="T490" s="30"/>
      <c r="U490" s="1" t="s">
        <v>41</v>
      </c>
    </row>
    <row r="491" spans="1:21" ht="13.2" x14ac:dyDescent="0.25">
      <c r="A491" s="1">
        <v>490</v>
      </c>
      <c r="B491" s="1">
        <v>33</v>
      </c>
      <c r="C491" s="3" t="s">
        <v>780</v>
      </c>
      <c r="D491" s="1">
        <v>35</v>
      </c>
      <c r="F491" t="str">
        <f t="shared" si="38"/>
        <v>CAA04-AIT10.PV-YV02_CTS Z2 Sample : AP B4_H2 % PV_Ist</v>
      </c>
      <c r="G491" s="3" t="s">
        <v>855</v>
      </c>
      <c r="I491" t="s">
        <v>856</v>
      </c>
      <c r="J491" t="s">
        <v>458</v>
      </c>
      <c r="K491" s="1" t="s">
        <v>38</v>
      </c>
      <c r="L491" t="s">
        <v>57</v>
      </c>
      <c r="M491" s="14"/>
      <c r="Q491" t="s">
        <v>402</v>
      </c>
      <c r="R491" t="s">
        <v>857</v>
      </c>
      <c r="S491" s="30"/>
      <c r="T491" s="30"/>
      <c r="U491" s="1" t="s">
        <v>41</v>
      </c>
    </row>
    <row r="492" spans="1:21" ht="13.2" x14ac:dyDescent="0.25">
      <c r="A492" s="1">
        <v>491</v>
      </c>
      <c r="B492" s="1">
        <v>33</v>
      </c>
      <c r="C492" s="3" t="s">
        <v>780</v>
      </c>
      <c r="D492" s="1">
        <v>36</v>
      </c>
      <c r="F492" t="str">
        <f t="shared" si="38"/>
        <v>CAA04-AIT10.PV-YV01_CTS Z1 Sample : AP A4_H2 % PV_Ist</v>
      </c>
      <c r="G492" s="3" t="s">
        <v>858</v>
      </c>
      <c r="I492" t="s">
        <v>859</v>
      </c>
      <c r="J492" t="s">
        <v>458</v>
      </c>
      <c r="K492" s="1" t="s">
        <v>38</v>
      </c>
      <c r="L492" t="s">
        <v>57</v>
      </c>
      <c r="M492" s="14"/>
      <c r="Q492" t="s">
        <v>402</v>
      </c>
      <c r="R492" t="s">
        <v>860</v>
      </c>
      <c r="S492" s="30"/>
      <c r="T492" s="30"/>
      <c r="U492" s="1" t="s">
        <v>41</v>
      </c>
    </row>
    <row r="493" spans="1:21" ht="13.2" x14ac:dyDescent="0.25">
      <c r="A493" s="1">
        <v>492</v>
      </c>
      <c r="B493" s="1">
        <v>33</v>
      </c>
      <c r="C493" s="3" t="s">
        <v>780</v>
      </c>
      <c r="D493" s="1">
        <v>37</v>
      </c>
      <c r="F493" t="str">
        <f t="shared" si="38"/>
        <v>CAA03-AIT20.PV-YV04_CTS Z3 Sample : AP D3_O2 ppm PV_Ist</v>
      </c>
      <c r="G493" s="3" t="s">
        <v>861</v>
      </c>
      <c r="I493" t="s">
        <v>862</v>
      </c>
      <c r="J493" t="s">
        <v>451</v>
      </c>
      <c r="K493" s="1" t="s">
        <v>38</v>
      </c>
      <c r="L493" t="s">
        <v>452</v>
      </c>
      <c r="M493" s="14"/>
      <c r="Q493" t="s">
        <v>402</v>
      </c>
      <c r="R493" t="s">
        <v>863</v>
      </c>
      <c r="S493" s="30"/>
      <c r="T493" s="30"/>
      <c r="U493" s="1" t="s">
        <v>41</v>
      </c>
    </row>
    <row r="494" spans="1:21" ht="13.2" x14ac:dyDescent="0.25">
      <c r="A494" s="1">
        <v>493</v>
      </c>
      <c r="B494" s="1">
        <v>33</v>
      </c>
      <c r="C494" s="3" t="s">
        <v>780</v>
      </c>
      <c r="D494" s="1">
        <v>38</v>
      </c>
      <c r="F494" t="str">
        <f t="shared" si="38"/>
        <v>CAA03-AIT10.PV-YV04_CTS Z3 Sample : AP D3_H2 % PV_Ist</v>
      </c>
      <c r="G494" s="3" t="s">
        <v>864</v>
      </c>
      <c r="I494" t="s">
        <v>862</v>
      </c>
      <c r="J494" t="s">
        <v>458</v>
      </c>
      <c r="K494" s="1" t="s">
        <v>38</v>
      </c>
      <c r="L494" t="s">
        <v>57</v>
      </c>
      <c r="M494" s="14"/>
      <c r="Q494" t="s">
        <v>402</v>
      </c>
      <c r="R494" t="s">
        <v>865</v>
      </c>
      <c r="S494" s="30"/>
      <c r="T494" s="30"/>
      <c r="U494" s="1" t="s">
        <v>41</v>
      </c>
    </row>
    <row r="495" spans="1:21" ht="13.2" x14ac:dyDescent="0.25">
      <c r="A495" s="1">
        <v>494</v>
      </c>
      <c r="B495" s="1">
        <v>33</v>
      </c>
      <c r="C495" s="3" t="s">
        <v>780</v>
      </c>
      <c r="D495" s="1">
        <v>39</v>
      </c>
      <c r="F495" t="str">
        <f t="shared" si="38"/>
        <v>CAA02-AIT21.PV-YV14_CTS Z2 Sample : AP M2_O2 ppm PV_Ist</v>
      </c>
      <c r="G495" s="3" t="s">
        <v>866</v>
      </c>
      <c r="I495" t="s">
        <v>867</v>
      </c>
      <c r="J495" t="s">
        <v>451</v>
      </c>
      <c r="K495" s="1" t="s">
        <v>38</v>
      </c>
      <c r="L495" t="s">
        <v>452</v>
      </c>
      <c r="M495" s="14"/>
      <c r="Q495" t="s">
        <v>402</v>
      </c>
      <c r="R495" t="s">
        <v>868</v>
      </c>
      <c r="S495" s="30"/>
      <c r="T495" s="30"/>
      <c r="U495" s="1" t="s">
        <v>41</v>
      </c>
    </row>
    <row r="496" spans="1:21" ht="13.2" x14ac:dyDescent="0.25">
      <c r="A496" s="1">
        <v>495</v>
      </c>
      <c r="B496" s="1">
        <v>33</v>
      </c>
      <c r="C496" s="3" t="s">
        <v>780</v>
      </c>
      <c r="D496" s="1">
        <v>40</v>
      </c>
      <c r="F496" t="str">
        <f t="shared" si="38"/>
        <v>CAA02-AIT20.PV-YV08_CTS Z2 Sample : AP H2_O2 % PV_Ist</v>
      </c>
      <c r="G496" s="3" t="s">
        <v>869</v>
      </c>
      <c r="I496" t="s">
        <v>870</v>
      </c>
      <c r="J496" t="s">
        <v>545</v>
      </c>
      <c r="K496" s="1" t="s">
        <v>38</v>
      </c>
      <c r="L496" t="s">
        <v>57</v>
      </c>
      <c r="M496" s="14"/>
      <c r="Q496" t="s">
        <v>402</v>
      </c>
      <c r="R496" t="s">
        <v>871</v>
      </c>
      <c r="S496" s="30"/>
      <c r="T496" s="30"/>
      <c r="U496" s="1" t="s">
        <v>41</v>
      </c>
    </row>
    <row r="497" spans="1:24" ht="13.2" x14ac:dyDescent="0.25">
      <c r="A497" s="1">
        <v>496</v>
      </c>
      <c r="B497" s="1">
        <v>33</v>
      </c>
      <c r="C497" s="3" t="s">
        <v>780</v>
      </c>
      <c r="D497" s="1">
        <v>41</v>
      </c>
      <c r="F497" t="str">
        <f t="shared" si="38"/>
        <v>CAA02-AIT20.PV-YV05_CTS Z7 Top casing Sample : AP E2_O2 % PV_Ist</v>
      </c>
      <c r="G497" s="3" t="s">
        <v>872</v>
      </c>
      <c r="I497" t="s">
        <v>873</v>
      </c>
      <c r="J497" t="s">
        <v>545</v>
      </c>
      <c r="K497" s="1" t="s">
        <v>38</v>
      </c>
      <c r="L497" t="s">
        <v>57</v>
      </c>
      <c r="M497" s="14"/>
      <c r="Q497" t="s">
        <v>402</v>
      </c>
      <c r="R497" t="s">
        <v>874</v>
      </c>
      <c r="S497" s="30"/>
      <c r="T497" s="30"/>
      <c r="U497" s="1" t="s">
        <v>41</v>
      </c>
    </row>
    <row r="498" spans="1:24" ht="13.2" x14ac:dyDescent="0.25">
      <c r="A498" s="1">
        <v>497</v>
      </c>
      <c r="B498" s="1">
        <v>33</v>
      </c>
      <c r="C498" s="3" t="s">
        <v>780</v>
      </c>
      <c r="D498" s="1">
        <v>42</v>
      </c>
      <c r="F498" t="str">
        <f t="shared" si="38"/>
        <v>CAA02-AIT20.PV-YV04_CTS Z1 Top casing Sample : AP D2_O2 % PV_Ist</v>
      </c>
      <c r="G498" s="3" t="s">
        <v>875</v>
      </c>
      <c r="I498" t="s">
        <v>876</v>
      </c>
      <c r="J498" t="s">
        <v>545</v>
      </c>
      <c r="K498" s="1" t="s">
        <v>38</v>
      </c>
      <c r="L498" t="s">
        <v>57</v>
      </c>
      <c r="M498" s="14"/>
      <c r="Q498" t="s">
        <v>402</v>
      </c>
      <c r="R498" t="s">
        <v>877</v>
      </c>
      <c r="S498" s="30"/>
      <c r="T498" s="30"/>
      <c r="U498" s="1" t="s">
        <v>41</v>
      </c>
    </row>
    <row r="499" spans="1:24" ht="13.2" x14ac:dyDescent="0.25">
      <c r="A499" s="1">
        <v>498</v>
      </c>
      <c r="B499" s="1">
        <v>33</v>
      </c>
      <c r="C499" s="3" t="s">
        <v>780</v>
      </c>
      <c r="D499" s="1">
        <v>43</v>
      </c>
      <c r="F499" t="str">
        <f t="shared" si="38"/>
        <v>CAA02-AIT11.PV-YV14_CTS Z2 Sample : AP M2_H2 % PV_Ist</v>
      </c>
      <c r="G499" s="3" t="s">
        <v>878</v>
      </c>
      <c r="I499" t="s">
        <v>867</v>
      </c>
      <c r="J499" t="s">
        <v>458</v>
      </c>
      <c r="K499" s="1" t="s">
        <v>38</v>
      </c>
      <c r="L499" t="s">
        <v>57</v>
      </c>
      <c r="M499" s="14"/>
      <c r="Q499" t="s">
        <v>402</v>
      </c>
      <c r="R499" t="s">
        <v>879</v>
      </c>
      <c r="S499" s="30"/>
      <c r="T499" s="30"/>
      <c r="U499" s="1" t="s">
        <v>41</v>
      </c>
    </row>
    <row r="500" spans="1:24" ht="13.2" x14ac:dyDescent="0.25">
      <c r="A500" s="1">
        <v>499</v>
      </c>
      <c r="B500" s="1">
        <v>33</v>
      </c>
      <c r="C500" s="3" t="s">
        <v>780</v>
      </c>
      <c r="D500" s="1">
        <v>44</v>
      </c>
      <c r="F500" t="str">
        <f t="shared" si="38"/>
        <v>CAA02-AIT10.PV-YV08_CTS Z2 Sample : AP H2_H2 % PV_Ist</v>
      </c>
      <c r="G500" s="3" t="s">
        <v>880</v>
      </c>
      <c r="I500" t="s">
        <v>870</v>
      </c>
      <c r="J500" t="s">
        <v>458</v>
      </c>
      <c r="K500" s="1" t="s">
        <v>38</v>
      </c>
      <c r="L500" t="s">
        <v>57</v>
      </c>
      <c r="M500" s="14"/>
      <c r="Q500" t="s">
        <v>402</v>
      </c>
      <c r="R500" t="s">
        <v>881</v>
      </c>
      <c r="S500" s="30"/>
      <c r="T500" s="30"/>
      <c r="U500" s="1" t="s">
        <v>41</v>
      </c>
    </row>
    <row r="501" spans="1:24" ht="13.2" x14ac:dyDescent="0.25">
      <c r="A501" s="1">
        <v>500</v>
      </c>
      <c r="B501" s="1">
        <v>33</v>
      </c>
      <c r="C501" s="3" t="s">
        <v>780</v>
      </c>
      <c r="D501" s="1">
        <v>45</v>
      </c>
      <c r="F501" t="str">
        <f t="shared" si="38"/>
        <v>CAA02-AIT10.PV-YV05_CTS Z7 Top casing Sample : AP E2_H2 % PV_Ist</v>
      </c>
      <c r="G501" s="3" t="s">
        <v>882</v>
      </c>
      <c r="I501" t="s">
        <v>873</v>
      </c>
      <c r="J501" t="s">
        <v>458</v>
      </c>
      <c r="K501" s="1" t="s">
        <v>38</v>
      </c>
      <c r="L501" t="s">
        <v>57</v>
      </c>
      <c r="M501" s="14"/>
      <c r="Q501" t="s">
        <v>402</v>
      </c>
      <c r="R501" t="s">
        <v>883</v>
      </c>
      <c r="S501" s="30"/>
      <c r="T501" s="30"/>
      <c r="U501" s="1" t="s">
        <v>41</v>
      </c>
    </row>
    <row r="502" spans="1:24" ht="13.2" x14ac:dyDescent="0.25">
      <c r="A502" s="1">
        <v>501</v>
      </c>
      <c r="B502" s="1">
        <v>33</v>
      </c>
      <c r="C502" s="3" t="s">
        <v>780</v>
      </c>
      <c r="D502" s="1">
        <v>46</v>
      </c>
      <c r="F502" t="str">
        <f t="shared" si="38"/>
        <v>CAA02-AIT10.PV-YV04_CTS Z1 Top casing Sample : AP D2_H2 % PV_Ist</v>
      </c>
      <c r="G502" s="3" t="s">
        <v>884</v>
      </c>
      <c r="I502" t="s">
        <v>876</v>
      </c>
      <c r="J502" t="s">
        <v>458</v>
      </c>
      <c r="K502" s="1" t="s">
        <v>38</v>
      </c>
      <c r="L502" t="s">
        <v>57</v>
      </c>
      <c r="M502" s="14"/>
      <c r="Q502" t="s">
        <v>402</v>
      </c>
      <c r="R502" t="s">
        <v>885</v>
      </c>
      <c r="S502" s="30"/>
      <c r="T502" s="30"/>
      <c r="U502" s="1" t="s">
        <v>41</v>
      </c>
    </row>
    <row r="503" spans="1:24" ht="13.2" x14ac:dyDescent="0.25">
      <c r="A503" s="1">
        <v>502</v>
      </c>
      <c r="B503" s="1">
        <v>33</v>
      </c>
      <c r="C503" s="3" t="s">
        <v>780</v>
      </c>
      <c r="D503" s="1">
        <v>47</v>
      </c>
      <c r="F503" t="str">
        <f t="shared" si="38"/>
        <v>CAA01-AIT33.PV_ CTS : AP D1_DP PV_Ist</v>
      </c>
      <c r="G503" s="3" t="s">
        <v>886</v>
      </c>
      <c r="I503" t="s">
        <v>887</v>
      </c>
      <c r="J503" t="s">
        <v>558</v>
      </c>
      <c r="K503" s="1" t="s">
        <v>38</v>
      </c>
      <c r="L503" t="s">
        <v>113</v>
      </c>
      <c r="M503" s="14"/>
      <c r="Q503" t="s">
        <v>402</v>
      </c>
      <c r="R503" t="s">
        <v>888</v>
      </c>
      <c r="S503" s="30"/>
      <c r="T503" s="30"/>
      <c r="U503" s="1" t="s">
        <v>41</v>
      </c>
    </row>
    <row r="504" spans="1:24" ht="13.2" x14ac:dyDescent="0.25">
      <c r="A504" s="1">
        <v>503</v>
      </c>
      <c r="B504" s="1">
        <v>33</v>
      </c>
      <c r="C504" s="3" t="s">
        <v>780</v>
      </c>
      <c r="D504" s="1">
        <v>48</v>
      </c>
      <c r="F504" s="4" t="str">
        <f t="shared" si="38"/>
        <v>0_Cooling Tube Zone_P6 SP of MM mode_Soll</v>
      </c>
      <c r="G504" s="3">
        <v>0</v>
      </c>
      <c r="I504" t="s">
        <v>889</v>
      </c>
      <c r="J504" s="4" t="s">
        <v>890</v>
      </c>
      <c r="K504" s="1" t="s">
        <v>48</v>
      </c>
      <c r="L504" t="s">
        <v>113</v>
      </c>
      <c r="M504" s="14"/>
      <c r="Q504" t="s">
        <v>402</v>
      </c>
      <c r="S504" s="30"/>
      <c r="T504" s="30"/>
      <c r="U504" s="1" t="s">
        <v>41</v>
      </c>
      <c r="X504" s="1" t="s">
        <v>41</v>
      </c>
    </row>
    <row r="505" spans="1:24" ht="13.2" x14ac:dyDescent="0.25">
      <c r="A505" s="1">
        <v>504</v>
      </c>
      <c r="B505" s="1">
        <v>33</v>
      </c>
      <c r="C505" s="3" t="s">
        <v>780</v>
      </c>
      <c r="D505" s="1">
        <v>49</v>
      </c>
      <c r="F505" t="str">
        <f t="shared" si="38"/>
        <v>0_Cooling Tube Zone_Cooling rate from MM mode_Soll</v>
      </c>
      <c r="G505" s="3">
        <v>0</v>
      </c>
      <c r="I505" t="s">
        <v>889</v>
      </c>
      <c r="J505" t="s">
        <v>891</v>
      </c>
      <c r="K505" s="1" t="s">
        <v>48</v>
      </c>
      <c r="L505" t="s">
        <v>892</v>
      </c>
      <c r="M505" s="14"/>
      <c r="Q505" t="s">
        <v>402</v>
      </c>
      <c r="S505" s="30"/>
      <c r="T505" s="30"/>
      <c r="U505" s="1" t="s">
        <v>41</v>
      </c>
      <c r="X505" s="1" t="s">
        <v>41</v>
      </c>
    </row>
    <row r="506" spans="1:24" ht="13.2" x14ac:dyDescent="0.25">
      <c r="A506" s="1">
        <v>505</v>
      </c>
      <c r="M506" s="14"/>
      <c r="S506" s="30"/>
      <c r="T506" s="30"/>
    </row>
    <row r="507" spans="1:24" ht="13.2" x14ac:dyDescent="0.25">
      <c r="A507" s="1">
        <v>506</v>
      </c>
      <c r="B507" s="1">
        <v>34</v>
      </c>
      <c r="C507" s="3" t="s">
        <v>893</v>
      </c>
      <c r="D507" s="1">
        <v>1</v>
      </c>
      <c r="F507" t="str">
        <f t="shared" ref="F507:F529" si="39">IF(G507&lt;&gt;"",TRIM(CONCATENATE(G507,H507,"_",I507,"_",J507,"_",K507)),"")</f>
        <v>SC0541-TE01_SJC Zone 5 HNx_Temp PV_Ist</v>
      </c>
      <c r="G507" s="3" t="s">
        <v>894</v>
      </c>
      <c r="I507" t="s">
        <v>895</v>
      </c>
      <c r="J507" t="s">
        <v>896</v>
      </c>
      <c r="K507" s="1" t="s">
        <v>38</v>
      </c>
      <c r="L507" t="s">
        <v>113</v>
      </c>
      <c r="M507" s="14"/>
      <c r="Q507" t="s">
        <v>402</v>
      </c>
      <c r="R507" t="s">
        <v>897</v>
      </c>
      <c r="S507" s="30"/>
      <c r="T507" s="30"/>
      <c r="U507" s="1" t="s">
        <v>41</v>
      </c>
    </row>
    <row r="508" spans="1:24" ht="13.2" x14ac:dyDescent="0.25">
      <c r="A508" s="1">
        <v>507</v>
      </c>
      <c r="B508" s="1">
        <v>34</v>
      </c>
      <c r="C508" s="3" t="s">
        <v>893</v>
      </c>
      <c r="D508" s="1">
        <v>2</v>
      </c>
      <c r="F508" t="str">
        <f t="shared" si="39"/>
        <v>SC0541-PIT01_SJC Zone 5 Fumes_Pres PV_Ist</v>
      </c>
      <c r="G508" s="3" t="s">
        <v>898</v>
      </c>
      <c r="I508" t="s">
        <v>899</v>
      </c>
      <c r="J508" t="s">
        <v>529</v>
      </c>
      <c r="K508" s="1" t="s">
        <v>38</v>
      </c>
      <c r="L508" t="s">
        <v>900</v>
      </c>
      <c r="M508" s="14"/>
      <c r="Q508" t="s">
        <v>402</v>
      </c>
      <c r="R508" t="s">
        <v>901</v>
      </c>
      <c r="S508" s="30"/>
      <c r="T508" s="30"/>
      <c r="U508" s="1" t="s">
        <v>41</v>
      </c>
    </row>
    <row r="509" spans="1:24" ht="13.2" x14ac:dyDescent="0.25">
      <c r="A509" s="1">
        <v>508</v>
      </c>
      <c r="B509" s="1">
        <v>34</v>
      </c>
      <c r="C509" s="3" t="s">
        <v>893</v>
      </c>
      <c r="D509" s="1">
        <v>3</v>
      </c>
      <c r="F509" t="str">
        <f t="shared" si="39"/>
        <v>SC0441-TE01_SJC Zone 4 HNx_Temp PV_Ist</v>
      </c>
      <c r="G509" s="3" t="s">
        <v>902</v>
      </c>
      <c r="I509" t="s">
        <v>903</v>
      </c>
      <c r="J509" t="s">
        <v>896</v>
      </c>
      <c r="K509" s="1" t="s">
        <v>38</v>
      </c>
      <c r="L509" t="s">
        <v>113</v>
      </c>
      <c r="M509" s="14"/>
      <c r="Q509" t="s">
        <v>402</v>
      </c>
      <c r="R509" t="s">
        <v>904</v>
      </c>
      <c r="S509" s="30"/>
      <c r="T509" s="30"/>
      <c r="U509" s="1" t="s">
        <v>41</v>
      </c>
    </row>
    <row r="510" spans="1:24" ht="13.2" x14ac:dyDescent="0.25">
      <c r="A510" s="1">
        <v>509</v>
      </c>
      <c r="B510" s="1">
        <v>34</v>
      </c>
      <c r="C510" s="3" t="s">
        <v>893</v>
      </c>
      <c r="D510" s="1">
        <v>4</v>
      </c>
      <c r="F510" t="str">
        <f t="shared" si="39"/>
        <v>SC0441-PIT01_SJC Zone 4 Fumes_Pres PV_Ist</v>
      </c>
      <c r="G510" s="3" t="s">
        <v>905</v>
      </c>
      <c r="I510" t="s">
        <v>906</v>
      </c>
      <c r="J510" t="s">
        <v>529</v>
      </c>
      <c r="K510" s="1" t="s">
        <v>38</v>
      </c>
      <c r="L510" t="s">
        <v>900</v>
      </c>
      <c r="M510" s="14"/>
      <c r="Q510" t="s">
        <v>402</v>
      </c>
      <c r="R510" t="s">
        <v>907</v>
      </c>
      <c r="S510" s="30"/>
      <c r="T510" s="30"/>
      <c r="U510" s="1" t="s">
        <v>41</v>
      </c>
    </row>
    <row r="511" spans="1:24" ht="13.2" x14ac:dyDescent="0.25">
      <c r="A511" s="1">
        <v>510</v>
      </c>
      <c r="B511" s="1">
        <v>34</v>
      </c>
      <c r="C511" s="3" t="s">
        <v>893</v>
      </c>
      <c r="D511" s="1">
        <v>5</v>
      </c>
      <c r="F511" t="str">
        <f t="shared" si="39"/>
        <v>SC0341-TE01_SJC Zone 3 HNx_Temp PV_Ist</v>
      </c>
      <c r="G511" s="3" t="s">
        <v>908</v>
      </c>
      <c r="I511" t="s">
        <v>909</v>
      </c>
      <c r="J511" t="s">
        <v>896</v>
      </c>
      <c r="K511" s="1" t="s">
        <v>38</v>
      </c>
      <c r="L511" t="s">
        <v>113</v>
      </c>
      <c r="M511" s="14"/>
      <c r="Q511" t="s">
        <v>402</v>
      </c>
      <c r="R511" t="s">
        <v>910</v>
      </c>
      <c r="S511" s="30"/>
      <c r="T511" s="30"/>
      <c r="U511" s="1" t="s">
        <v>41</v>
      </c>
    </row>
    <row r="512" spans="1:24" ht="13.2" x14ac:dyDescent="0.25">
      <c r="A512" s="1">
        <v>511</v>
      </c>
      <c r="B512" s="1">
        <v>34</v>
      </c>
      <c r="C512" s="3" t="s">
        <v>893</v>
      </c>
      <c r="D512" s="1">
        <v>6</v>
      </c>
      <c r="F512" t="str">
        <f t="shared" si="39"/>
        <v>SC0341-PIT01_SJC Zone 3 Fumes_Pres PV_Ist</v>
      </c>
      <c r="G512" s="3" t="s">
        <v>911</v>
      </c>
      <c r="I512" t="s">
        <v>912</v>
      </c>
      <c r="J512" t="s">
        <v>529</v>
      </c>
      <c r="K512" s="1" t="s">
        <v>38</v>
      </c>
      <c r="L512" t="s">
        <v>900</v>
      </c>
      <c r="M512" s="14"/>
      <c r="Q512" t="s">
        <v>402</v>
      </c>
      <c r="R512" t="s">
        <v>913</v>
      </c>
      <c r="S512" s="30"/>
      <c r="T512" s="30"/>
      <c r="U512" s="1" t="s">
        <v>41</v>
      </c>
    </row>
    <row r="513" spans="1:24" ht="13.2" x14ac:dyDescent="0.25">
      <c r="A513" s="1">
        <v>512</v>
      </c>
      <c r="B513" s="1">
        <v>34</v>
      </c>
      <c r="C513" s="3" t="s">
        <v>893</v>
      </c>
      <c r="D513" s="1">
        <v>7</v>
      </c>
      <c r="F513" t="str">
        <f t="shared" si="39"/>
        <v>SC0241-TE01_SJC Zone 2 HNx_Temp PV_Ist</v>
      </c>
      <c r="G513" s="3" t="s">
        <v>914</v>
      </c>
      <c r="I513" t="s">
        <v>915</v>
      </c>
      <c r="J513" t="s">
        <v>896</v>
      </c>
      <c r="K513" s="1" t="s">
        <v>38</v>
      </c>
      <c r="L513" t="s">
        <v>113</v>
      </c>
      <c r="M513" s="14"/>
      <c r="Q513" t="s">
        <v>402</v>
      </c>
      <c r="R513" t="s">
        <v>916</v>
      </c>
      <c r="S513" s="30"/>
      <c r="T513" s="30"/>
      <c r="U513" s="1" t="s">
        <v>41</v>
      </c>
    </row>
    <row r="514" spans="1:24" ht="13.2" x14ac:dyDescent="0.25">
      <c r="A514" s="1">
        <v>513</v>
      </c>
      <c r="B514" s="1">
        <v>34</v>
      </c>
      <c r="C514" s="3" t="s">
        <v>893</v>
      </c>
      <c r="D514" s="1">
        <v>8</v>
      </c>
      <c r="F514" t="str">
        <f t="shared" si="39"/>
        <v>SC0241-PIT01_SJC Zone 2 Fumes_Pres PV_Ist</v>
      </c>
      <c r="G514" s="3" t="s">
        <v>917</v>
      </c>
      <c r="I514" t="s">
        <v>918</v>
      </c>
      <c r="J514" t="s">
        <v>529</v>
      </c>
      <c r="K514" s="1" t="s">
        <v>38</v>
      </c>
      <c r="L514" t="s">
        <v>900</v>
      </c>
      <c r="M514" s="14"/>
      <c r="Q514" t="s">
        <v>402</v>
      </c>
      <c r="R514" t="s">
        <v>919</v>
      </c>
      <c r="S514" s="30"/>
      <c r="T514" s="30"/>
      <c r="U514" s="1" t="s">
        <v>41</v>
      </c>
    </row>
    <row r="515" spans="1:24" ht="13.2" x14ac:dyDescent="0.25">
      <c r="A515" s="1">
        <v>514</v>
      </c>
      <c r="B515" s="1">
        <v>34</v>
      </c>
      <c r="C515" s="3" t="s">
        <v>893</v>
      </c>
      <c r="D515" s="1">
        <v>9</v>
      </c>
      <c r="F515" t="str">
        <f t="shared" si="39"/>
        <v>SC0141-TE01_SJC Zone 1 HNx_Temp PV_Ist</v>
      </c>
      <c r="G515" s="3" t="s">
        <v>920</v>
      </c>
      <c r="I515" t="s">
        <v>921</v>
      </c>
      <c r="J515" t="s">
        <v>896</v>
      </c>
      <c r="K515" s="1" t="s">
        <v>38</v>
      </c>
      <c r="L515" t="s">
        <v>113</v>
      </c>
      <c r="M515" s="14"/>
      <c r="Q515" t="s">
        <v>402</v>
      </c>
      <c r="R515" t="s">
        <v>922</v>
      </c>
      <c r="S515" s="30"/>
      <c r="T515" s="30"/>
      <c r="U515" s="1" t="s">
        <v>41</v>
      </c>
    </row>
    <row r="516" spans="1:24" ht="13.2" x14ac:dyDescent="0.25">
      <c r="A516" s="1">
        <v>515</v>
      </c>
      <c r="B516" s="1">
        <v>34</v>
      </c>
      <c r="C516" s="3" t="s">
        <v>893</v>
      </c>
      <c r="D516" s="1">
        <v>10</v>
      </c>
      <c r="F516" t="str">
        <f t="shared" si="39"/>
        <v>SC0141-PIT01_SJC Zone 1 Fumes_Pres PV_Ist</v>
      </c>
      <c r="G516" s="3" t="s">
        <v>923</v>
      </c>
      <c r="I516" t="s">
        <v>924</v>
      </c>
      <c r="J516" t="s">
        <v>529</v>
      </c>
      <c r="K516" s="1" t="s">
        <v>38</v>
      </c>
      <c r="L516" t="s">
        <v>900</v>
      </c>
      <c r="M516" s="14"/>
      <c r="Q516" t="s">
        <v>402</v>
      </c>
      <c r="R516" t="s">
        <v>925</v>
      </c>
      <c r="S516" s="30"/>
      <c r="T516" s="30"/>
      <c r="U516" s="1" t="s">
        <v>41</v>
      </c>
    </row>
    <row r="517" spans="1:24" ht="13.2" x14ac:dyDescent="0.25">
      <c r="A517" s="1">
        <v>516</v>
      </c>
      <c r="B517" s="1">
        <v>34</v>
      </c>
      <c r="C517" s="3" t="s">
        <v>893</v>
      </c>
      <c r="D517" s="1">
        <v>11</v>
      </c>
      <c r="F517" t="str">
        <f t="shared" si="39"/>
        <v>SC0000-RET06.RT_SJC P6_Strip Temp PV_Ist</v>
      </c>
      <c r="G517" s="3" t="s">
        <v>926</v>
      </c>
      <c r="I517" t="s">
        <v>927</v>
      </c>
      <c r="J517" t="s">
        <v>533</v>
      </c>
      <c r="K517" s="1" t="s">
        <v>38</v>
      </c>
      <c r="L517" t="s">
        <v>113</v>
      </c>
      <c r="M517" s="14"/>
      <c r="Q517" t="s">
        <v>402</v>
      </c>
      <c r="R517" t="s">
        <v>928</v>
      </c>
      <c r="S517" s="30"/>
      <c r="T517" s="30"/>
      <c r="U517" s="1" t="s">
        <v>41</v>
      </c>
      <c r="X517" s="1" t="s">
        <v>41</v>
      </c>
    </row>
    <row r="518" spans="1:24" ht="13.2" x14ac:dyDescent="0.25">
      <c r="A518" s="1">
        <v>517</v>
      </c>
      <c r="B518" s="1">
        <v>34</v>
      </c>
      <c r="C518" s="3" t="s">
        <v>893</v>
      </c>
      <c r="D518" s="1">
        <v>12</v>
      </c>
      <c r="F518" t="str">
        <f t="shared" si="39"/>
        <v>CO0043-FIT05_SJC &amp; FJC N2 Safeguard_Flow PV_Ist</v>
      </c>
      <c r="G518" s="3" t="s">
        <v>929</v>
      </c>
      <c r="I518" t="s">
        <v>930</v>
      </c>
      <c r="J518" t="s">
        <v>400</v>
      </c>
      <c r="K518" s="1" t="s">
        <v>38</v>
      </c>
      <c r="L518" t="s">
        <v>401</v>
      </c>
      <c r="M518" s="14"/>
      <c r="Q518" t="s">
        <v>402</v>
      </c>
      <c r="R518" t="s">
        <v>931</v>
      </c>
      <c r="S518" s="30"/>
      <c r="T518" s="30"/>
      <c r="U518" s="1" t="s">
        <v>41</v>
      </c>
    </row>
    <row r="519" spans="1:24" ht="13.2" x14ac:dyDescent="0.25">
      <c r="A519" s="1">
        <v>518</v>
      </c>
      <c r="B519" s="1">
        <v>34</v>
      </c>
      <c r="C519" s="3" t="s">
        <v>893</v>
      </c>
      <c r="D519" s="1">
        <v>13</v>
      </c>
      <c r="F519" t="str">
        <f t="shared" si="39"/>
        <v>CAA03-AIT20.PV-YV05_SJCS Z3 Sample : AP E3_O2 ppm PV_Ist</v>
      </c>
      <c r="G519" s="3" t="s">
        <v>932</v>
      </c>
      <c r="I519" t="s">
        <v>933</v>
      </c>
      <c r="J519" t="s">
        <v>451</v>
      </c>
      <c r="K519" s="1" t="s">
        <v>38</v>
      </c>
      <c r="L519" t="s">
        <v>452</v>
      </c>
      <c r="M519" s="14"/>
      <c r="Q519" t="s">
        <v>402</v>
      </c>
      <c r="R519" t="s">
        <v>934</v>
      </c>
      <c r="S519" s="30"/>
      <c r="T519" s="30"/>
      <c r="U519" s="1" t="s">
        <v>41</v>
      </c>
    </row>
    <row r="520" spans="1:24" ht="13.2" x14ac:dyDescent="0.25">
      <c r="A520" s="1">
        <v>519</v>
      </c>
      <c r="B520" s="1">
        <v>34</v>
      </c>
      <c r="C520" s="3" t="s">
        <v>893</v>
      </c>
      <c r="D520" s="1">
        <v>14</v>
      </c>
      <c r="F520" t="str">
        <f t="shared" si="39"/>
        <v>CAA03-AIT10.PV-YV05_SJCS Z3 Sample : AP E3_H2 % PV_Ist</v>
      </c>
      <c r="G520" s="3" t="s">
        <v>935</v>
      </c>
      <c r="I520" t="s">
        <v>933</v>
      </c>
      <c r="J520" t="s">
        <v>458</v>
      </c>
      <c r="K520" s="1" t="s">
        <v>38</v>
      </c>
      <c r="L520" t="s">
        <v>57</v>
      </c>
      <c r="M520" s="14"/>
      <c r="Q520" t="s">
        <v>402</v>
      </c>
      <c r="R520" t="s">
        <v>936</v>
      </c>
      <c r="S520" s="30"/>
      <c r="T520" s="30"/>
      <c r="U520" s="1" t="s">
        <v>41</v>
      </c>
    </row>
    <row r="521" spans="1:24" ht="13.2" x14ac:dyDescent="0.25">
      <c r="A521" s="1">
        <v>520</v>
      </c>
      <c r="B521" s="1">
        <v>34</v>
      </c>
      <c r="C521" s="3" t="s">
        <v>893</v>
      </c>
      <c r="D521" s="1">
        <v>15</v>
      </c>
      <c r="F521" t="str">
        <f t="shared" si="39"/>
        <v>CAA02-AIT21.PV-YV15_SJCS Z1 Sample : AP N2_O2 ppm PV_Ist</v>
      </c>
      <c r="G521" s="3" t="s">
        <v>937</v>
      </c>
      <c r="I521" t="s">
        <v>938</v>
      </c>
      <c r="J521" t="s">
        <v>451</v>
      </c>
      <c r="K521" s="1" t="s">
        <v>38</v>
      </c>
      <c r="L521" t="s">
        <v>452</v>
      </c>
      <c r="M521" s="14"/>
      <c r="Q521" t="s">
        <v>402</v>
      </c>
      <c r="R521" t="s">
        <v>939</v>
      </c>
      <c r="S521" s="30"/>
      <c r="T521" s="30"/>
      <c r="U521" s="1" t="s">
        <v>41</v>
      </c>
    </row>
    <row r="522" spans="1:24" ht="13.2" x14ac:dyDescent="0.25">
      <c r="A522" s="1">
        <v>521</v>
      </c>
      <c r="B522" s="1">
        <v>34</v>
      </c>
      <c r="C522" s="3" t="s">
        <v>893</v>
      </c>
      <c r="D522" s="1">
        <v>16</v>
      </c>
      <c r="F522" t="str">
        <f t="shared" si="39"/>
        <v>CAA02-AIT20.PV-YV09_SJCS Z5 Sample : AP I2_O2 % PV_Ist</v>
      </c>
      <c r="G522" s="3" t="s">
        <v>940</v>
      </c>
      <c r="I522" t="s">
        <v>941</v>
      </c>
      <c r="J522" t="s">
        <v>545</v>
      </c>
      <c r="K522" s="1" t="s">
        <v>38</v>
      </c>
      <c r="L522" t="s">
        <v>57</v>
      </c>
      <c r="M522" s="14"/>
      <c r="Q522" t="s">
        <v>402</v>
      </c>
      <c r="R522" t="s">
        <v>942</v>
      </c>
      <c r="S522" s="30"/>
      <c r="T522" s="30"/>
      <c r="U522" s="1" t="s">
        <v>41</v>
      </c>
    </row>
    <row r="523" spans="1:24" ht="13.2" x14ac:dyDescent="0.25">
      <c r="A523" s="1">
        <v>522</v>
      </c>
      <c r="B523" s="1">
        <v>34</v>
      </c>
      <c r="C523" s="3" t="s">
        <v>893</v>
      </c>
      <c r="D523" s="1">
        <v>17</v>
      </c>
      <c r="F523" t="str">
        <f t="shared" si="39"/>
        <v>CAA02-AIT11.PV-YV15_SJCS Z1 Sample : AP N2_H2 % PV_Ist</v>
      </c>
      <c r="G523" s="3" t="s">
        <v>943</v>
      </c>
      <c r="I523" t="s">
        <v>938</v>
      </c>
      <c r="J523" t="s">
        <v>458</v>
      </c>
      <c r="K523" s="1" t="s">
        <v>38</v>
      </c>
      <c r="L523" t="s">
        <v>57</v>
      </c>
      <c r="M523" s="14"/>
      <c r="Q523" t="s">
        <v>402</v>
      </c>
      <c r="R523" t="s">
        <v>944</v>
      </c>
      <c r="S523" s="30"/>
      <c r="T523" s="30"/>
      <c r="U523" s="1" t="s">
        <v>41</v>
      </c>
    </row>
    <row r="524" spans="1:24" ht="13.2" x14ac:dyDescent="0.25">
      <c r="A524" s="1">
        <v>523</v>
      </c>
      <c r="B524" s="1">
        <v>34</v>
      </c>
      <c r="C524" s="3" t="s">
        <v>893</v>
      </c>
      <c r="D524" s="1">
        <v>18</v>
      </c>
      <c r="F524" t="str">
        <f t="shared" si="39"/>
        <v>CAA02-AIT10.PV-YV09_SJCS Z5 Sample : AP I2_H2 % PV_Ist</v>
      </c>
      <c r="G524" s="3" t="s">
        <v>945</v>
      </c>
      <c r="I524" t="s">
        <v>941</v>
      </c>
      <c r="J524" t="s">
        <v>458</v>
      </c>
      <c r="K524" s="1" t="s">
        <v>38</v>
      </c>
      <c r="L524" t="s">
        <v>57</v>
      </c>
      <c r="M524" s="14"/>
      <c r="Q524" t="s">
        <v>402</v>
      </c>
      <c r="R524" t="s">
        <v>946</v>
      </c>
      <c r="S524" s="30"/>
      <c r="T524" s="30"/>
      <c r="U524" s="1" t="s">
        <v>41</v>
      </c>
    </row>
    <row r="525" spans="1:24" ht="13.2" x14ac:dyDescent="0.25">
      <c r="A525" s="1">
        <v>524</v>
      </c>
      <c r="B525" s="1">
        <v>34</v>
      </c>
      <c r="C525" s="3" t="s">
        <v>893</v>
      </c>
      <c r="D525" s="1">
        <v>19</v>
      </c>
      <c r="F525" t="str">
        <f t="shared" si="39"/>
        <v>CAA01-AIT35.PV-YV08_SJC Z4-5 FJC Z1 Sample : AP F1_DP PV_Ist</v>
      </c>
      <c r="G525" s="3" t="s">
        <v>947</v>
      </c>
      <c r="I525" t="s">
        <v>948</v>
      </c>
      <c r="J525" t="s">
        <v>558</v>
      </c>
      <c r="K525" s="1" t="s">
        <v>38</v>
      </c>
      <c r="L525" t="s">
        <v>113</v>
      </c>
      <c r="M525" s="14"/>
      <c r="Q525" t="s">
        <v>402</v>
      </c>
      <c r="R525" t="s">
        <v>949</v>
      </c>
      <c r="S525" s="30"/>
      <c r="T525" s="30"/>
      <c r="U525" s="1" t="s">
        <v>41</v>
      </c>
    </row>
    <row r="526" spans="1:24" ht="13.2" x14ac:dyDescent="0.25">
      <c r="A526" s="1">
        <v>525</v>
      </c>
      <c r="B526" s="1">
        <v>34</v>
      </c>
      <c r="C526" s="3" t="s">
        <v>893</v>
      </c>
      <c r="D526" s="1">
        <v>20</v>
      </c>
      <c r="F526" t="str">
        <f t="shared" si="39"/>
        <v>CAA01-AIT35.PV-YV07_SJC Z1-3 Sample : AP E1_DP PV_Ist</v>
      </c>
      <c r="G526" s="3" t="s">
        <v>950</v>
      </c>
      <c r="I526" t="s">
        <v>951</v>
      </c>
      <c r="J526" t="s">
        <v>558</v>
      </c>
      <c r="K526" s="1" t="s">
        <v>38</v>
      </c>
      <c r="L526" t="s">
        <v>113</v>
      </c>
      <c r="M526" s="14"/>
      <c r="Q526" t="s">
        <v>402</v>
      </c>
      <c r="R526" t="s">
        <v>952</v>
      </c>
      <c r="S526" s="30"/>
      <c r="T526" s="30"/>
      <c r="U526" s="1" t="s">
        <v>41</v>
      </c>
    </row>
    <row r="527" spans="1:24" ht="13.2" x14ac:dyDescent="0.25">
      <c r="A527" s="1">
        <v>526</v>
      </c>
      <c r="B527" s="1">
        <v>34</v>
      </c>
      <c r="C527" s="3" t="s">
        <v>893</v>
      </c>
      <c r="D527" s="1">
        <v>21</v>
      </c>
      <c r="F527" s="4" t="str">
        <f t="shared" si="39"/>
        <v>0_Slow Jet Cooling Zone 5_P6 SP of MM mode_Soll</v>
      </c>
      <c r="G527" s="3">
        <v>0</v>
      </c>
      <c r="I527" t="s">
        <v>953</v>
      </c>
      <c r="J527" s="4" t="s">
        <v>890</v>
      </c>
      <c r="K527" s="1" t="s">
        <v>48</v>
      </c>
      <c r="L527" t="s">
        <v>113</v>
      </c>
      <c r="M527" s="14"/>
      <c r="Q527" t="s">
        <v>402</v>
      </c>
      <c r="S527" s="30"/>
      <c r="T527" s="30"/>
      <c r="U527" s="1" t="s">
        <v>41</v>
      </c>
      <c r="X527" s="1" t="s">
        <v>41</v>
      </c>
    </row>
    <row r="528" spans="1:24" ht="13.2" x14ac:dyDescent="0.25">
      <c r="A528" s="1">
        <v>527</v>
      </c>
      <c r="B528" s="1">
        <v>34</v>
      </c>
      <c r="C528" s="3" t="s">
        <v>893</v>
      </c>
      <c r="D528" s="1">
        <v>22</v>
      </c>
      <c r="F528" t="str">
        <f t="shared" si="39"/>
        <v>0_Slow Jet Cooling Zone 3-5_Cooling rate from MM mode_Soll</v>
      </c>
      <c r="G528" s="3">
        <v>0</v>
      </c>
      <c r="I528" t="s">
        <v>954</v>
      </c>
      <c r="J528" t="s">
        <v>891</v>
      </c>
      <c r="K528" s="1" t="s">
        <v>48</v>
      </c>
      <c r="L528" t="s">
        <v>892</v>
      </c>
      <c r="M528" s="14"/>
      <c r="Q528" t="s">
        <v>402</v>
      </c>
      <c r="S528" s="30"/>
      <c r="T528" s="30"/>
      <c r="U528" s="1" t="s">
        <v>41</v>
      </c>
      <c r="X528" s="1" t="s">
        <v>41</v>
      </c>
    </row>
    <row r="529" spans="1:24" ht="13.2" x14ac:dyDescent="0.25">
      <c r="A529" s="1">
        <v>528</v>
      </c>
      <c r="B529" s="1">
        <v>34</v>
      </c>
      <c r="C529" s="3" t="s">
        <v>893</v>
      </c>
      <c r="D529" s="1">
        <v>23</v>
      </c>
      <c r="F529" t="str">
        <f t="shared" si="39"/>
        <v>0_Slow Jet Cooling Zone 1 &amp; 2_Cooling rate from MM mode_Soll</v>
      </c>
      <c r="G529" s="3">
        <v>0</v>
      </c>
      <c r="I529" t="s">
        <v>955</v>
      </c>
      <c r="J529" t="s">
        <v>891</v>
      </c>
      <c r="K529" s="1" t="s">
        <v>48</v>
      </c>
      <c r="L529" t="s">
        <v>892</v>
      </c>
      <c r="M529" s="14"/>
      <c r="Q529" t="s">
        <v>402</v>
      </c>
      <c r="S529" s="30"/>
      <c r="T529" s="30"/>
      <c r="U529" s="1" t="s">
        <v>41</v>
      </c>
      <c r="X529" s="1" t="s">
        <v>41</v>
      </c>
    </row>
    <row r="530" spans="1:24" ht="13.2" x14ac:dyDescent="0.25">
      <c r="A530" s="1">
        <v>529</v>
      </c>
      <c r="M530" s="14"/>
      <c r="S530" s="30"/>
      <c r="T530" s="30"/>
    </row>
    <row r="531" spans="1:24" ht="13.2" x14ac:dyDescent="0.25">
      <c r="A531" s="1">
        <v>530</v>
      </c>
      <c r="B531" s="1">
        <v>35</v>
      </c>
      <c r="C531" s="3" t="s">
        <v>956</v>
      </c>
      <c r="D531" s="1">
        <v>1</v>
      </c>
      <c r="F531" t="str">
        <f t="shared" ref="F531:F542" si="40">IF(G531&lt;&gt;"",TRIM(CONCATENATE(G531,H531,"_",I531,"_",J531,"_",K531)),"")</f>
        <v>FC0441-PIT01_FJC Zone 4 Lower Side_Pres PV_Ist</v>
      </c>
      <c r="G531" s="3" t="s">
        <v>957</v>
      </c>
      <c r="I531" t="s">
        <v>958</v>
      </c>
      <c r="J531" t="s">
        <v>529</v>
      </c>
      <c r="K531" s="1" t="s">
        <v>38</v>
      </c>
      <c r="L531" t="s">
        <v>900</v>
      </c>
      <c r="M531" s="14"/>
      <c r="Q531" t="s">
        <v>402</v>
      </c>
      <c r="R531" t="s">
        <v>959</v>
      </c>
      <c r="S531" s="30"/>
      <c r="T531" s="30"/>
      <c r="U531" s="1" t="s">
        <v>41</v>
      </c>
    </row>
    <row r="532" spans="1:24" ht="13.2" x14ac:dyDescent="0.25">
      <c r="A532" s="1">
        <v>531</v>
      </c>
      <c r="B532" s="1">
        <v>35</v>
      </c>
      <c r="C532" s="3" t="s">
        <v>956</v>
      </c>
      <c r="D532" s="1">
        <v>2</v>
      </c>
      <c r="F532" t="str">
        <f t="shared" si="40"/>
        <v>FC0341-PIT01_FJC Zone 3 Lower Side_Pres PV_Ist</v>
      </c>
      <c r="G532" s="3" t="s">
        <v>960</v>
      </c>
      <c r="I532" t="s">
        <v>961</v>
      </c>
      <c r="J532" t="s">
        <v>529</v>
      </c>
      <c r="K532" s="1" t="s">
        <v>38</v>
      </c>
      <c r="L532" t="s">
        <v>900</v>
      </c>
      <c r="M532" s="14"/>
      <c r="Q532" t="s">
        <v>402</v>
      </c>
      <c r="R532" t="s">
        <v>962</v>
      </c>
      <c r="S532" s="30"/>
      <c r="T532" s="30"/>
      <c r="U532" s="1" t="s">
        <v>41</v>
      </c>
    </row>
    <row r="533" spans="1:24" ht="13.2" x14ac:dyDescent="0.25">
      <c r="A533" s="1">
        <v>532</v>
      </c>
      <c r="B533" s="1">
        <v>35</v>
      </c>
      <c r="C533" s="3" t="s">
        <v>956</v>
      </c>
      <c r="D533" s="1">
        <v>3</v>
      </c>
      <c r="F533" t="str">
        <f t="shared" si="40"/>
        <v>FC0241-PIT01_FJC Zone 2 Lower Side_Pres PV_Ist</v>
      </c>
      <c r="G533" s="3" t="s">
        <v>963</v>
      </c>
      <c r="I533" t="s">
        <v>964</v>
      </c>
      <c r="J533" t="s">
        <v>529</v>
      </c>
      <c r="K533" s="1" t="s">
        <v>38</v>
      </c>
      <c r="L533" t="s">
        <v>900</v>
      </c>
      <c r="M533" s="14"/>
      <c r="Q533" t="s">
        <v>402</v>
      </c>
      <c r="R533" t="s">
        <v>965</v>
      </c>
      <c r="S533" s="30"/>
      <c r="T533" s="30"/>
      <c r="U533" s="1" t="s">
        <v>41</v>
      </c>
    </row>
    <row r="534" spans="1:24" ht="13.2" x14ac:dyDescent="0.25">
      <c r="A534" s="1">
        <v>533</v>
      </c>
      <c r="B534" s="1">
        <v>35</v>
      </c>
      <c r="C534" s="3" t="s">
        <v>956</v>
      </c>
      <c r="D534" s="1">
        <v>4</v>
      </c>
      <c r="F534" t="str">
        <f t="shared" si="40"/>
        <v>FC0141-PIT01_FJC Zone 1 Lower Side_Pres PV_Ist</v>
      </c>
      <c r="G534" s="3" t="s">
        <v>966</v>
      </c>
      <c r="I534" t="s">
        <v>967</v>
      </c>
      <c r="J534" t="s">
        <v>529</v>
      </c>
      <c r="K534" s="1" t="s">
        <v>38</v>
      </c>
      <c r="L534" t="s">
        <v>900</v>
      </c>
      <c r="M534" s="14"/>
      <c r="Q534" t="s">
        <v>402</v>
      </c>
      <c r="R534" t="s">
        <v>968</v>
      </c>
      <c r="S534" s="30"/>
      <c r="T534" s="30"/>
      <c r="U534" s="1" t="s">
        <v>41</v>
      </c>
    </row>
    <row r="535" spans="1:24" ht="13.2" x14ac:dyDescent="0.25">
      <c r="A535" s="1">
        <v>534</v>
      </c>
      <c r="B535" s="1">
        <v>35</v>
      </c>
      <c r="C535" s="3" t="s">
        <v>956</v>
      </c>
      <c r="D535" s="1">
        <v>5</v>
      </c>
      <c r="F535" t="str">
        <f t="shared" si="40"/>
        <v>FC0000-RET07.RT_FJC P7_Strip Temp PV_Ist</v>
      </c>
      <c r="G535" s="3" t="s">
        <v>969</v>
      </c>
      <c r="I535" t="s">
        <v>970</v>
      </c>
      <c r="J535" t="s">
        <v>533</v>
      </c>
      <c r="K535" s="1" t="s">
        <v>38</v>
      </c>
      <c r="L535" t="s">
        <v>113</v>
      </c>
      <c r="M535" s="14"/>
      <c r="Q535" t="s">
        <v>402</v>
      </c>
      <c r="R535" t="s">
        <v>971</v>
      </c>
      <c r="S535" s="30"/>
      <c r="T535" s="30"/>
      <c r="U535" s="1" t="s">
        <v>41</v>
      </c>
      <c r="X535" s="1" t="s">
        <v>41</v>
      </c>
    </row>
    <row r="536" spans="1:24" ht="13.2" x14ac:dyDescent="0.25">
      <c r="A536" s="1">
        <v>535</v>
      </c>
      <c r="B536" s="1">
        <v>35</v>
      </c>
      <c r="C536" s="3" t="s">
        <v>956</v>
      </c>
      <c r="D536" s="1">
        <v>6</v>
      </c>
      <c r="F536" t="str">
        <f t="shared" si="40"/>
        <v>CAA03-AIT20.PV-YV06_FJCS Z3 Sample : AP F3_O2 ppm PV_Ist</v>
      </c>
      <c r="G536" s="3" t="s">
        <v>972</v>
      </c>
      <c r="I536" t="s">
        <v>973</v>
      </c>
      <c r="J536" t="s">
        <v>451</v>
      </c>
      <c r="K536" s="1" t="s">
        <v>38</v>
      </c>
      <c r="L536" t="s">
        <v>452</v>
      </c>
      <c r="M536" s="14"/>
      <c r="Q536" t="s">
        <v>402</v>
      </c>
      <c r="R536" t="s">
        <v>974</v>
      </c>
      <c r="S536" s="30"/>
      <c r="T536" s="30"/>
      <c r="U536" s="1" t="s">
        <v>41</v>
      </c>
    </row>
    <row r="537" spans="1:24" ht="13.2" x14ac:dyDescent="0.25">
      <c r="A537" s="1">
        <v>536</v>
      </c>
      <c r="B537" s="1">
        <v>35</v>
      </c>
      <c r="C537" s="3" t="s">
        <v>956</v>
      </c>
      <c r="D537" s="1">
        <v>7</v>
      </c>
      <c r="F537" t="str">
        <f t="shared" si="40"/>
        <v>CAA03-AIT10.PV-YV06_FJCS Z3 Sample : AP F3_H2 % PV_Ist</v>
      </c>
      <c r="G537" s="3" t="s">
        <v>975</v>
      </c>
      <c r="I537" t="s">
        <v>973</v>
      </c>
      <c r="J537" t="s">
        <v>458</v>
      </c>
      <c r="K537" s="1" t="s">
        <v>38</v>
      </c>
      <c r="L537" t="s">
        <v>57</v>
      </c>
      <c r="M537" s="14"/>
      <c r="Q537" t="s">
        <v>402</v>
      </c>
      <c r="R537" t="s">
        <v>976</v>
      </c>
      <c r="S537" s="30"/>
      <c r="T537" s="30"/>
      <c r="U537" s="1" t="s">
        <v>41</v>
      </c>
    </row>
    <row r="538" spans="1:24" ht="13.2" x14ac:dyDescent="0.25">
      <c r="A538" s="1">
        <v>537</v>
      </c>
      <c r="B538" s="1">
        <v>35</v>
      </c>
      <c r="C538" s="3" t="s">
        <v>956</v>
      </c>
      <c r="D538" s="1">
        <v>8</v>
      </c>
      <c r="F538" t="str">
        <f t="shared" si="40"/>
        <v>CAA02-AIT21.PV-YV16_FJCS Z1 Sample : AP O2_O2 ppm PV_Ist</v>
      </c>
      <c r="G538" s="3" t="s">
        <v>977</v>
      </c>
      <c r="I538" t="s">
        <v>978</v>
      </c>
      <c r="J538" t="s">
        <v>451</v>
      </c>
      <c r="K538" s="1" t="s">
        <v>38</v>
      </c>
      <c r="L538" t="s">
        <v>452</v>
      </c>
      <c r="M538" s="14"/>
      <c r="Q538" t="s">
        <v>402</v>
      </c>
      <c r="R538" t="s">
        <v>979</v>
      </c>
      <c r="S538" s="30"/>
      <c r="T538" s="30"/>
      <c r="U538" s="1" t="s">
        <v>41</v>
      </c>
    </row>
    <row r="539" spans="1:24" ht="13.2" x14ac:dyDescent="0.25">
      <c r="A539" s="1">
        <v>538</v>
      </c>
      <c r="B539" s="1">
        <v>35</v>
      </c>
      <c r="C539" s="3" t="s">
        <v>956</v>
      </c>
      <c r="D539" s="1">
        <v>9</v>
      </c>
      <c r="F539" t="str">
        <f t="shared" si="40"/>
        <v>CAA02-AIT11.PV-YV16_FJCS Z1 Sample : AP O2_H2 % PV_Ist</v>
      </c>
      <c r="G539" s="3" t="s">
        <v>980</v>
      </c>
      <c r="I539" t="s">
        <v>978</v>
      </c>
      <c r="J539" t="s">
        <v>458</v>
      </c>
      <c r="K539" s="1" t="s">
        <v>38</v>
      </c>
      <c r="L539" t="s">
        <v>57</v>
      </c>
      <c r="M539" s="14"/>
      <c r="Q539" t="s">
        <v>402</v>
      </c>
      <c r="R539" t="s">
        <v>981</v>
      </c>
      <c r="S539" s="30"/>
      <c r="T539" s="30"/>
      <c r="U539" s="1" t="s">
        <v>41</v>
      </c>
    </row>
    <row r="540" spans="1:24" ht="13.2" x14ac:dyDescent="0.25">
      <c r="A540" s="1">
        <v>539</v>
      </c>
      <c r="B540" s="1">
        <v>35</v>
      </c>
      <c r="C540" s="3" t="s">
        <v>956</v>
      </c>
      <c r="D540" s="1">
        <v>10</v>
      </c>
      <c r="F540" t="str">
        <f t="shared" si="40"/>
        <v>CAA01-AIT35.PV-YV09_FJC Z2-4 Sample : AP G1_DP PV_Ist</v>
      </c>
      <c r="G540" s="3" t="s">
        <v>982</v>
      </c>
      <c r="I540" t="s">
        <v>983</v>
      </c>
      <c r="J540" t="s">
        <v>558</v>
      </c>
      <c r="K540" s="1" t="s">
        <v>38</v>
      </c>
      <c r="L540" t="s">
        <v>113</v>
      </c>
      <c r="M540" s="14"/>
      <c r="Q540" t="s">
        <v>402</v>
      </c>
      <c r="R540" t="s">
        <v>984</v>
      </c>
      <c r="S540" s="30"/>
      <c r="T540" s="30"/>
      <c r="U540" s="1" t="s">
        <v>41</v>
      </c>
    </row>
    <row r="541" spans="1:24" ht="13.2" x14ac:dyDescent="0.25">
      <c r="A541" s="1">
        <v>540</v>
      </c>
      <c r="B541" s="1">
        <v>35</v>
      </c>
      <c r="C541" s="3" t="s">
        <v>956</v>
      </c>
      <c r="D541" s="1">
        <v>11</v>
      </c>
      <c r="F541" t="str">
        <f t="shared" si="40"/>
        <v>0_Fast Jet Cooling Zone 4_P7 SP of MM mode_Soll</v>
      </c>
      <c r="G541" s="3">
        <v>0</v>
      </c>
      <c r="I541" t="s">
        <v>985</v>
      </c>
      <c r="J541" t="s">
        <v>986</v>
      </c>
      <c r="K541" s="1" t="s">
        <v>48</v>
      </c>
      <c r="L541" t="s">
        <v>113</v>
      </c>
      <c r="M541" s="14"/>
      <c r="Q541" t="s">
        <v>402</v>
      </c>
      <c r="S541" s="30"/>
      <c r="T541" s="30"/>
      <c r="U541" s="1" t="s">
        <v>41</v>
      </c>
      <c r="X541" s="1" t="s">
        <v>41</v>
      </c>
    </row>
    <row r="542" spans="1:24" ht="13.2" x14ac:dyDescent="0.25">
      <c r="A542" s="1">
        <v>541</v>
      </c>
      <c r="B542" s="1">
        <v>35</v>
      </c>
      <c r="C542" s="3" t="s">
        <v>956</v>
      </c>
      <c r="D542" s="1">
        <v>12</v>
      </c>
      <c r="F542" t="str">
        <f t="shared" si="40"/>
        <v>0_Fast Jet Cooling Zone 1 &amp; 2_Cooling rate from MM mode_Soll</v>
      </c>
      <c r="G542" s="3">
        <v>0</v>
      </c>
      <c r="I542" t="s">
        <v>987</v>
      </c>
      <c r="J542" t="s">
        <v>891</v>
      </c>
      <c r="K542" s="1" t="s">
        <v>48</v>
      </c>
      <c r="L542" t="s">
        <v>892</v>
      </c>
      <c r="M542" s="14"/>
      <c r="Q542" t="s">
        <v>402</v>
      </c>
      <c r="S542" s="30"/>
      <c r="T542" s="30"/>
      <c r="U542" s="1" t="s">
        <v>41</v>
      </c>
      <c r="X542" s="1" t="s">
        <v>41</v>
      </c>
    </row>
    <row r="543" spans="1:24" ht="13.2" x14ac:dyDescent="0.25">
      <c r="A543" s="1">
        <v>542</v>
      </c>
      <c r="M543" s="14"/>
      <c r="S543" s="30"/>
      <c r="T543" s="30"/>
    </row>
    <row r="544" spans="1:24" ht="13.2" x14ac:dyDescent="0.25">
      <c r="A544" s="1">
        <v>543</v>
      </c>
      <c r="B544" s="1">
        <v>36</v>
      </c>
      <c r="C544" s="3" t="s">
        <v>988</v>
      </c>
      <c r="D544" s="1">
        <v>1</v>
      </c>
      <c r="F544" t="str">
        <f t="shared" ref="F544:F554" si="41">IF(G544&lt;&gt;"",TRIM(CONCATENATE(G544,H544,"_",I544,"_",J544,"_",K544)),"")</f>
        <v>XS0043-FIT02_Ext seal Between Curtains N2_ Flow PV_Ist</v>
      </c>
      <c r="G544" s="3" t="s">
        <v>989</v>
      </c>
      <c r="I544" t="s">
        <v>990</v>
      </c>
      <c r="J544" t="s">
        <v>436</v>
      </c>
      <c r="K544" s="1" t="s">
        <v>38</v>
      </c>
      <c r="L544" t="s">
        <v>401</v>
      </c>
      <c r="M544" s="14"/>
      <c r="Q544" t="s">
        <v>402</v>
      </c>
      <c r="R544" t="s">
        <v>991</v>
      </c>
      <c r="S544" s="30"/>
      <c r="T544" s="30"/>
      <c r="U544" s="1" t="s">
        <v>41</v>
      </c>
    </row>
    <row r="545" spans="1:24" ht="13.2" x14ac:dyDescent="0.25">
      <c r="A545" s="1">
        <v>544</v>
      </c>
      <c r="B545" s="1">
        <v>36</v>
      </c>
      <c r="C545" s="3" t="s">
        <v>988</v>
      </c>
      <c r="D545" s="1">
        <v>2</v>
      </c>
      <c r="F545" t="str">
        <f t="shared" si="41"/>
        <v>XS0043-FIT01_Ext seal After Curtains N2_ Flow PV_Ist</v>
      </c>
      <c r="G545" s="3" t="s">
        <v>992</v>
      </c>
      <c r="I545" t="s">
        <v>993</v>
      </c>
      <c r="J545" t="s">
        <v>436</v>
      </c>
      <c r="K545" s="1" t="s">
        <v>38</v>
      </c>
      <c r="L545" t="s">
        <v>401</v>
      </c>
      <c r="M545" s="14"/>
      <c r="Q545" t="s">
        <v>402</v>
      </c>
      <c r="R545" t="s">
        <v>994</v>
      </c>
      <c r="S545" s="30"/>
      <c r="T545" s="30"/>
      <c r="U545" s="1" t="s">
        <v>41</v>
      </c>
    </row>
    <row r="546" spans="1:24" ht="13.2" x14ac:dyDescent="0.25">
      <c r="A546" s="1">
        <v>545</v>
      </c>
      <c r="B546" s="1">
        <v>36</v>
      </c>
      <c r="C546" s="3" t="s">
        <v>988</v>
      </c>
      <c r="D546" s="1">
        <v>3</v>
      </c>
      <c r="F546" t="str">
        <f t="shared" si="41"/>
        <v>XS0041-PIT01_Ext seal Upward_Pres PV_Ist</v>
      </c>
      <c r="G546" s="3" t="s">
        <v>995</v>
      </c>
      <c r="I546" t="s">
        <v>996</v>
      </c>
      <c r="J546" t="s">
        <v>529</v>
      </c>
      <c r="K546" s="1" t="s">
        <v>38</v>
      </c>
      <c r="L546" t="s">
        <v>444</v>
      </c>
      <c r="M546" s="14"/>
      <c r="Q546" t="s">
        <v>402</v>
      </c>
      <c r="R546" t="s">
        <v>997</v>
      </c>
      <c r="S546" s="30"/>
      <c r="T546" s="30"/>
      <c r="U546" s="1" t="s">
        <v>41</v>
      </c>
    </row>
    <row r="547" spans="1:24" ht="13.2" x14ac:dyDescent="0.25">
      <c r="A547" s="1">
        <v>546</v>
      </c>
      <c r="B547" s="1">
        <v>36</v>
      </c>
      <c r="C547" s="3" t="s">
        <v>988</v>
      </c>
      <c r="D547" s="1">
        <v>4</v>
      </c>
      <c r="F547" t="str">
        <f t="shared" si="41"/>
        <v>XS0041-PDIT02_Ext seal Before &amp; After Curtain Seal 2_diff Pres PV_Ist</v>
      </c>
      <c r="G547" s="3" t="s">
        <v>998</v>
      </c>
      <c r="I547" t="s">
        <v>999</v>
      </c>
      <c r="J547" t="s">
        <v>443</v>
      </c>
      <c r="K547" s="1" t="s">
        <v>38</v>
      </c>
      <c r="L547" t="s">
        <v>444</v>
      </c>
      <c r="M547" s="14"/>
      <c r="Q547" t="s">
        <v>402</v>
      </c>
      <c r="R547" t="s">
        <v>1000</v>
      </c>
      <c r="S547" s="30"/>
      <c r="T547" s="30"/>
      <c r="U547" s="1" t="s">
        <v>41</v>
      </c>
    </row>
    <row r="548" spans="1:24" ht="13.2" x14ac:dyDescent="0.25">
      <c r="A548" s="1">
        <v>547</v>
      </c>
      <c r="B548" s="1">
        <v>36</v>
      </c>
      <c r="C548" s="3" t="s">
        <v>988</v>
      </c>
      <c r="D548" s="1">
        <v>5</v>
      </c>
      <c r="F548" t="str">
        <f t="shared" si="41"/>
        <v>XS0041-PDIT01_Ext seal Before &amp; After Curtain Seal 1_diff Pres PV_Ist</v>
      </c>
      <c r="G548" s="3" t="s">
        <v>1001</v>
      </c>
      <c r="I548" t="s">
        <v>1002</v>
      </c>
      <c r="J548" t="s">
        <v>443</v>
      </c>
      <c r="K548" s="1" t="s">
        <v>38</v>
      </c>
      <c r="L548" t="s">
        <v>444</v>
      </c>
      <c r="M548" s="14"/>
      <c r="Q548" t="s">
        <v>402</v>
      </c>
      <c r="R548" t="s">
        <v>1003</v>
      </c>
      <c r="S548" s="30"/>
      <c r="T548" s="30"/>
      <c r="U548" s="1" t="s">
        <v>41</v>
      </c>
    </row>
    <row r="549" spans="1:24" ht="13.2" x14ac:dyDescent="0.25">
      <c r="A549" s="1">
        <v>548</v>
      </c>
      <c r="B549" s="1">
        <v>36</v>
      </c>
      <c r="C549" s="3" t="s">
        <v>988</v>
      </c>
      <c r="D549" s="1">
        <v>6</v>
      </c>
      <c r="F549" t="str">
        <f t="shared" si="41"/>
        <v>CAA03-AIT20.PV-YV10_Exit Vent Sample : AP J3_O2 ppm PV_Ist</v>
      </c>
      <c r="G549" s="3" t="s">
        <v>1004</v>
      </c>
      <c r="I549" t="s">
        <v>1005</v>
      </c>
      <c r="J549" t="s">
        <v>451</v>
      </c>
      <c r="K549" s="1" t="s">
        <v>38</v>
      </c>
      <c r="L549" t="s">
        <v>452</v>
      </c>
      <c r="M549" s="14"/>
      <c r="Q549" t="s">
        <v>402</v>
      </c>
      <c r="R549" t="s">
        <v>1006</v>
      </c>
      <c r="S549" s="30"/>
      <c r="T549" s="30"/>
      <c r="U549" s="1" t="s">
        <v>41</v>
      </c>
    </row>
    <row r="550" spans="1:24" ht="13.2" x14ac:dyDescent="0.25">
      <c r="A550" s="1">
        <v>549</v>
      </c>
      <c r="B550" s="1">
        <v>36</v>
      </c>
      <c r="C550" s="3" t="s">
        <v>988</v>
      </c>
      <c r="D550" s="1">
        <v>7</v>
      </c>
      <c r="F550" t="str">
        <f t="shared" si="41"/>
        <v>CAA03-AIT20.PV-YV09_Exit Seal Sample : AP I3_O2 ppm PV_Ist</v>
      </c>
      <c r="G550" s="3" t="s">
        <v>1007</v>
      </c>
      <c r="I550" t="s">
        <v>1008</v>
      </c>
      <c r="J550" t="s">
        <v>451</v>
      </c>
      <c r="K550" s="1" t="s">
        <v>38</v>
      </c>
      <c r="L550" t="s">
        <v>452</v>
      </c>
      <c r="M550" s="14"/>
      <c r="Q550" t="s">
        <v>402</v>
      </c>
      <c r="R550" t="s">
        <v>1009</v>
      </c>
      <c r="S550" s="30"/>
      <c r="T550" s="30"/>
      <c r="U550" s="1" t="s">
        <v>41</v>
      </c>
    </row>
    <row r="551" spans="1:24" ht="13.2" x14ac:dyDescent="0.25">
      <c r="A551" s="1">
        <v>550</v>
      </c>
      <c r="B551" s="1">
        <v>36</v>
      </c>
      <c r="C551" s="3" t="s">
        <v>988</v>
      </c>
      <c r="D551" s="1">
        <v>8</v>
      </c>
      <c r="F551" t="str">
        <f t="shared" si="41"/>
        <v>CAA03-AIT10.PV-YV10_Exit Vent Sample : AP J3_H2 % PV_Ist</v>
      </c>
      <c r="G551" s="3" t="s">
        <v>1010</v>
      </c>
      <c r="I551" t="s">
        <v>1005</v>
      </c>
      <c r="J551" t="s">
        <v>458</v>
      </c>
      <c r="K551" s="1" t="s">
        <v>38</v>
      </c>
      <c r="L551" t="s">
        <v>57</v>
      </c>
      <c r="M551" s="14"/>
      <c r="Q551" t="s">
        <v>402</v>
      </c>
      <c r="R551" t="s">
        <v>1011</v>
      </c>
      <c r="S551" s="30"/>
      <c r="T551" s="30"/>
      <c r="U551" s="1" t="s">
        <v>41</v>
      </c>
    </row>
    <row r="552" spans="1:24" ht="13.2" x14ac:dyDescent="0.25">
      <c r="A552" s="1">
        <v>551</v>
      </c>
      <c r="B552" s="1">
        <v>36</v>
      </c>
      <c r="C552" s="3" t="s">
        <v>988</v>
      </c>
      <c r="D552" s="1">
        <v>9</v>
      </c>
      <c r="F552" t="str">
        <f t="shared" si="41"/>
        <v>CAA03-AIT10.PV-YV09_Exit Seal Sample : AP I3_H2 % PV_Ist</v>
      </c>
      <c r="G552" s="3" t="s">
        <v>1012</v>
      </c>
      <c r="I552" t="s">
        <v>1008</v>
      </c>
      <c r="J552" t="s">
        <v>458</v>
      </c>
      <c r="K552" s="1" t="s">
        <v>38</v>
      </c>
      <c r="L552" t="s">
        <v>57</v>
      </c>
      <c r="M552" s="14"/>
      <c r="Q552" t="s">
        <v>402</v>
      </c>
      <c r="R552" t="s">
        <v>1013</v>
      </c>
      <c r="S552" s="30"/>
      <c r="T552" s="30"/>
      <c r="U552" s="1" t="s">
        <v>41</v>
      </c>
    </row>
    <row r="553" spans="1:24" ht="13.2" x14ac:dyDescent="0.25">
      <c r="A553" s="1">
        <v>552</v>
      </c>
      <c r="B553" s="1">
        <v>36</v>
      </c>
      <c r="C553" s="3" t="s">
        <v>988</v>
      </c>
      <c r="D553" s="1">
        <v>10</v>
      </c>
      <c r="F553" t="str">
        <f t="shared" si="41"/>
        <v>CAA02-AIT21.PV-YV18_Exit Seal Sample : AP Q2_O2 ppm PV_Ist</v>
      </c>
      <c r="G553" s="3" t="s">
        <v>1014</v>
      </c>
      <c r="I553" t="s">
        <v>1015</v>
      </c>
      <c r="J553" t="s">
        <v>451</v>
      </c>
      <c r="K553" s="1" t="s">
        <v>38</v>
      </c>
      <c r="L553" t="s">
        <v>452</v>
      </c>
      <c r="M553" s="14"/>
      <c r="Q553" t="s">
        <v>402</v>
      </c>
      <c r="R553" t="s">
        <v>1016</v>
      </c>
      <c r="S553" s="30"/>
      <c r="T553" s="30"/>
      <c r="U553" s="1" t="s">
        <v>41</v>
      </c>
    </row>
    <row r="554" spans="1:24" ht="13.2" x14ac:dyDescent="0.25">
      <c r="A554" s="1">
        <v>553</v>
      </c>
      <c r="B554" s="1">
        <v>36</v>
      </c>
      <c r="C554" s="3" t="s">
        <v>988</v>
      </c>
      <c r="D554" s="1">
        <v>11</v>
      </c>
      <c r="F554" t="str">
        <f t="shared" si="41"/>
        <v>CAA02-AIT11.PV-YV18_Exit Seal Sample : AP Q2_H2 % PV_Ist</v>
      </c>
      <c r="G554" s="3" t="s">
        <v>1017</v>
      </c>
      <c r="I554" t="s">
        <v>1015</v>
      </c>
      <c r="J554" t="s">
        <v>458</v>
      </c>
      <c r="K554" s="1" t="s">
        <v>38</v>
      </c>
      <c r="L554" t="s">
        <v>57</v>
      </c>
      <c r="M554" s="14"/>
      <c r="Q554" t="s">
        <v>402</v>
      </c>
      <c r="R554" t="s">
        <v>1018</v>
      </c>
      <c r="S554" s="30"/>
      <c r="T554" s="30"/>
      <c r="U554" s="1" t="s">
        <v>41</v>
      </c>
    </row>
    <row r="555" spans="1:24" ht="13.2" x14ac:dyDescent="0.25">
      <c r="A555" s="1">
        <v>554</v>
      </c>
      <c r="M555" s="14"/>
      <c r="S555" s="30"/>
      <c r="T555" s="30"/>
    </row>
    <row r="556" spans="1:24" ht="13.2" x14ac:dyDescent="0.25">
      <c r="A556" s="1">
        <v>555</v>
      </c>
      <c r="B556" s="1">
        <v>37</v>
      </c>
      <c r="C556" s="3" t="s">
        <v>1019</v>
      </c>
      <c r="D556" s="1">
        <v>1</v>
      </c>
      <c r="F556" t="str">
        <f>IF(G556&lt;&gt;"",TRIM(CONCATENATE(G556,H556,"_",I556,"_",J556,"_",K556)),"")</f>
        <v>AC0321-PIT01_AJC Zone 3 Air_Pres PV_Ist</v>
      </c>
      <c r="G556" s="3" t="s">
        <v>1020</v>
      </c>
      <c r="I556" t="s">
        <v>1021</v>
      </c>
      <c r="J556" t="s">
        <v>529</v>
      </c>
      <c r="K556" s="1" t="s">
        <v>38</v>
      </c>
      <c r="L556" t="s">
        <v>900</v>
      </c>
      <c r="M556" s="14"/>
      <c r="Q556" t="s">
        <v>402</v>
      </c>
      <c r="R556" t="s">
        <v>1022</v>
      </c>
      <c r="S556" s="30"/>
      <c r="T556" s="30"/>
      <c r="U556" s="1" t="s">
        <v>41</v>
      </c>
    </row>
    <row r="557" spans="1:24" ht="13.2" x14ac:dyDescent="0.25">
      <c r="A557" s="1">
        <v>556</v>
      </c>
      <c r="B557" s="1">
        <v>37</v>
      </c>
      <c r="C557" s="3" t="s">
        <v>1019</v>
      </c>
      <c r="D557" s="1">
        <v>2</v>
      </c>
      <c r="F557" t="str">
        <f>IF(G557&lt;&gt;"",TRIM(CONCATENATE(G557,H557,"_",I557,"_",J557,"_",K557)),"")</f>
        <v>AC0221-PIT01_AJC Zone 2 Air_Pres PV_Ist</v>
      </c>
      <c r="G557" s="3" t="s">
        <v>1023</v>
      </c>
      <c r="I557" t="s">
        <v>1024</v>
      </c>
      <c r="J557" t="s">
        <v>529</v>
      </c>
      <c r="K557" s="1" t="s">
        <v>38</v>
      </c>
      <c r="L557" t="s">
        <v>900</v>
      </c>
      <c r="M557" s="14"/>
      <c r="Q557" t="s">
        <v>402</v>
      </c>
      <c r="R557" t="s">
        <v>1025</v>
      </c>
      <c r="S557" s="30"/>
      <c r="T557" s="30"/>
      <c r="U557" s="1" t="s">
        <v>41</v>
      </c>
    </row>
    <row r="558" spans="1:24" ht="13.2" x14ac:dyDescent="0.25">
      <c r="A558" s="1">
        <v>557</v>
      </c>
      <c r="B558" s="1">
        <v>37</v>
      </c>
      <c r="C558" s="3" t="s">
        <v>1019</v>
      </c>
      <c r="D558" s="1">
        <v>3</v>
      </c>
      <c r="F558" t="str">
        <f>IF(G558&lt;&gt;"",TRIM(CONCATENATE(G558,H558,"_",I558,"_",J558,"_",K558)),"")</f>
        <v>AC0121-PIT01_AJC Zone 1 Air_Pres PV_Ist</v>
      </c>
      <c r="G558" s="3" t="s">
        <v>1026</v>
      </c>
      <c r="I558" t="s">
        <v>1027</v>
      </c>
      <c r="J558" t="s">
        <v>529</v>
      </c>
      <c r="K558" s="1" t="s">
        <v>38</v>
      </c>
      <c r="L558" t="s">
        <v>900</v>
      </c>
      <c r="M558" s="14"/>
      <c r="Q558" t="s">
        <v>402</v>
      </c>
      <c r="R558" t="s">
        <v>1028</v>
      </c>
      <c r="S558" s="30"/>
      <c r="T558" s="30"/>
      <c r="U558" s="1" t="s">
        <v>41</v>
      </c>
    </row>
    <row r="559" spans="1:24" ht="13.2" x14ac:dyDescent="0.25">
      <c r="A559" s="1">
        <v>558</v>
      </c>
      <c r="B559" s="1">
        <v>37</v>
      </c>
      <c r="C559" s="3" t="s">
        <v>1019</v>
      </c>
      <c r="D559" s="1">
        <v>4</v>
      </c>
      <c r="F559" t="str">
        <f>IF(G559&lt;&gt;"",TRIM(CONCATENATE(G559,H559,"_",I559,"_",J559,"_",K559)),"")</f>
        <v>AC0000-RET08.RT_AJC P8_Strip Temp PV_Ist</v>
      </c>
      <c r="G559" s="3" t="s">
        <v>1029</v>
      </c>
      <c r="I559" t="s">
        <v>1030</v>
      </c>
      <c r="J559" t="s">
        <v>533</v>
      </c>
      <c r="K559" s="1" t="s">
        <v>38</v>
      </c>
      <c r="L559" t="s">
        <v>113</v>
      </c>
      <c r="M559" s="14"/>
      <c r="Q559" t="s">
        <v>402</v>
      </c>
      <c r="R559" t="s">
        <v>1031</v>
      </c>
      <c r="S559" s="30"/>
      <c r="T559" s="30"/>
      <c r="U559" s="1" t="s">
        <v>41</v>
      </c>
    </row>
    <row r="560" spans="1:24" ht="13.2" x14ac:dyDescent="0.25">
      <c r="A560" s="1">
        <v>559</v>
      </c>
      <c r="B560" s="1">
        <v>37</v>
      </c>
      <c r="C560" s="3" t="s">
        <v>1019</v>
      </c>
      <c r="D560" s="1">
        <v>5</v>
      </c>
      <c r="F560" t="str">
        <f>IF(G560&lt;&gt;"",TRIM(CONCATENATE(G560,H560,"_",I560,"_",J560,"_",K560)),"")</f>
        <v>0_Air Jet Cooling Zone 3_P8 SP of MM mode_Soll</v>
      </c>
      <c r="G560" s="3">
        <v>0</v>
      </c>
      <c r="I560" t="s">
        <v>1032</v>
      </c>
      <c r="J560" t="s">
        <v>1033</v>
      </c>
      <c r="K560" s="1" t="s">
        <v>48</v>
      </c>
      <c r="L560" t="s">
        <v>113</v>
      </c>
      <c r="M560" s="14"/>
      <c r="Q560" t="s">
        <v>402</v>
      </c>
      <c r="S560" s="30"/>
      <c r="T560" s="30"/>
      <c r="U560" s="1" t="s">
        <v>41</v>
      </c>
      <c r="X560" s="1" t="s">
        <v>41</v>
      </c>
    </row>
    <row r="561" spans="1:37" ht="13.2" x14ac:dyDescent="0.25">
      <c r="A561" s="1">
        <v>560</v>
      </c>
      <c r="M561" s="14"/>
      <c r="S561" s="30"/>
      <c r="T561" s="30"/>
    </row>
    <row r="562" spans="1:37" ht="13.2" x14ac:dyDescent="0.25">
      <c r="A562" s="1">
        <v>561</v>
      </c>
      <c r="B562" s="1">
        <v>38</v>
      </c>
      <c r="C562" s="3" t="s">
        <v>1034</v>
      </c>
      <c r="D562" s="1">
        <v>1</v>
      </c>
      <c r="E562" s="1">
        <f>LEN(F562)</f>
        <v>40</v>
      </c>
      <c r="F562" t="str">
        <f>IF(G562&lt;&gt;"",TRIM(CONCATENATE(G562,H562,"_",I562,"_",J562,"_",K562)),"")</f>
        <v>NB01EPU_Bandmittenregelung8_Bandlage_Ist</v>
      </c>
      <c r="G562" s="3" t="s">
        <v>1035</v>
      </c>
      <c r="H562" t="s">
        <v>130</v>
      </c>
      <c r="I562" t="s">
        <v>1036</v>
      </c>
      <c r="J562" t="s">
        <v>132</v>
      </c>
      <c r="K562" s="1" t="s">
        <v>38</v>
      </c>
      <c r="L562" t="s">
        <v>60</v>
      </c>
      <c r="M562" s="14"/>
      <c r="Q562" t="s">
        <v>269</v>
      </c>
      <c r="S562" s="30"/>
      <c r="T562" s="30"/>
      <c r="U562" s="1" t="s">
        <v>41</v>
      </c>
    </row>
    <row r="563" spans="1:37" ht="13.2" x14ac:dyDescent="0.25">
      <c r="A563" s="1">
        <v>562</v>
      </c>
      <c r="B563" s="1">
        <v>38</v>
      </c>
      <c r="C563" s="3" t="s">
        <v>1034</v>
      </c>
      <c r="D563" s="1">
        <v>2</v>
      </c>
      <c r="E563" s="1">
        <f>LEN(F563)</f>
        <v>43</v>
      </c>
      <c r="F563" t="str">
        <f>IF(G563&lt;&gt;"",TRIM(CONCATENATE(G563,H563,"_",I563,"_",J563,"_",K563)),"")</f>
        <v>NB01EPU_Bandmittenregelung8_Position_Offset</v>
      </c>
      <c r="G563" s="3" t="s">
        <v>1035</v>
      </c>
      <c r="H563" t="s">
        <v>130</v>
      </c>
      <c r="I563" t="s">
        <v>1036</v>
      </c>
      <c r="J563" t="s">
        <v>134</v>
      </c>
      <c r="K563" s="1" t="s">
        <v>135</v>
      </c>
      <c r="L563" t="s">
        <v>60</v>
      </c>
      <c r="M563" s="14"/>
      <c r="Q563" t="s">
        <v>269</v>
      </c>
      <c r="S563" s="30"/>
      <c r="T563" s="30"/>
      <c r="U563" s="1" t="s">
        <v>41</v>
      </c>
      <c r="AC563" s="15"/>
    </row>
    <row r="564" spans="1:37" ht="13.2" x14ac:dyDescent="0.25">
      <c r="A564" s="1">
        <v>563</v>
      </c>
      <c r="B564" s="1">
        <v>38</v>
      </c>
      <c r="C564" s="3" t="s">
        <v>1034</v>
      </c>
      <c r="D564" s="1">
        <v>3</v>
      </c>
      <c r="E564" s="1">
        <f>LEN(F564)</f>
        <v>42</v>
      </c>
      <c r="F564" t="str">
        <f>IF(G564&lt;&gt;"",TRIM(CONCATENATE(G564,H564,"_",I564,"_",J564,"_",K564)),"")</f>
        <v>NB01EPU_Bandmittenregelung8_Auslenkung_Ist</v>
      </c>
      <c r="G564" s="3" t="s">
        <v>1035</v>
      </c>
      <c r="H564" t="s">
        <v>130</v>
      </c>
      <c r="I564" t="s">
        <v>1036</v>
      </c>
      <c r="J564" t="s">
        <v>136</v>
      </c>
      <c r="K564" s="1" t="s">
        <v>38</v>
      </c>
      <c r="L564" t="s">
        <v>57</v>
      </c>
      <c r="M564" s="14"/>
      <c r="Q564" t="s">
        <v>269</v>
      </c>
      <c r="S564" s="30"/>
      <c r="T564" s="30"/>
      <c r="U564" s="1" t="s">
        <v>41</v>
      </c>
      <c r="AC564" s="15"/>
    </row>
    <row r="565" spans="1:37" ht="13.2" x14ac:dyDescent="0.25">
      <c r="A565" s="1">
        <v>564</v>
      </c>
      <c r="M565" s="14"/>
      <c r="S565" s="30"/>
      <c r="T565" s="30"/>
      <c r="AC565" s="15"/>
    </row>
    <row r="566" spans="1:37" ht="13.2" x14ac:dyDescent="0.25">
      <c r="A566" s="1">
        <v>565</v>
      </c>
      <c r="B566" s="1">
        <v>39</v>
      </c>
      <c r="C566" s="3" t="s">
        <v>1037</v>
      </c>
      <c r="D566" s="1">
        <v>1</v>
      </c>
      <c r="E566" s="1">
        <f>LEN(F566)</f>
        <v>35</v>
      </c>
      <c r="F566" t="str">
        <f>IF(G566&lt;&gt;"",TRIM(CONCATENATE(G566,H566,"_",I566,"_",J566,"_",K566)),"")</f>
        <v>ND21BBZ_Kompensationsrolle_Zug_Soll</v>
      </c>
      <c r="G566" s="3" t="s">
        <v>1038</v>
      </c>
      <c r="H566" t="s">
        <v>258</v>
      </c>
      <c r="I566" t="s">
        <v>1039</v>
      </c>
      <c r="J566" t="s">
        <v>121</v>
      </c>
      <c r="K566" s="1" t="s">
        <v>48</v>
      </c>
      <c r="L566" t="s">
        <v>260</v>
      </c>
      <c r="M566" s="14"/>
      <c r="Q566" t="s">
        <v>381</v>
      </c>
      <c r="S566" s="30"/>
      <c r="T566" s="30"/>
      <c r="U566" s="1" t="s">
        <v>41</v>
      </c>
    </row>
    <row r="567" spans="1:37" ht="13.2" x14ac:dyDescent="0.25">
      <c r="A567" s="1">
        <v>566</v>
      </c>
      <c r="B567" s="1">
        <v>39</v>
      </c>
      <c r="C567" s="3" t="s">
        <v>1037</v>
      </c>
      <c r="D567" s="1">
        <v>2</v>
      </c>
      <c r="E567" s="1">
        <f>LEN(F567)</f>
        <v>35</v>
      </c>
      <c r="F567" t="str">
        <f>IF(G567&lt;&gt;"",TRIM(CONCATENATE(G567,H567,"_",I567,"_",J567,"_",K567)),"")</f>
        <v>ND21BBZ_Kompensationsrolle_Zug_Soll</v>
      </c>
      <c r="G567" s="3" t="s">
        <v>1038</v>
      </c>
      <c r="H567" t="s">
        <v>258</v>
      </c>
      <c r="I567" t="s">
        <v>1039</v>
      </c>
      <c r="J567" t="s">
        <v>121</v>
      </c>
      <c r="K567" s="1" t="s">
        <v>48</v>
      </c>
      <c r="L567" t="s">
        <v>260</v>
      </c>
      <c r="M567" s="14"/>
      <c r="Q567" t="s">
        <v>381</v>
      </c>
      <c r="S567" s="30"/>
      <c r="T567" s="30"/>
      <c r="U567" s="1" t="s">
        <v>41</v>
      </c>
    </row>
    <row r="568" spans="1:37" ht="13.2" x14ac:dyDescent="0.25">
      <c r="A568" s="1">
        <v>567</v>
      </c>
      <c r="B568" s="1">
        <v>39</v>
      </c>
      <c r="C568" s="3" t="s">
        <v>1037</v>
      </c>
      <c r="D568" s="1">
        <v>3</v>
      </c>
      <c r="E568" s="1">
        <f>LEN(F568)</f>
        <v>37</v>
      </c>
      <c r="F568" t="str">
        <f>IF(G568&lt;&gt;"",TRIM(CONCATENATE(G568,H568,"_",I568,"_",J568,"_",K568)),"")</f>
        <v>ND21BBZ_Kompensationsrolle_AS_Zug_Ist</v>
      </c>
      <c r="G568" s="3" t="s">
        <v>1038</v>
      </c>
      <c r="H568" t="s">
        <v>258</v>
      </c>
      <c r="I568" t="s">
        <v>1040</v>
      </c>
      <c r="J568" t="s">
        <v>121</v>
      </c>
      <c r="K568" s="1" t="s">
        <v>38</v>
      </c>
      <c r="L568" t="s">
        <v>260</v>
      </c>
      <c r="M568" s="14"/>
      <c r="Q568" t="s">
        <v>381</v>
      </c>
      <c r="S568" s="30"/>
      <c r="T568" s="30"/>
      <c r="U568" s="1" t="s">
        <v>41</v>
      </c>
    </row>
    <row r="569" spans="1:37" ht="13.2" x14ac:dyDescent="0.25">
      <c r="A569" s="1">
        <v>568</v>
      </c>
      <c r="B569" s="1">
        <v>39</v>
      </c>
      <c r="C569" s="3" t="s">
        <v>1037</v>
      </c>
      <c r="D569" s="1">
        <v>4</v>
      </c>
      <c r="E569" s="1">
        <f>LEN(F569)</f>
        <v>37</v>
      </c>
      <c r="F569" t="str">
        <f>IF(G569&lt;&gt;"",TRIM(CONCATENATE(G569,H569,"_",I569,"_",J569,"_",K569)),"")</f>
        <v>ND21BBZ_Kompensationsrolle_BS_Zug_Ist</v>
      </c>
      <c r="G569" s="3" t="s">
        <v>1038</v>
      </c>
      <c r="H569" t="s">
        <v>258</v>
      </c>
      <c r="I569" t="s">
        <v>1041</v>
      </c>
      <c r="J569" t="s">
        <v>121</v>
      </c>
      <c r="K569" s="1" t="s">
        <v>38</v>
      </c>
      <c r="L569" t="s">
        <v>260</v>
      </c>
      <c r="M569" s="14"/>
      <c r="Q569" t="s">
        <v>381</v>
      </c>
      <c r="S569" s="30"/>
      <c r="T569" s="30"/>
      <c r="U569" s="1" t="s">
        <v>41</v>
      </c>
    </row>
    <row r="570" spans="1:37" ht="13.2" x14ac:dyDescent="0.25">
      <c r="A570" s="1">
        <v>569</v>
      </c>
      <c r="M570" s="14"/>
      <c r="S570" s="30"/>
      <c r="T570" s="30"/>
    </row>
    <row r="571" spans="1:37" ht="13.2" x14ac:dyDescent="0.25">
      <c r="A571" s="1">
        <v>570</v>
      </c>
      <c r="B571" s="1">
        <v>40</v>
      </c>
      <c r="C571" s="3" t="s">
        <v>1042</v>
      </c>
      <c r="D571" s="1">
        <v>1</v>
      </c>
      <c r="E571" s="1">
        <f>LEN(F571)</f>
        <v>34</v>
      </c>
      <c r="F571" t="str">
        <f>IF(G571&lt;&gt;"",TRIM(CONCATENATE(G571,H571,"_",I571,"_",J571,"_",K571)),"")</f>
        <v>NC01EPU_Breitenmessung2_Breite_Ist</v>
      </c>
      <c r="G571" s="3" t="s">
        <v>1043</v>
      </c>
      <c r="H571" t="s">
        <v>130</v>
      </c>
      <c r="I571" t="s">
        <v>1044</v>
      </c>
      <c r="J571" t="s">
        <v>390</v>
      </c>
      <c r="K571" s="1" t="s">
        <v>38</v>
      </c>
      <c r="L571" s="4" t="s">
        <v>60</v>
      </c>
      <c r="M571" s="14"/>
      <c r="Q571" t="s">
        <v>269</v>
      </c>
      <c r="S571" s="30"/>
      <c r="T571" s="30"/>
      <c r="U571" s="1" t="s">
        <v>41</v>
      </c>
      <c r="X571" s="1" t="s">
        <v>41</v>
      </c>
      <c r="AJ571" t="s">
        <v>391</v>
      </c>
      <c r="AK571" t="s">
        <v>392</v>
      </c>
    </row>
    <row r="572" spans="1:37" ht="13.2" x14ac:dyDescent="0.25">
      <c r="A572" s="1">
        <v>571</v>
      </c>
      <c r="B572" s="1">
        <v>40</v>
      </c>
      <c r="C572" s="3" t="s">
        <v>1042</v>
      </c>
      <c r="D572" s="1">
        <v>2</v>
      </c>
      <c r="E572" s="1">
        <f>LEN(F572)</f>
        <v>34</v>
      </c>
      <c r="F572" t="str">
        <f>IF(G572&lt;&gt;"",TRIM(CONCATENATE(G572,H572,"_",I572,"_",J572,"_",K572)),"")</f>
        <v>NC01EPU_Breitenmessung2_Gültig_Ist</v>
      </c>
      <c r="G572" s="3" t="s">
        <v>1043</v>
      </c>
      <c r="H572" t="s">
        <v>130</v>
      </c>
      <c r="I572" t="s">
        <v>1044</v>
      </c>
      <c r="J572" t="s">
        <v>147</v>
      </c>
      <c r="K572" s="1" t="s">
        <v>38</v>
      </c>
      <c r="L572" t="s">
        <v>62</v>
      </c>
      <c r="M572" s="14"/>
      <c r="Q572" t="s">
        <v>269</v>
      </c>
      <c r="S572" s="30"/>
      <c r="T572" s="30"/>
      <c r="U572" s="1" t="s">
        <v>41</v>
      </c>
      <c r="X572" s="1" t="s">
        <v>41</v>
      </c>
    </row>
    <row r="573" spans="1:37" ht="13.2" x14ac:dyDescent="0.25">
      <c r="A573" s="1">
        <v>572</v>
      </c>
      <c r="B573" s="1">
        <v>40</v>
      </c>
      <c r="C573" s="3" t="s">
        <v>1042</v>
      </c>
      <c r="D573" s="1">
        <v>3</v>
      </c>
      <c r="E573" s="1">
        <v>34</v>
      </c>
      <c r="F573" t="s">
        <v>1045</v>
      </c>
      <c r="G573" s="3" t="s">
        <v>1043</v>
      </c>
      <c r="H573" t="s">
        <v>130</v>
      </c>
      <c r="I573" t="s">
        <v>1044</v>
      </c>
      <c r="J573" t="s">
        <v>390</v>
      </c>
      <c r="K573" s="1" t="s">
        <v>38</v>
      </c>
      <c r="L573" s="4" t="s">
        <v>60</v>
      </c>
      <c r="M573" s="14"/>
      <c r="Q573" t="s">
        <v>269</v>
      </c>
      <c r="S573" s="30"/>
      <c r="T573" s="30"/>
      <c r="U573" s="1" t="s">
        <v>41</v>
      </c>
      <c r="AJ573" t="s">
        <v>391</v>
      </c>
      <c r="AK573" t="s">
        <v>392</v>
      </c>
    </row>
    <row r="574" spans="1:37" ht="13.2" x14ac:dyDescent="0.25">
      <c r="A574" s="1">
        <v>573</v>
      </c>
      <c r="B574" s="1">
        <v>40</v>
      </c>
      <c r="C574" s="3" t="s">
        <v>1042</v>
      </c>
      <c r="D574" s="1">
        <v>4</v>
      </c>
      <c r="E574" s="1">
        <v>54</v>
      </c>
      <c r="F574" t="s">
        <v>1046</v>
      </c>
      <c r="G574" s="3" t="s">
        <v>1043</v>
      </c>
      <c r="H574" t="s">
        <v>130</v>
      </c>
      <c r="I574" t="s">
        <v>1044</v>
      </c>
      <c r="J574" t="s">
        <v>1047</v>
      </c>
      <c r="K574" s="1" t="s">
        <v>38</v>
      </c>
      <c r="L574" t="s">
        <v>76</v>
      </c>
      <c r="M574" s="14"/>
      <c r="Q574" t="s">
        <v>269</v>
      </c>
      <c r="S574" s="30"/>
      <c r="T574" s="30"/>
      <c r="U574" s="1" t="s">
        <v>41</v>
      </c>
      <c r="AJ574" t="s">
        <v>391</v>
      </c>
      <c r="AK574" t="s">
        <v>1048</v>
      </c>
    </row>
    <row r="575" spans="1:37" ht="13.2" x14ac:dyDescent="0.25">
      <c r="A575" s="1">
        <v>574</v>
      </c>
      <c r="B575" s="1">
        <v>40</v>
      </c>
      <c r="C575" s="3" t="s">
        <v>1042</v>
      </c>
      <c r="D575" s="1">
        <v>5</v>
      </c>
      <c r="E575" s="1">
        <v>48</v>
      </c>
      <c r="F575" t="s">
        <v>1049</v>
      </c>
      <c r="G575" s="3" t="s">
        <v>1043</v>
      </c>
      <c r="H575" t="s">
        <v>130</v>
      </c>
      <c r="I575" t="s">
        <v>1044</v>
      </c>
      <c r="J575" t="s">
        <v>1050</v>
      </c>
      <c r="K575" s="1" t="s">
        <v>38</v>
      </c>
      <c r="L575" t="s">
        <v>76</v>
      </c>
      <c r="M575" s="14"/>
      <c r="Q575" t="s">
        <v>269</v>
      </c>
      <c r="S575" s="30"/>
      <c r="T575" s="30"/>
      <c r="U575" s="1" t="s">
        <v>41</v>
      </c>
      <c r="AJ575" t="s">
        <v>391</v>
      </c>
      <c r="AK575" t="s">
        <v>1048</v>
      </c>
    </row>
    <row r="576" spans="1:37" ht="13.2" x14ac:dyDescent="0.25">
      <c r="A576" s="1">
        <v>575</v>
      </c>
      <c r="B576" s="1">
        <v>40</v>
      </c>
      <c r="C576" s="3" t="s">
        <v>1042</v>
      </c>
      <c r="D576" s="1">
        <v>6</v>
      </c>
      <c r="E576" s="1">
        <v>48</v>
      </c>
      <c r="F576" t="s">
        <v>1051</v>
      </c>
      <c r="G576" s="3" t="s">
        <v>1043</v>
      </c>
      <c r="H576" t="s">
        <v>130</v>
      </c>
      <c r="I576" t="s">
        <v>1044</v>
      </c>
      <c r="J576" t="s">
        <v>1052</v>
      </c>
      <c r="K576" s="1" t="s">
        <v>38</v>
      </c>
      <c r="L576" t="s">
        <v>76</v>
      </c>
      <c r="M576" s="14"/>
      <c r="Q576" t="s">
        <v>269</v>
      </c>
      <c r="S576" s="30"/>
      <c r="T576" s="30"/>
      <c r="U576" s="1" t="s">
        <v>41</v>
      </c>
      <c r="AJ576" t="s">
        <v>391</v>
      </c>
      <c r="AK576" t="s">
        <v>1048</v>
      </c>
    </row>
    <row r="577" spans="1:37" ht="13.2" x14ac:dyDescent="0.25">
      <c r="A577" s="1">
        <v>576</v>
      </c>
      <c r="B577" s="1">
        <v>40</v>
      </c>
      <c r="C577" s="3" t="s">
        <v>1042</v>
      </c>
      <c r="D577" s="1">
        <v>7</v>
      </c>
      <c r="E577" s="1">
        <v>48</v>
      </c>
      <c r="F577" t="s">
        <v>1053</v>
      </c>
      <c r="G577" s="3" t="s">
        <v>1043</v>
      </c>
      <c r="H577" t="s">
        <v>130</v>
      </c>
      <c r="I577" t="s">
        <v>1044</v>
      </c>
      <c r="J577" t="s">
        <v>1054</v>
      </c>
      <c r="K577" s="1" t="s">
        <v>38</v>
      </c>
      <c r="L577" t="s">
        <v>76</v>
      </c>
      <c r="M577" s="14"/>
      <c r="Q577" t="s">
        <v>269</v>
      </c>
      <c r="S577" s="30"/>
      <c r="T577" s="30"/>
      <c r="U577" s="1" t="s">
        <v>41</v>
      </c>
      <c r="AJ577" t="s">
        <v>391</v>
      </c>
      <c r="AK577" t="s">
        <v>1048</v>
      </c>
    </row>
    <row r="578" spans="1:37" ht="13.2" x14ac:dyDescent="0.25">
      <c r="A578" s="1">
        <v>577</v>
      </c>
      <c r="B578" s="1">
        <v>40</v>
      </c>
      <c r="C578" s="3" t="s">
        <v>1042</v>
      </c>
      <c r="D578" s="1">
        <v>8</v>
      </c>
      <c r="E578" s="1">
        <v>54</v>
      </c>
      <c r="F578" t="s">
        <v>1055</v>
      </c>
      <c r="G578" s="3" t="s">
        <v>1043</v>
      </c>
      <c r="H578" t="s">
        <v>130</v>
      </c>
      <c r="I578" t="s">
        <v>1044</v>
      </c>
      <c r="J578" t="s">
        <v>1056</v>
      </c>
      <c r="K578" s="1" t="s">
        <v>38</v>
      </c>
      <c r="L578" t="s">
        <v>76</v>
      </c>
      <c r="M578" s="14"/>
      <c r="Q578" t="s">
        <v>269</v>
      </c>
      <c r="S578" s="30"/>
      <c r="T578" s="30"/>
      <c r="U578" s="1" t="s">
        <v>41</v>
      </c>
      <c r="AJ578" t="s">
        <v>391</v>
      </c>
      <c r="AK578" t="s">
        <v>1048</v>
      </c>
    </row>
    <row r="579" spans="1:37" ht="13.2" x14ac:dyDescent="0.25">
      <c r="A579" s="1">
        <v>578</v>
      </c>
      <c r="B579" s="1">
        <v>40</v>
      </c>
      <c r="C579" s="3" t="s">
        <v>1042</v>
      </c>
      <c r="D579" s="1">
        <v>9</v>
      </c>
      <c r="E579" s="1">
        <v>54</v>
      </c>
      <c r="F579" t="s">
        <v>1057</v>
      </c>
      <c r="G579" s="3" t="s">
        <v>1043</v>
      </c>
      <c r="H579" t="s">
        <v>130</v>
      </c>
      <c r="I579" t="s">
        <v>1044</v>
      </c>
      <c r="J579" t="s">
        <v>1058</v>
      </c>
      <c r="K579" s="1" t="s">
        <v>38</v>
      </c>
      <c r="L579" t="s">
        <v>76</v>
      </c>
      <c r="M579" s="14"/>
      <c r="Q579" t="s">
        <v>269</v>
      </c>
      <c r="S579" s="30"/>
      <c r="T579" s="30"/>
      <c r="U579" s="1" t="s">
        <v>41</v>
      </c>
      <c r="AJ579" t="s">
        <v>391</v>
      </c>
      <c r="AK579" t="s">
        <v>1048</v>
      </c>
    </row>
    <row r="580" spans="1:37" ht="13.2" x14ac:dyDescent="0.25">
      <c r="A580" s="1">
        <v>579</v>
      </c>
      <c r="B580" s="1">
        <v>40</v>
      </c>
      <c r="C580" s="3" t="s">
        <v>1042</v>
      </c>
      <c r="D580" s="1">
        <v>10</v>
      </c>
      <c r="E580" s="1">
        <v>54</v>
      </c>
      <c r="F580" t="s">
        <v>1059</v>
      </c>
      <c r="G580" s="3" t="s">
        <v>1043</v>
      </c>
      <c r="H580" t="s">
        <v>130</v>
      </c>
      <c r="I580" t="s">
        <v>1044</v>
      </c>
      <c r="J580" t="s">
        <v>1060</v>
      </c>
      <c r="K580" s="1" t="s">
        <v>38</v>
      </c>
      <c r="L580" t="s">
        <v>76</v>
      </c>
      <c r="M580" s="14"/>
      <c r="Q580" t="s">
        <v>269</v>
      </c>
      <c r="S580" s="30"/>
      <c r="T580" s="30"/>
      <c r="U580" s="1" t="s">
        <v>41</v>
      </c>
      <c r="AJ580" t="s">
        <v>391</v>
      </c>
      <c r="AK580" t="s">
        <v>1048</v>
      </c>
    </row>
    <row r="581" spans="1:37" ht="13.2" x14ac:dyDescent="0.25">
      <c r="A581" s="1">
        <v>580</v>
      </c>
      <c r="B581" s="1">
        <v>40</v>
      </c>
      <c r="C581" s="3" t="s">
        <v>1042</v>
      </c>
      <c r="D581" s="1">
        <v>11</v>
      </c>
      <c r="E581" s="1">
        <v>63</v>
      </c>
      <c r="F581" t="s">
        <v>1061</v>
      </c>
      <c r="G581" s="3" t="s">
        <v>1043</v>
      </c>
      <c r="H581" t="s">
        <v>130</v>
      </c>
      <c r="I581" t="s">
        <v>1044</v>
      </c>
      <c r="J581" t="s">
        <v>1062</v>
      </c>
      <c r="K581" s="1" t="s">
        <v>38</v>
      </c>
      <c r="L581" t="s">
        <v>60</v>
      </c>
      <c r="M581" s="14"/>
      <c r="Q581" t="s">
        <v>269</v>
      </c>
      <c r="S581" s="30"/>
      <c r="T581" s="30"/>
      <c r="U581" s="1" t="s">
        <v>41</v>
      </c>
      <c r="AJ581" t="s">
        <v>391</v>
      </c>
      <c r="AK581" t="s">
        <v>1048</v>
      </c>
    </row>
    <row r="582" spans="1:37" ht="13.2" x14ac:dyDescent="0.25">
      <c r="A582" s="1">
        <v>581</v>
      </c>
      <c r="B582" s="1">
        <v>40</v>
      </c>
      <c r="C582" s="3" t="s">
        <v>1042</v>
      </c>
      <c r="D582" s="1">
        <v>12</v>
      </c>
      <c r="E582" s="1">
        <v>64</v>
      </c>
      <c r="F582" t="s">
        <v>1063</v>
      </c>
      <c r="G582" s="3" t="s">
        <v>1043</v>
      </c>
      <c r="H582" t="s">
        <v>130</v>
      </c>
      <c r="I582" t="s">
        <v>1044</v>
      </c>
      <c r="J582" t="s">
        <v>1064</v>
      </c>
      <c r="K582" s="1" t="s">
        <v>38</v>
      </c>
      <c r="L582" t="s">
        <v>60</v>
      </c>
      <c r="M582" s="14"/>
      <c r="Q582" t="s">
        <v>269</v>
      </c>
      <c r="S582" s="30"/>
      <c r="T582" s="30"/>
      <c r="U582" s="1" t="s">
        <v>41</v>
      </c>
      <c r="AJ582" t="s">
        <v>391</v>
      </c>
      <c r="AK582" t="s">
        <v>1048</v>
      </c>
    </row>
    <row r="583" spans="1:37" ht="13.2" x14ac:dyDescent="0.25">
      <c r="A583" s="1">
        <v>582</v>
      </c>
      <c r="B583" s="1">
        <v>40</v>
      </c>
      <c r="C583" s="3" t="s">
        <v>1042</v>
      </c>
      <c r="D583" s="1">
        <v>13</v>
      </c>
      <c r="E583" s="1">
        <v>54</v>
      </c>
      <c r="F583" t="s">
        <v>1065</v>
      </c>
      <c r="G583" s="3" t="s">
        <v>1043</v>
      </c>
      <c r="H583" t="s">
        <v>130</v>
      </c>
      <c r="I583" t="s">
        <v>1044</v>
      </c>
      <c r="J583" t="s">
        <v>1066</v>
      </c>
      <c r="K583" s="1" t="s">
        <v>38</v>
      </c>
      <c r="L583" t="s">
        <v>60</v>
      </c>
      <c r="M583" s="14"/>
      <c r="Q583" t="s">
        <v>269</v>
      </c>
      <c r="S583" s="30"/>
      <c r="T583" s="30"/>
      <c r="U583" s="1" t="s">
        <v>41</v>
      </c>
      <c r="AJ583" t="s">
        <v>391</v>
      </c>
      <c r="AK583" t="s">
        <v>1048</v>
      </c>
    </row>
    <row r="584" spans="1:37" ht="13.2" x14ac:dyDescent="0.25">
      <c r="A584" s="1">
        <v>583</v>
      </c>
      <c r="B584" s="1">
        <v>40</v>
      </c>
      <c r="C584" s="3" t="s">
        <v>1042</v>
      </c>
      <c r="D584" s="1">
        <v>14</v>
      </c>
      <c r="E584" s="1">
        <v>55</v>
      </c>
      <c r="F584" t="s">
        <v>1067</v>
      </c>
      <c r="G584" s="3" t="s">
        <v>1043</v>
      </c>
      <c r="H584" t="s">
        <v>130</v>
      </c>
      <c r="I584" t="s">
        <v>1044</v>
      </c>
      <c r="J584" t="s">
        <v>1068</v>
      </c>
      <c r="K584" s="1" t="s">
        <v>38</v>
      </c>
      <c r="L584" t="s">
        <v>60</v>
      </c>
      <c r="M584" s="14"/>
      <c r="Q584" t="s">
        <v>269</v>
      </c>
      <c r="S584" s="30"/>
      <c r="T584" s="30"/>
      <c r="U584" s="1" t="s">
        <v>41</v>
      </c>
      <c r="AJ584" t="s">
        <v>391</v>
      </c>
      <c r="AK584" t="s">
        <v>1048</v>
      </c>
    </row>
    <row r="585" spans="1:37" ht="13.2" x14ac:dyDescent="0.25">
      <c r="A585" s="1">
        <v>584</v>
      </c>
      <c r="M585" s="14"/>
      <c r="S585" s="30"/>
      <c r="T585" s="30"/>
    </row>
    <row r="586" spans="1:37" ht="13.2" x14ac:dyDescent="0.25">
      <c r="A586" s="1">
        <v>585</v>
      </c>
      <c r="B586" s="1">
        <v>41</v>
      </c>
      <c r="C586" s="3" t="s">
        <v>1069</v>
      </c>
      <c r="D586" s="1">
        <v>1</v>
      </c>
      <c r="E586" s="1">
        <f t="shared" ref="E586:E595" si="42">LEN(F586)</f>
        <v>47</v>
      </c>
      <c r="F586" t="str">
        <f t="shared" ref="F586:F595" si="43">IF(G586&lt;&gt;"",TRIM(CONCATENATE(G586,H586,"_",I586,"_",J586,"_",K586)),"")</f>
        <v>NH01BN_S_Rolle5_Rolle1_Bandgeschwindigkeit_Soll</v>
      </c>
      <c r="G586" s="3" t="s">
        <v>1070</v>
      </c>
      <c r="H586" t="s">
        <v>116</v>
      </c>
      <c r="I586" t="s">
        <v>1071</v>
      </c>
      <c r="J586" t="s">
        <v>118</v>
      </c>
      <c r="K586" s="1" t="s">
        <v>48</v>
      </c>
      <c r="L586" t="s">
        <v>67</v>
      </c>
      <c r="M586" s="14"/>
      <c r="Q586" t="s">
        <v>381</v>
      </c>
      <c r="S586" s="30"/>
      <c r="T586" s="30"/>
      <c r="U586" s="1" t="s">
        <v>150</v>
      </c>
      <c r="AC586" s="15"/>
    </row>
    <row r="587" spans="1:37" ht="13.2" x14ac:dyDescent="0.25">
      <c r="A587" s="1">
        <v>586</v>
      </c>
      <c r="B587" s="1">
        <v>41</v>
      </c>
      <c r="C587" s="3" t="s">
        <v>1069</v>
      </c>
      <c r="D587" s="1">
        <v>2</v>
      </c>
      <c r="E587" s="1">
        <f t="shared" si="42"/>
        <v>46</v>
      </c>
      <c r="F587" t="str">
        <f t="shared" si="43"/>
        <v>NH01BN_S_Rolle5_Rolle1_Bandgeschwindigkeit_Ist</v>
      </c>
      <c r="G587" s="3" t="s">
        <v>1070</v>
      </c>
      <c r="H587" t="s">
        <v>116</v>
      </c>
      <c r="I587" t="s">
        <v>1071</v>
      </c>
      <c r="J587" t="s">
        <v>118</v>
      </c>
      <c r="K587" s="1" t="s">
        <v>38</v>
      </c>
      <c r="L587" t="s">
        <v>67</v>
      </c>
      <c r="M587" s="14"/>
      <c r="Q587" t="s">
        <v>381</v>
      </c>
      <c r="S587" s="30"/>
      <c r="T587" s="30"/>
      <c r="U587" s="1" t="s">
        <v>41</v>
      </c>
      <c r="X587" s="32" t="s">
        <v>41</v>
      </c>
      <c r="AC587" s="15"/>
    </row>
    <row r="588" spans="1:37" ht="13.2" x14ac:dyDescent="0.25">
      <c r="A588" s="1">
        <v>587</v>
      </c>
      <c r="B588" s="1">
        <v>41</v>
      </c>
      <c r="C588" s="3" t="s">
        <v>1069</v>
      </c>
      <c r="D588" s="1">
        <v>3</v>
      </c>
      <c r="E588" s="1">
        <f t="shared" si="42"/>
        <v>34</v>
      </c>
      <c r="F588" t="str">
        <f t="shared" si="43"/>
        <v>NH01MKL_S_Rolle5_Rolle1_Moment_Ist</v>
      </c>
      <c r="G588" s="3" t="s">
        <v>1070</v>
      </c>
      <c r="H588" t="s">
        <v>120</v>
      </c>
      <c r="I588" t="s">
        <v>1071</v>
      </c>
      <c r="J588" t="s">
        <v>124</v>
      </c>
      <c r="K588" s="1" t="s">
        <v>38</v>
      </c>
      <c r="L588" t="s">
        <v>125</v>
      </c>
      <c r="M588" s="14"/>
      <c r="Q588" t="s">
        <v>381</v>
      </c>
      <c r="S588" s="30"/>
      <c r="T588" s="30"/>
      <c r="U588" s="1" t="s">
        <v>41</v>
      </c>
      <c r="AC588" s="15"/>
    </row>
    <row r="589" spans="1:37" ht="13.2" x14ac:dyDescent="0.25">
      <c r="A589" s="1">
        <v>588</v>
      </c>
      <c r="B589" s="1">
        <v>41</v>
      </c>
      <c r="C589" s="3" t="s">
        <v>1069</v>
      </c>
      <c r="D589" s="1">
        <v>4</v>
      </c>
      <c r="E589" s="1">
        <f t="shared" si="42"/>
        <v>33</v>
      </c>
      <c r="F589" t="str">
        <f t="shared" si="43"/>
        <v>NH01MKL_S_Rolle5_Rolle1_Strom_Ist</v>
      </c>
      <c r="G589" s="3" t="s">
        <v>1070</v>
      </c>
      <c r="H589" t="s">
        <v>120</v>
      </c>
      <c r="I589" t="s">
        <v>1071</v>
      </c>
      <c r="J589" t="s">
        <v>127</v>
      </c>
      <c r="K589" s="1" t="s">
        <v>38</v>
      </c>
      <c r="L589" t="s">
        <v>128</v>
      </c>
      <c r="M589" s="14"/>
      <c r="Q589" t="s">
        <v>381</v>
      </c>
      <c r="S589" s="30"/>
      <c r="T589" s="30"/>
      <c r="U589" s="1" t="s">
        <v>41</v>
      </c>
      <c r="AC589" s="15"/>
    </row>
    <row r="590" spans="1:37" ht="13.2" x14ac:dyDescent="0.25">
      <c r="A590" s="1">
        <v>589</v>
      </c>
      <c r="B590" s="1">
        <v>41</v>
      </c>
      <c r="C590" s="3" t="s">
        <v>1069</v>
      </c>
      <c r="D590" s="1">
        <v>5</v>
      </c>
      <c r="E590" s="1">
        <f t="shared" si="42"/>
        <v>47</v>
      </c>
      <c r="F590" t="str">
        <f t="shared" si="43"/>
        <v>NH11BN_S_Rolle5_Rolle2_Bandgeschwindigkeit_Soll</v>
      </c>
      <c r="G590" s="3" t="s">
        <v>1072</v>
      </c>
      <c r="H590" t="s">
        <v>116</v>
      </c>
      <c r="I590" t="s">
        <v>1073</v>
      </c>
      <c r="J590" t="s">
        <v>118</v>
      </c>
      <c r="K590" s="1" t="s">
        <v>48</v>
      </c>
      <c r="L590" t="s">
        <v>67</v>
      </c>
      <c r="M590" s="14"/>
      <c r="Q590" t="s">
        <v>381</v>
      </c>
      <c r="S590" s="30"/>
      <c r="T590" s="30"/>
      <c r="U590" s="1" t="s">
        <v>150</v>
      </c>
      <c r="AC590" s="15"/>
    </row>
    <row r="591" spans="1:37" ht="13.2" x14ac:dyDescent="0.25">
      <c r="A591" s="1">
        <v>590</v>
      </c>
      <c r="B591" s="1">
        <v>41</v>
      </c>
      <c r="C591" s="3" t="s">
        <v>1069</v>
      </c>
      <c r="D591" s="1">
        <v>6</v>
      </c>
      <c r="E591" s="1">
        <f t="shared" si="42"/>
        <v>46</v>
      </c>
      <c r="F591" t="str">
        <f t="shared" si="43"/>
        <v>NH11BN_S_Rolle5_Rolle2_Bandgeschwindigkeit_Ist</v>
      </c>
      <c r="G591" s="3" t="s">
        <v>1072</v>
      </c>
      <c r="H591" t="s">
        <v>116</v>
      </c>
      <c r="I591" t="s">
        <v>1073</v>
      </c>
      <c r="J591" t="s">
        <v>118</v>
      </c>
      <c r="K591" s="1" t="s">
        <v>38</v>
      </c>
      <c r="L591" t="s">
        <v>67</v>
      </c>
      <c r="M591" s="14"/>
      <c r="Q591" t="s">
        <v>381</v>
      </c>
      <c r="S591" s="30"/>
      <c r="T591" s="30"/>
      <c r="U591" s="1" t="s">
        <v>41</v>
      </c>
      <c r="AC591" s="15"/>
    </row>
    <row r="592" spans="1:37" ht="13.2" x14ac:dyDescent="0.25">
      <c r="A592" s="1">
        <v>591</v>
      </c>
      <c r="B592" s="1">
        <v>41</v>
      </c>
      <c r="C592" s="3" t="s">
        <v>1069</v>
      </c>
      <c r="D592" s="1">
        <v>7</v>
      </c>
      <c r="E592" s="1">
        <f t="shared" si="42"/>
        <v>34</v>
      </c>
      <c r="F592" t="str">
        <f t="shared" si="43"/>
        <v>NH11MKL_S_Rolle5_Rolle2_Moment_Ist</v>
      </c>
      <c r="G592" s="3" t="s">
        <v>1072</v>
      </c>
      <c r="H592" t="s">
        <v>120</v>
      </c>
      <c r="I592" t="s">
        <v>1073</v>
      </c>
      <c r="J592" t="s">
        <v>124</v>
      </c>
      <c r="K592" s="1" t="s">
        <v>38</v>
      </c>
      <c r="L592" t="s">
        <v>125</v>
      </c>
      <c r="M592" s="14"/>
      <c r="Q592" t="s">
        <v>381</v>
      </c>
      <c r="S592" s="30"/>
      <c r="T592" s="30"/>
      <c r="U592" s="1" t="s">
        <v>41</v>
      </c>
      <c r="AC592" s="15"/>
    </row>
    <row r="593" spans="1:29" ht="13.2" x14ac:dyDescent="0.25">
      <c r="A593" s="1">
        <v>592</v>
      </c>
      <c r="B593" s="1">
        <v>41</v>
      </c>
      <c r="C593" s="3" t="s">
        <v>1069</v>
      </c>
      <c r="D593" s="1">
        <v>8</v>
      </c>
      <c r="E593" s="1">
        <f t="shared" si="42"/>
        <v>33</v>
      </c>
      <c r="F593" t="str">
        <f t="shared" si="43"/>
        <v>NH11MKL_S_Rolle5_Rolle2_Strom_Ist</v>
      </c>
      <c r="G593" s="3" t="s">
        <v>1072</v>
      </c>
      <c r="H593" t="s">
        <v>120</v>
      </c>
      <c r="I593" t="s">
        <v>1073</v>
      </c>
      <c r="J593" t="s">
        <v>127</v>
      </c>
      <c r="K593" s="1" t="s">
        <v>38</v>
      </c>
      <c r="L593" t="s">
        <v>128</v>
      </c>
      <c r="M593" s="14"/>
      <c r="Q593" t="s">
        <v>381</v>
      </c>
      <c r="S593" s="30"/>
      <c r="T593" s="30"/>
      <c r="U593" s="1" t="s">
        <v>41</v>
      </c>
      <c r="AC593" s="15"/>
    </row>
    <row r="594" spans="1:29" ht="13.2" x14ac:dyDescent="0.25">
      <c r="A594" s="1">
        <v>593</v>
      </c>
      <c r="B594" s="1">
        <v>41</v>
      </c>
      <c r="C594" s="3" t="s">
        <v>1069</v>
      </c>
      <c r="D594" s="1">
        <v>9</v>
      </c>
      <c r="E594" s="1">
        <f t="shared" si="42"/>
        <v>38</v>
      </c>
      <c r="F594" t="str">
        <f t="shared" si="43"/>
        <v>NH11MKL_S_Rolle5_OIS1_Fehlernummer_Ist</v>
      </c>
      <c r="G594" s="3" t="s">
        <v>1072</v>
      </c>
      <c r="H594" t="s">
        <v>120</v>
      </c>
      <c r="I594" t="s">
        <v>1074</v>
      </c>
      <c r="J594" t="s">
        <v>1075</v>
      </c>
      <c r="K594" s="1" t="s">
        <v>38</v>
      </c>
      <c r="L594" t="s">
        <v>76</v>
      </c>
      <c r="M594" s="14"/>
      <c r="Q594" t="s">
        <v>1076</v>
      </c>
      <c r="S594" s="30"/>
      <c r="T594" s="30"/>
      <c r="U594" s="1" t="s">
        <v>41</v>
      </c>
      <c r="AC594" s="15"/>
    </row>
    <row r="595" spans="1:29" ht="13.2" x14ac:dyDescent="0.25">
      <c r="A595" s="1">
        <v>594</v>
      </c>
      <c r="B595" s="1">
        <v>41</v>
      </c>
      <c r="C595" s="3" t="s">
        <v>1069</v>
      </c>
      <c r="D595" s="1">
        <v>10</v>
      </c>
      <c r="E595" s="1">
        <f t="shared" si="42"/>
        <v>32</v>
      </c>
      <c r="F595" t="str">
        <f t="shared" si="43"/>
        <v>NH11MKL_S_Rolle5_OIS1_Gültig_Ist</v>
      </c>
      <c r="G595" s="3" t="s">
        <v>1072</v>
      </c>
      <c r="H595" t="s">
        <v>120</v>
      </c>
      <c r="I595" t="s">
        <v>1074</v>
      </c>
      <c r="J595" t="s">
        <v>147</v>
      </c>
      <c r="K595" s="1" t="s">
        <v>38</v>
      </c>
      <c r="L595" t="s">
        <v>62</v>
      </c>
      <c r="M595" s="14"/>
      <c r="Q595" t="s">
        <v>1076</v>
      </c>
      <c r="S595" s="30"/>
      <c r="T595" s="30"/>
      <c r="U595" s="1" t="s">
        <v>41</v>
      </c>
      <c r="AC595" s="15"/>
    </row>
    <row r="596" spans="1:29" ht="13.2" x14ac:dyDescent="0.25">
      <c r="A596" s="1">
        <v>595</v>
      </c>
      <c r="M596" s="14"/>
      <c r="S596" s="30"/>
      <c r="T596" s="30"/>
      <c r="AC596" s="15"/>
    </row>
    <row r="597" spans="1:29" ht="13.2" x14ac:dyDescent="0.25">
      <c r="A597" s="1">
        <v>596</v>
      </c>
      <c r="B597" s="1">
        <v>42</v>
      </c>
      <c r="C597" s="3" t="s">
        <v>1077</v>
      </c>
      <c r="D597" s="1">
        <v>1</v>
      </c>
      <c r="E597" s="1">
        <f>LEN(F597)</f>
        <v>40</v>
      </c>
      <c r="F597" t="str">
        <f>IF(G597&lt;&gt;"",TRIM(CONCATENATE(G597,H597,"_",I597,"_",J597,"_",K597)),"")</f>
        <v>NL01EPU_Bandmittenregelung9_Bandlage_Ist</v>
      </c>
      <c r="G597" s="3" t="s">
        <v>1078</v>
      </c>
      <c r="H597" t="s">
        <v>130</v>
      </c>
      <c r="I597" t="s">
        <v>1079</v>
      </c>
      <c r="J597" t="s">
        <v>132</v>
      </c>
      <c r="K597" s="1" t="s">
        <v>38</v>
      </c>
      <c r="L597" t="s">
        <v>60</v>
      </c>
      <c r="M597" s="14"/>
      <c r="Q597" t="s">
        <v>269</v>
      </c>
      <c r="S597" s="30"/>
      <c r="T597" s="30"/>
      <c r="U597" s="1" t="s">
        <v>41</v>
      </c>
      <c r="AC597" s="15"/>
    </row>
    <row r="598" spans="1:29" ht="13.2" x14ac:dyDescent="0.25">
      <c r="A598" s="1">
        <v>597</v>
      </c>
      <c r="B598" s="1">
        <v>42</v>
      </c>
      <c r="C598" s="3" t="s">
        <v>1077</v>
      </c>
      <c r="D598" s="1">
        <v>2</v>
      </c>
      <c r="E598" s="1">
        <f>LEN(F598)</f>
        <v>43</v>
      </c>
      <c r="F598" t="str">
        <f>IF(G598&lt;&gt;"",TRIM(CONCATENATE(G598,H598,"_",I598,"_",J598,"_",K598)),"")</f>
        <v>NL01EPU_Bandmittenregelung9_Position_Offset</v>
      </c>
      <c r="G598" s="3" t="s">
        <v>1078</v>
      </c>
      <c r="H598" t="s">
        <v>130</v>
      </c>
      <c r="I598" t="s">
        <v>1079</v>
      </c>
      <c r="J598" t="s">
        <v>134</v>
      </c>
      <c r="K598" s="1" t="s">
        <v>135</v>
      </c>
      <c r="L598" t="s">
        <v>60</v>
      </c>
      <c r="M598" s="14"/>
      <c r="Q598" t="s">
        <v>269</v>
      </c>
      <c r="S598" s="30"/>
      <c r="T598" s="30"/>
      <c r="U598" s="1" t="s">
        <v>41</v>
      </c>
      <c r="AC598" s="15"/>
    </row>
    <row r="599" spans="1:29" ht="13.2" x14ac:dyDescent="0.25">
      <c r="A599" s="1">
        <v>598</v>
      </c>
      <c r="B599" s="1">
        <v>42</v>
      </c>
      <c r="C599" s="3" t="s">
        <v>1077</v>
      </c>
      <c r="D599" s="1">
        <v>3</v>
      </c>
      <c r="E599" s="1">
        <f>LEN(F599)</f>
        <v>42</v>
      </c>
      <c r="F599" t="str">
        <f>IF(G599&lt;&gt;"",TRIM(CONCATENATE(G599,H599,"_",I599,"_",J599,"_",K599)),"")</f>
        <v>NL01EPU_Bandmittenregelung9_Auslenkung_Ist</v>
      </c>
      <c r="G599" s="3" t="s">
        <v>1078</v>
      </c>
      <c r="H599" t="s">
        <v>130</v>
      </c>
      <c r="I599" t="s">
        <v>1079</v>
      </c>
      <c r="J599" t="s">
        <v>136</v>
      </c>
      <c r="K599" s="1" t="s">
        <v>38</v>
      </c>
      <c r="L599" t="s">
        <v>57</v>
      </c>
      <c r="M599" s="14"/>
      <c r="Q599" t="s">
        <v>269</v>
      </c>
      <c r="S599" s="30"/>
      <c r="T599" s="30"/>
      <c r="U599" s="1" t="s">
        <v>41</v>
      </c>
      <c r="AC599" s="15"/>
    </row>
    <row r="600" spans="1:29" ht="13.2" x14ac:dyDescent="0.25">
      <c r="A600" s="1">
        <v>599</v>
      </c>
      <c r="M600" s="14"/>
      <c r="S600" s="30"/>
      <c r="T600" s="30"/>
      <c r="AC600" s="15"/>
    </row>
    <row r="601" spans="1:29" ht="13.2" x14ac:dyDescent="0.25">
      <c r="A601" s="1">
        <v>600</v>
      </c>
      <c r="B601" s="1">
        <v>43</v>
      </c>
      <c r="C601" s="3" t="s">
        <v>1080</v>
      </c>
      <c r="D601" s="1">
        <v>1</v>
      </c>
      <c r="E601" s="1">
        <f t="shared" ref="E601:E611" si="44">LEN(F601)</f>
        <v>47</v>
      </c>
      <c r="F601" t="str">
        <f t="shared" ref="F601:F611" si="45">IF(G601&lt;&gt;"",TRIM(CONCATENATE(G601,H601,"_",I601,"_",J601,"_",K601)),"")</f>
        <v>NM01BN_S_Rolle6_Rolle1_Bandgeschwindigkeit_Soll</v>
      </c>
      <c r="G601" s="3" t="s">
        <v>1081</v>
      </c>
      <c r="H601" t="s">
        <v>116</v>
      </c>
      <c r="I601" t="s">
        <v>1082</v>
      </c>
      <c r="J601" t="s">
        <v>118</v>
      </c>
      <c r="K601" s="1" t="s">
        <v>48</v>
      </c>
      <c r="L601" t="s">
        <v>67</v>
      </c>
      <c r="M601" s="14"/>
      <c r="Q601" t="s">
        <v>119</v>
      </c>
      <c r="S601" s="30" t="s">
        <v>243</v>
      </c>
      <c r="T601" s="30"/>
      <c r="U601" s="1" t="s">
        <v>41</v>
      </c>
      <c r="AC601" s="15"/>
    </row>
    <row r="602" spans="1:29" ht="13.2" x14ac:dyDescent="0.25">
      <c r="A602" s="1">
        <v>601</v>
      </c>
      <c r="B602" s="1">
        <v>43</v>
      </c>
      <c r="C602" s="3" t="s">
        <v>1080</v>
      </c>
      <c r="D602" s="1">
        <v>2</v>
      </c>
      <c r="E602" s="1">
        <f t="shared" si="44"/>
        <v>46</v>
      </c>
      <c r="F602" t="str">
        <f t="shared" si="45"/>
        <v>NM01BN_S_Rolle6_Rolle1_Bandgeschwindigkeit_Ist</v>
      </c>
      <c r="G602" s="3" t="s">
        <v>1081</v>
      </c>
      <c r="H602" t="s">
        <v>116</v>
      </c>
      <c r="I602" t="s">
        <v>1082</v>
      </c>
      <c r="J602" t="s">
        <v>118</v>
      </c>
      <c r="K602" s="1" t="s">
        <v>38</v>
      </c>
      <c r="L602" t="s">
        <v>67</v>
      </c>
      <c r="M602" s="14"/>
      <c r="Q602" t="s">
        <v>119</v>
      </c>
      <c r="S602" s="30"/>
      <c r="T602" s="30"/>
      <c r="U602" s="1" t="s">
        <v>41</v>
      </c>
      <c r="X602" s="1" t="s">
        <v>41</v>
      </c>
      <c r="AC602" s="15"/>
    </row>
    <row r="603" spans="1:29" ht="13.2" x14ac:dyDescent="0.25">
      <c r="A603" s="1">
        <v>602</v>
      </c>
      <c r="B603" s="1">
        <v>43</v>
      </c>
      <c r="C603" s="3" t="s">
        <v>1080</v>
      </c>
      <c r="D603" s="1">
        <v>3</v>
      </c>
      <c r="E603" s="1">
        <f t="shared" si="44"/>
        <v>34</v>
      </c>
      <c r="F603" t="str">
        <f t="shared" si="45"/>
        <v>NM01MKL_S_Rolle6_Rolle1_Moment_Ist</v>
      </c>
      <c r="G603" s="3" t="s">
        <v>1081</v>
      </c>
      <c r="H603" t="s">
        <v>120</v>
      </c>
      <c r="I603" t="s">
        <v>1082</v>
      </c>
      <c r="J603" t="s">
        <v>124</v>
      </c>
      <c r="K603" s="1" t="s">
        <v>38</v>
      </c>
      <c r="L603" t="s">
        <v>125</v>
      </c>
      <c r="M603" s="14"/>
      <c r="Q603" t="s">
        <v>119</v>
      </c>
      <c r="S603" s="30"/>
      <c r="T603" s="30"/>
      <c r="U603" s="1" t="s">
        <v>41</v>
      </c>
      <c r="AC603" s="15"/>
    </row>
    <row r="604" spans="1:29" ht="13.2" x14ac:dyDescent="0.25">
      <c r="A604" s="1">
        <v>603</v>
      </c>
      <c r="B604" s="1">
        <v>43</v>
      </c>
      <c r="C604" s="3" t="s">
        <v>1080</v>
      </c>
      <c r="D604" s="1">
        <v>4</v>
      </c>
      <c r="E604" s="1">
        <f t="shared" si="44"/>
        <v>33</v>
      </c>
      <c r="F604" t="str">
        <f t="shared" si="45"/>
        <v>NM01MKL_S_Rolle6_Rolle1_Strom_Ist</v>
      </c>
      <c r="G604" s="3" t="s">
        <v>1081</v>
      </c>
      <c r="H604" t="s">
        <v>120</v>
      </c>
      <c r="I604" t="s">
        <v>1082</v>
      </c>
      <c r="J604" t="s">
        <v>127</v>
      </c>
      <c r="K604" s="1" t="s">
        <v>38</v>
      </c>
      <c r="L604" t="s">
        <v>128</v>
      </c>
      <c r="M604" s="14"/>
      <c r="Q604" t="s">
        <v>119</v>
      </c>
      <c r="S604" s="30"/>
      <c r="T604" s="30"/>
      <c r="U604" s="1" t="s">
        <v>41</v>
      </c>
      <c r="AC604" s="15"/>
    </row>
    <row r="605" spans="1:29" ht="13.2" x14ac:dyDescent="0.25">
      <c r="A605" s="1">
        <v>604</v>
      </c>
      <c r="B605" s="1">
        <v>43</v>
      </c>
      <c r="C605" s="3" t="s">
        <v>1080</v>
      </c>
      <c r="D605" s="1">
        <v>5</v>
      </c>
      <c r="E605" s="1">
        <f t="shared" si="44"/>
        <v>47</v>
      </c>
      <c r="F605" t="str">
        <f t="shared" si="45"/>
        <v>NM11BN_S_Rolle6_Rolle2_Bandgeschwindigkeit_Soll</v>
      </c>
      <c r="G605" s="3" t="s">
        <v>1083</v>
      </c>
      <c r="H605" t="s">
        <v>116</v>
      </c>
      <c r="I605" t="s">
        <v>1084</v>
      </c>
      <c r="J605" t="s">
        <v>118</v>
      </c>
      <c r="K605" s="1" t="s">
        <v>48</v>
      </c>
      <c r="L605" t="s">
        <v>67</v>
      </c>
      <c r="M605" s="14"/>
      <c r="Q605" t="s">
        <v>119</v>
      </c>
      <c r="S605" s="30" t="s">
        <v>243</v>
      </c>
      <c r="T605" s="30"/>
      <c r="U605" s="1" t="s">
        <v>41</v>
      </c>
      <c r="AC605" s="15"/>
    </row>
    <row r="606" spans="1:29" ht="13.2" x14ac:dyDescent="0.25">
      <c r="A606" s="1">
        <v>605</v>
      </c>
      <c r="B606" s="1">
        <v>43</v>
      </c>
      <c r="C606" s="3" t="s">
        <v>1080</v>
      </c>
      <c r="D606" s="1">
        <v>6</v>
      </c>
      <c r="E606" s="1">
        <f t="shared" si="44"/>
        <v>46</v>
      </c>
      <c r="F606" t="str">
        <f t="shared" si="45"/>
        <v>NM11BN_S_Rolle6_Rolle2_Bandgeschwindigkeit_Ist</v>
      </c>
      <c r="G606" s="3" t="s">
        <v>1083</v>
      </c>
      <c r="H606" t="s">
        <v>116</v>
      </c>
      <c r="I606" t="s">
        <v>1084</v>
      </c>
      <c r="J606" t="s">
        <v>118</v>
      </c>
      <c r="K606" s="1" t="s">
        <v>38</v>
      </c>
      <c r="L606" t="s">
        <v>67</v>
      </c>
      <c r="M606" s="14"/>
      <c r="Q606" t="s">
        <v>119</v>
      </c>
      <c r="S606" s="30"/>
      <c r="T606" s="30"/>
      <c r="U606" s="1" t="s">
        <v>41</v>
      </c>
      <c r="X606" s="1" t="s">
        <v>41</v>
      </c>
      <c r="AC606" s="15"/>
    </row>
    <row r="607" spans="1:29" ht="13.2" x14ac:dyDescent="0.25">
      <c r="A607" s="1">
        <v>606</v>
      </c>
      <c r="B607" s="1">
        <v>43</v>
      </c>
      <c r="C607" s="3" t="s">
        <v>1080</v>
      </c>
      <c r="D607" s="1">
        <v>7</v>
      </c>
      <c r="E607" s="1">
        <f t="shared" si="44"/>
        <v>34</v>
      </c>
      <c r="F607" t="str">
        <f t="shared" si="45"/>
        <v>NM11MKL_S_Rolle6_Rolle2_Moment_Ist</v>
      </c>
      <c r="G607" s="3" t="s">
        <v>1083</v>
      </c>
      <c r="H607" t="s">
        <v>120</v>
      </c>
      <c r="I607" t="s">
        <v>1084</v>
      </c>
      <c r="J607" t="s">
        <v>124</v>
      </c>
      <c r="K607" s="1" t="s">
        <v>38</v>
      </c>
      <c r="L607" t="s">
        <v>125</v>
      </c>
      <c r="M607" s="14"/>
      <c r="Q607" t="s">
        <v>119</v>
      </c>
      <c r="S607" s="30"/>
      <c r="T607" s="30"/>
      <c r="U607" s="1" t="s">
        <v>41</v>
      </c>
      <c r="AC607" s="15"/>
    </row>
    <row r="608" spans="1:29" ht="13.2" x14ac:dyDescent="0.25">
      <c r="A608" s="1">
        <v>607</v>
      </c>
      <c r="B608" s="1">
        <v>43</v>
      </c>
      <c r="C608" s="3" t="s">
        <v>1080</v>
      </c>
      <c r="D608" s="1">
        <v>8</v>
      </c>
      <c r="E608" s="1">
        <f t="shared" si="44"/>
        <v>33</v>
      </c>
      <c r="F608" t="str">
        <f t="shared" si="45"/>
        <v>NM11MKL_S_Rolle6_Rolle2_Strom_Ist</v>
      </c>
      <c r="G608" s="3" t="s">
        <v>1083</v>
      </c>
      <c r="H608" t="s">
        <v>120</v>
      </c>
      <c r="I608" t="s">
        <v>1084</v>
      </c>
      <c r="J608" t="s">
        <v>127</v>
      </c>
      <c r="K608" s="1" t="s">
        <v>38</v>
      </c>
      <c r="L608" t="s">
        <v>128</v>
      </c>
      <c r="M608" s="14"/>
      <c r="Q608" t="s">
        <v>119</v>
      </c>
      <c r="S608" s="30"/>
      <c r="T608" s="30"/>
      <c r="U608" s="1" t="s">
        <v>41</v>
      </c>
      <c r="AC608" s="15"/>
    </row>
    <row r="609" spans="1:29" ht="13.2" x14ac:dyDescent="0.25">
      <c r="A609" s="1">
        <v>608</v>
      </c>
      <c r="B609" s="1">
        <v>43</v>
      </c>
      <c r="C609" s="3" t="s">
        <v>1080</v>
      </c>
      <c r="D609" s="1">
        <v>9</v>
      </c>
      <c r="E609" s="1">
        <f t="shared" si="44"/>
        <v>40</v>
      </c>
      <c r="F609" t="str">
        <f t="shared" si="45"/>
        <v>NM41MKL_S_Rolle6_Kühlwasserpumpe_Ein_Ist</v>
      </c>
      <c r="G609" s="3" t="s">
        <v>1085</v>
      </c>
      <c r="H609" s="54" t="s">
        <v>120</v>
      </c>
      <c r="I609" t="s">
        <v>1086</v>
      </c>
      <c r="J609" t="s">
        <v>1087</v>
      </c>
      <c r="K609" s="1" t="s">
        <v>38</v>
      </c>
      <c r="L609" t="s">
        <v>62</v>
      </c>
      <c r="M609" s="14"/>
      <c r="Q609" t="s">
        <v>269</v>
      </c>
      <c r="S609" s="30"/>
      <c r="T609" s="30"/>
      <c r="U609" s="1" t="s">
        <v>41</v>
      </c>
      <c r="AC609" s="15"/>
    </row>
    <row r="610" spans="1:29" ht="13.2" x14ac:dyDescent="0.25">
      <c r="A610" s="1">
        <v>609</v>
      </c>
      <c r="B610" s="1">
        <v>43</v>
      </c>
      <c r="C610" s="3" t="s">
        <v>1080</v>
      </c>
      <c r="D610" s="1">
        <v>10</v>
      </c>
      <c r="E610" s="1">
        <f t="shared" si="44"/>
        <v>49</v>
      </c>
      <c r="F610" t="str">
        <f t="shared" si="45"/>
        <v>NM41BT_S_Rolle6_Kühlwasser_Vorlauf_Temperatur_Ist</v>
      </c>
      <c r="G610" s="3" t="s">
        <v>1085</v>
      </c>
      <c r="H610" s="54" t="s">
        <v>292</v>
      </c>
      <c r="I610" t="s">
        <v>1088</v>
      </c>
      <c r="J610" t="s">
        <v>294</v>
      </c>
      <c r="K610" s="1" t="s">
        <v>38</v>
      </c>
      <c r="L610" t="s">
        <v>113</v>
      </c>
      <c r="M610" s="14"/>
      <c r="Q610" t="s">
        <v>269</v>
      </c>
      <c r="S610" s="30"/>
      <c r="T610" s="30"/>
      <c r="U610" s="1" t="s">
        <v>41</v>
      </c>
      <c r="X610" s="1" t="s">
        <v>41</v>
      </c>
      <c r="AC610" s="15"/>
    </row>
    <row r="611" spans="1:29" ht="13.2" x14ac:dyDescent="0.25">
      <c r="A611" s="1">
        <v>610</v>
      </c>
      <c r="B611" s="1">
        <v>43</v>
      </c>
      <c r="C611" s="3" t="s">
        <v>1080</v>
      </c>
      <c r="D611" s="1">
        <v>11</v>
      </c>
      <c r="E611" s="1">
        <f t="shared" si="44"/>
        <v>50</v>
      </c>
      <c r="F611" t="str">
        <f t="shared" si="45"/>
        <v>NM42BT_S_Rolle6_Kühlwasser_Rücklauf_Temperatur_Ist</v>
      </c>
      <c r="G611" s="3" t="s">
        <v>1089</v>
      </c>
      <c r="H611" s="54" t="s">
        <v>292</v>
      </c>
      <c r="I611" t="s">
        <v>1090</v>
      </c>
      <c r="J611" t="s">
        <v>294</v>
      </c>
      <c r="K611" s="1" t="s">
        <v>38</v>
      </c>
      <c r="L611" t="s">
        <v>113</v>
      </c>
      <c r="M611" s="14"/>
      <c r="Q611" t="s">
        <v>269</v>
      </c>
      <c r="S611" s="30"/>
      <c r="T611" s="30"/>
      <c r="U611" s="1" t="s">
        <v>41</v>
      </c>
      <c r="X611" s="1" t="s">
        <v>41</v>
      </c>
      <c r="AC611" s="15"/>
    </row>
    <row r="612" spans="1:29" ht="13.2" x14ac:dyDescent="0.25">
      <c r="A612" s="1">
        <v>611</v>
      </c>
      <c r="H612" s="29"/>
      <c r="M612" s="14"/>
      <c r="S612" s="30"/>
      <c r="T612" s="30"/>
      <c r="AC612" s="15"/>
    </row>
    <row r="613" spans="1:29" ht="13.2" x14ac:dyDescent="0.25">
      <c r="A613" s="1">
        <v>612</v>
      </c>
      <c r="B613" s="1">
        <v>44</v>
      </c>
      <c r="C613" s="3" t="s">
        <v>1091</v>
      </c>
      <c r="D613" s="1">
        <v>1</v>
      </c>
      <c r="E613" s="1">
        <f t="shared" ref="E613:E620" si="46">LEN(F613)</f>
        <v>41</v>
      </c>
      <c r="F613" t="str">
        <f t="shared" ref="F613:F620" si="47">IF(G613&lt;&gt;"",TRIM(CONCATENATE(G613,H613,"_",I613,"_",J613,"_",K613)),"")</f>
        <v>PB01EPU_Bandmittenregelung10_Bandlage_Ist</v>
      </c>
      <c r="G613" s="3" t="s">
        <v>1092</v>
      </c>
      <c r="H613" t="s">
        <v>130</v>
      </c>
      <c r="I613" t="s">
        <v>1093</v>
      </c>
      <c r="J613" t="s">
        <v>132</v>
      </c>
      <c r="K613" s="1" t="s">
        <v>38</v>
      </c>
      <c r="L613" t="s">
        <v>60</v>
      </c>
      <c r="M613" s="14"/>
      <c r="Q613" t="s">
        <v>269</v>
      </c>
      <c r="S613" s="30"/>
      <c r="T613" s="30"/>
      <c r="U613" s="1" t="s">
        <v>41</v>
      </c>
      <c r="AC613" s="15"/>
    </row>
    <row r="614" spans="1:29" ht="13.2" x14ac:dyDescent="0.25">
      <c r="A614" s="1">
        <v>613</v>
      </c>
      <c r="B614" s="1">
        <v>44</v>
      </c>
      <c r="C614" s="3" t="s">
        <v>1091</v>
      </c>
      <c r="D614" s="1">
        <v>2</v>
      </c>
      <c r="E614" s="1">
        <f t="shared" si="46"/>
        <v>44</v>
      </c>
      <c r="F614" t="str">
        <f t="shared" si="47"/>
        <v>PB01EPU_Bandmittenregelung10_Position_Offset</v>
      </c>
      <c r="G614" s="3" t="s">
        <v>1092</v>
      </c>
      <c r="H614" t="s">
        <v>130</v>
      </c>
      <c r="I614" t="s">
        <v>1093</v>
      </c>
      <c r="J614" t="s">
        <v>134</v>
      </c>
      <c r="K614" s="1" t="s">
        <v>135</v>
      </c>
      <c r="L614" t="s">
        <v>60</v>
      </c>
      <c r="M614" s="14"/>
      <c r="Q614" t="s">
        <v>269</v>
      </c>
      <c r="S614" s="30"/>
      <c r="T614" s="30"/>
      <c r="U614" s="1" t="s">
        <v>41</v>
      </c>
      <c r="AC614" s="15"/>
    </row>
    <row r="615" spans="1:29" ht="13.2" x14ac:dyDescent="0.25">
      <c r="A615" s="1">
        <v>614</v>
      </c>
      <c r="B615" s="1">
        <v>44</v>
      </c>
      <c r="C615" s="3" t="s">
        <v>1091</v>
      </c>
      <c r="D615" s="1">
        <v>3</v>
      </c>
      <c r="E615" s="1">
        <f t="shared" si="46"/>
        <v>43</v>
      </c>
      <c r="F615" t="str">
        <f t="shared" si="47"/>
        <v>PB01EPU_Bandmittenregelung10_Auslenkung_Ist</v>
      </c>
      <c r="G615" s="3" t="s">
        <v>1092</v>
      </c>
      <c r="H615" t="s">
        <v>130</v>
      </c>
      <c r="I615" t="s">
        <v>1093</v>
      </c>
      <c r="J615" t="s">
        <v>136</v>
      </c>
      <c r="K615" s="1" t="s">
        <v>38</v>
      </c>
      <c r="L615" t="s">
        <v>57</v>
      </c>
      <c r="M615" s="14"/>
      <c r="Q615" t="s">
        <v>269</v>
      </c>
      <c r="S615" s="30"/>
      <c r="T615" s="30"/>
      <c r="U615" s="1" t="s">
        <v>41</v>
      </c>
      <c r="AC615" s="15"/>
    </row>
    <row r="616" spans="1:29" ht="13.2" x14ac:dyDescent="0.25">
      <c r="A616" s="1">
        <v>615</v>
      </c>
      <c r="B616" s="1">
        <v>44</v>
      </c>
      <c r="C616" s="3" t="s">
        <v>1091</v>
      </c>
      <c r="D616" s="1">
        <v>4</v>
      </c>
      <c r="E616" s="1">
        <f t="shared" si="46"/>
        <v>37</v>
      </c>
      <c r="F616" t="str">
        <f t="shared" si="47"/>
        <v>PB21BBZ_Bandmittenregelung10_Zug_Soll</v>
      </c>
      <c r="G616" s="3" t="s">
        <v>1094</v>
      </c>
      <c r="H616" t="s">
        <v>258</v>
      </c>
      <c r="I616" t="s">
        <v>1093</v>
      </c>
      <c r="J616" t="s">
        <v>121</v>
      </c>
      <c r="K616" s="1" t="s">
        <v>48</v>
      </c>
      <c r="L616" t="s">
        <v>260</v>
      </c>
      <c r="M616" s="14"/>
      <c r="Q616" t="s">
        <v>381</v>
      </c>
      <c r="S616" s="30"/>
      <c r="T616" s="30"/>
      <c r="U616" s="1" t="s">
        <v>41</v>
      </c>
    </row>
    <row r="617" spans="1:29" ht="13.2" x14ac:dyDescent="0.25">
      <c r="A617" s="1">
        <v>616</v>
      </c>
      <c r="B617" s="1">
        <v>44</v>
      </c>
      <c r="C617" s="3" t="s">
        <v>1091</v>
      </c>
      <c r="D617" s="1">
        <v>4</v>
      </c>
      <c r="E617" s="1">
        <f t="shared" si="46"/>
        <v>36</v>
      </c>
      <c r="F617" t="str">
        <f t="shared" si="47"/>
        <v>PB21BBZ_Bandmittenregelung10_Zug_Ist</v>
      </c>
      <c r="G617" s="3" t="s">
        <v>1094</v>
      </c>
      <c r="H617" t="s">
        <v>258</v>
      </c>
      <c r="I617" t="s">
        <v>1093</v>
      </c>
      <c r="J617" t="s">
        <v>121</v>
      </c>
      <c r="K617" s="1" t="s">
        <v>38</v>
      </c>
      <c r="L617" t="s">
        <v>260</v>
      </c>
      <c r="M617" s="14"/>
      <c r="Q617" t="s">
        <v>381</v>
      </c>
      <c r="S617" s="30"/>
      <c r="T617" s="30"/>
      <c r="U617" s="1" t="s">
        <v>41</v>
      </c>
      <c r="X617" s="1" t="s">
        <v>41</v>
      </c>
    </row>
    <row r="618" spans="1:29" ht="13.2" x14ac:dyDescent="0.25">
      <c r="A618" s="1">
        <v>617</v>
      </c>
      <c r="B618" s="1">
        <v>44</v>
      </c>
      <c r="C618" s="3" t="s">
        <v>1091</v>
      </c>
      <c r="D618" s="1">
        <v>5</v>
      </c>
      <c r="E618" s="1">
        <f t="shared" si="46"/>
        <v>39</v>
      </c>
      <c r="F618" t="str">
        <f t="shared" si="47"/>
        <v>PB21BBZ_Bandmittenregelung10_AS_Zug_Ist</v>
      </c>
      <c r="G618" s="3" t="s">
        <v>1094</v>
      </c>
      <c r="H618" t="s">
        <v>258</v>
      </c>
      <c r="I618" t="s">
        <v>1095</v>
      </c>
      <c r="J618" t="s">
        <v>121</v>
      </c>
      <c r="K618" s="1" t="s">
        <v>38</v>
      </c>
      <c r="L618" t="s">
        <v>260</v>
      </c>
      <c r="M618" s="14"/>
      <c r="Q618" t="s">
        <v>381</v>
      </c>
      <c r="S618" s="30"/>
      <c r="T618" s="30"/>
      <c r="U618" s="1" t="s">
        <v>41</v>
      </c>
      <c r="X618" s="1" t="s">
        <v>41</v>
      </c>
    </row>
    <row r="619" spans="1:29" ht="13.2" x14ac:dyDescent="0.25">
      <c r="A619" s="1">
        <v>618</v>
      </c>
      <c r="B619" s="1">
        <v>44</v>
      </c>
      <c r="C619" s="3" t="s">
        <v>1091</v>
      </c>
      <c r="D619" s="1">
        <v>6</v>
      </c>
      <c r="E619" s="1">
        <f t="shared" si="46"/>
        <v>39</v>
      </c>
      <c r="F619" t="str">
        <f t="shared" si="47"/>
        <v>PB21BBZ_Bandmittenregelung10_BS_Zug_Ist</v>
      </c>
      <c r="G619" s="3" t="s">
        <v>1094</v>
      </c>
      <c r="H619" t="s">
        <v>258</v>
      </c>
      <c r="I619" t="s">
        <v>1096</v>
      </c>
      <c r="J619" t="s">
        <v>121</v>
      </c>
      <c r="K619" s="1" t="s">
        <v>38</v>
      </c>
      <c r="L619" t="s">
        <v>260</v>
      </c>
      <c r="M619" s="14"/>
      <c r="Q619" t="s">
        <v>381</v>
      </c>
      <c r="S619" s="30"/>
      <c r="T619" s="30"/>
      <c r="U619" s="1" t="s">
        <v>41</v>
      </c>
      <c r="X619" s="1" t="s">
        <v>41</v>
      </c>
    </row>
    <row r="620" spans="1:29" ht="13.2" x14ac:dyDescent="0.25">
      <c r="A620" s="1">
        <v>619</v>
      </c>
      <c r="B620" s="1">
        <v>44</v>
      </c>
      <c r="C620" s="3" t="s">
        <v>1091</v>
      </c>
      <c r="D620" s="1">
        <v>7</v>
      </c>
      <c r="E620" s="1">
        <f t="shared" si="46"/>
        <v>45</v>
      </c>
      <c r="F620" t="str">
        <f t="shared" si="47"/>
        <v>PB91BT_Beschichter_Einlaufband_Temperatur_Ist</v>
      </c>
      <c r="G620" s="3" t="s">
        <v>1097</v>
      </c>
      <c r="H620" t="s">
        <v>292</v>
      </c>
      <c r="I620" t="s">
        <v>1098</v>
      </c>
      <c r="J620" t="s">
        <v>294</v>
      </c>
      <c r="K620" s="1" t="s">
        <v>38</v>
      </c>
      <c r="L620" t="s">
        <v>113</v>
      </c>
      <c r="M620" s="14"/>
      <c r="Q620" t="s">
        <v>1099</v>
      </c>
      <c r="S620" s="30"/>
      <c r="T620" s="30"/>
      <c r="U620" s="1" t="s">
        <v>41</v>
      </c>
      <c r="X620" s="1" t="s">
        <v>41</v>
      </c>
    </row>
    <row r="621" spans="1:29" ht="13.2" x14ac:dyDescent="0.25">
      <c r="A621" s="1">
        <v>620</v>
      </c>
      <c r="M621" s="14"/>
      <c r="S621" s="30"/>
      <c r="T621" s="30"/>
    </row>
    <row r="622" spans="1:29" ht="13.2" x14ac:dyDescent="0.25">
      <c r="A622" s="1">
        <v>621</v>
      </c>
      <c r="B622" s="1">
        <v>45</v>
      </c>
      <c r="C622" s="3" t="s">
        <v>1100</v>
      </c>
      <c r="D622" s="1">
        <v>1</v>
      </c>
      <c r="E622" s="1">
        <f t="shared" ref="E622:E627" si="48">LEN(F622)</f>
        <v>45</v>
      </c>
      <c r="F622" t="str">
        <f t="shared" ref="F622:F653" si="49">IF(G622&lt;&gt;"",TRIM(CONCATENATE(G622,H622,"_",I622,"_",J622,"_",K622)),"")</f>
        <v>PC_Beschichter1_Oberdeck_Beschichtung_Ein_Ist</v>
      </c>
      <c r="G622" s="3" t="s">
        <v>1101</v>
      </c>
      <c r="I622" t="s">
        <v>1102</v>
      </c>
      <c r="J622" t="s">
        <v>1103</v>
      </c>
      <c r="K622" s="1" t="s">
        <v>38</v>
      </c>
      <c r="L622" t="s">
        <v>62</v>
      </c>
      <c r="M622" s="14"/>
      <c r="Q622" t="s">
        <v>1099</v>
      </c>
      <c r="S622" s="30"/>
      <c r="T622" s="30"/>
      <c r="U622" s="1" t="s">
        <v>41</v>
      </c>
      <c r="X622" s="1" t="s">
        <v>41</v>
      </c>
      <c r="AC622" s="15"/>
    </row>
    <row r="623" spans="1:29" ht="13.2" x14ac:dyDescent="0.25">
      <c r="A623" s="1">
        <v>622</v>
      </c>
      <c r="B623" s="1">
        <v>45</v>
      </c>
      <c r="C623" s="3" t="s">
        <v>1100</v>
      </c>
      <c r="D623" s="1">
        <v>2</v>
      </c>
      <c r="E623" s="1">
        <f t="shared" si="48"/>
        <v>50</v>
      </c>
      <c r="F623" t="str">
        <f t="shared" si="49"/>
        <v>PC_Beschichter1_Oberdeck_Betriebsart_Vorwärts_Soll</v>
      </c>
      <c r="G623" s="3" t="s">
        <v>1101</v>
      </c>
      <c r="I623" t="s">
        <v>1104</v>
      </c>
      <c r="J623" t="s">
        <v>1105</v>
      </c>
      <c r="K623" s="1" t="s">
        <v>48</v>
      </c>
      <c r="L623" t="s">
        <v>62</v>
      </c>
      <c r="M623" s="14"/>
      <c r="Q623" t="s">
        <v>1099</v>
      </c>
      <c r="S623" s="30"/>
      <c r="T623" s="30"/>
      <c r="U623" s="1" t="s">
        <v>41</v>
      </c>
      <c r="X623" s="1" t="s">
        <v>41</v>
      </c>
      <c r="AC623" s="15"/>
    </row>
    <row r="624" spans="1:29" ht="13.2" x14ac:dyDescent="0.25">
      <c r="A624" s="1">
        <v>623</v>
      </c>
      <c r="B624" s="1">
        <v>45</v>
      </c>
      <c r="C624" s="3" t="s">
        <v>1100</v>
      </c>
      <c r="D624" s="1">
        <v>3</v>
      </c>
      <c r="E624" s="1">
        <f t="shared" si="48"/>
        <v>51</v>
      </c>
      <c r="F624" t="str">
        <f t="shared" si="49"/>
        <v>PC_Beschichter1_Oberdeck_Betriebsart_Rückwärts_Soll</v>
      </c>
      <c r="G624" s="3" t="s">
        <v>1101</v>
      </c>
      <c r="I624" t="s">
        <v>1104</v>
      </c>
      <c r="J624" t="s">
        <v>1106</v>
      </c>
      <c r="K624" s="1" t="s">
        <v>48</v>
      </c>
      <c r="L624" t="s">
        <v>62</v>
      </c>
      <c r="M624" s="14"/>
      <c r="Q624" t="s">
        <v>1099</v>
      </c>
      <c r="S624" s="30"/>
      <c r="T624" s="30"/>
      <c r="U624" s="1" t="s">
        <v>41</v>
      </c>
      <c r="X624" s="1" t="s">
        <v>41</v>
      </c>
      <c r="AC624" s="15"/>
    </row>
    <row r="625" spans="1:38" ht="13.2" x14ac:dyDescent="0.25">
      <c r="A625" s="1">
        <v>624</v>
      </c>
      <c r="B625" s="1">
        <v>45</v>
      </c>
      <c r="C625" s="3" t="s">
        <v>1100</v>
      </c>
      <c r="D625" s="1">
        <v>4</v>
      </c>
      <c r="E625" s="1">
        <f t="shared" si="48"/>
        <v>48</v>
      </c>
      <c r="F625" t="str">
        <f t="shared" si="49"/>
        <v>PC_Beschichter1_Oberdeck_Beschichtung_Dicke_Soll</v>
      </c>
      <c r="G625" s="3" t="s">
        <v>1101</v>
      </c>
      <c r="I625" t="s">
        <v>1107</v>
      </c>
      <c r="J625" t="s">
        <v>59</v>
      </c>
      <c r="K625" s="1" t="s">
        <v>48</v>
      </c>
      <c r="L625" t="s">
        <v>109</v>
      </c>
      <c r="M625" s="14"/>
      <c r="Q625" t="s">
        <v>1099</v>
      </c>
      <c r="S625" s="30"/>
      <c r="T625" s="30"/>
      <c r="U625" s="1" t="s">
        <v>41</v>
      </c>
      <c r="X625" s="1" t="s">
        <v>41</v>
      </c>
      <c r="AC625" s="15"/>
    </row>
    <row r="626" spans="1:38" ht="13.2" x14ac:dyDescent="0.25">
      <c r="A626" s="1">
        <v>625</v>
      </c>
      <c r="B626" s="1">
        <v>45</v>
      </c>
      <c r="C626" s="3" t="s">
        <v>1100</v>
      </c>
      <c r="D626" s="1">
        <v>5</v>
      </c>
      <c r="E626" s="1">
        <f t="shared" si="48"/>
        <v>59</v>
      </c>
      <c r="F626" t="str">
        <f t="shared" si="49"/>
        <v>PC11MKL_Beschichter1_Oberdeck_Auftragsrolle_Durchmesser_Ist</v>
      </c>
      <c r="G626" s="3" t="s">
        <v>1108</v>
      </c>
      <c r="H626" t="s">
        <v>120</v>
      </c>
      <c r="I626" t="s">
        <v>1109</v>
      </c>
      <c r="J626" t="s">
        <v>123</v>
      </c>
      <c r="K626" s="1" t="s">
        <v>38</v>
      </c>
      <c r="L626" t="s">
        <v>60</v>
      </c>
      <c r="M626" s="14"/>
      <c r="Q626" s="4" t="s">
        <v>1099</v>
      </c>
      <c r="S626" s="30"/>
      <c r="T626" s="30"/>
      <c r="V626" s="1" t="s">
        <v>41</v>
      </c>
      <c r="X626" s="1" t="s">
        <v>41</v>
      </c>
      <c r="AC626" s="15"/>
      <c r="AJ626" s="31" t="s">
        <v>391</v>
      </c>
      <c r="AK626" t="s">
        <v>1110</v>
      </c>
    </row>
    <row r="627" spans="1:38" ht="13.2" x14ac:dyDescent="0.25">
      <c r="A627" s="1">
        <v>626</v>
      </c>
      <c r="B627" s="1">
        <v>45</v>
      </c>
      <c r="C627" s="3" t="s">
        <v>1100</v>
      </c>
      <c r="D627" s="1">
        <v>6</v>
      </c>
      <c r="E627" s="1">
        <f t="shared" si="48"/>
        <v>64</v>
      </c>
      <c r="F627" t="str">
        <f t="shared" si="49"/>
        <v>PC11MKL_Beschichter1_Oberdeck_Auftragsrolle_Geschwindigkeit_Soll</v>
      </c>
      <c r="G627" s="3" t="s">
        <v>1108</v>
      </c>
      <c r="H627" t="s">
        <v>120</v>
      </c>
      <c r="I627" t="s">
        <v>1109</v>
      </c>
      <c r="J627" t="s">
        <v>1111</v>
      </c>
      <c r="K627" s="1" t="s">
        <v>48</v>
      </c>
      <c r="L627" t="s">
        <v>57</v>
      </c>
      <c r="M627" s="14"/>
      <c r="Q627" s="4" t="s">
        <v>1099</v>
      </c>
      <c r="S627" s="30"/>
      <c r="T627" s="30"/>
      <c r="U627" s="1" t="s">
        <v>41</v>
      </c>
      <c r="X627" s="32" t="s">
        <v>1112</v>
      </c>
      <c r="AC627" s="15"/>
      <c r="AJ627" s="31" t="s">
        <v>391</v>
      </c>
      <c r="AK627" t="s">
        <v>1110</v>
      </c>
    </row>
    <row r="628" spans="1:38" ht="13.2" x14ac:dyDescent="0.25">
      <c r="A628" s="1">
        <v>627</v>
      </c>
      <c r="B628" s="38">
        <v>45</v>
      </c>
      <c r="C628" s="36" t="s">
        <v>1100</v>
      </c>
      <c r="D628" s="1">
        <v>7</v>
      </c>
      <c r="E628" s="36">
        <v>64</v>
      </c>
      <c r="F628" s="4" t="str">
        <f t="shared" si="49"/>
        <v>PC11MKL_Beschichter1_Oberdeck_Auftragsrolle_Geschwindigkeit_Soll</v>
      </c>
      <c r="G628" s="36" t="s">
        <v>1108</v>
      </c>
      <c r="H628" s="36" t="s">
        <v>120</v>
      </c>
      <c r="I628" s="36" t="s">
        <v>1109</v>
      </c>
      <c r="J628" s="36" t="s">
        <v>1111</v>
      </c>
      <c r="K628" s="38" t="s">
        <v>48</v>
      </c>
      <c r="L628" s="36" t="s">
        <v>67</v>
      </c>
      <c r="M628" s="35"/>
      <c r="N628" s="34"/>
      <c r="O628" s="34"/>
      <c r="P628" s="34"/>
      <c r="Q628" s="36" t="s">
        <v>1099</v>
      </c>
      <c r="R628" s="34"/>
      <c r="S628" s="34"/>
      <c r="T628" s="34"/>
      <c r="U628" s="34" t="s">
        <v>41</v>
      </c>
      <c r="V628" s="34"/>
      <c r="W628" s="34"/>
      <c r="X628" s="39" t="s">
        <v>1112</v>
      </c>
      <c r="Y628" s="40" t="s">
        <v>41</v>
      </c>
      <c r="Z628" s="34"/>
      <c r="AA628" s="34"/>
      <c r="AB628" s="34"/>
      <c r="AC628" s="34"/>
      <c r="AD628" s="41"/>
      <c r="AE628" s="34"/>
      <c r="AF628" s="34"/>
      <c r="AG628" s="34"/>
      <c r="AH628" s="34"/>
      <c r="AI628" s="34"/>
      <c r="AJ628" s="34"/>
      <c r="AK628" s="34" t="s">
        <v>391</v>
      </c>
      <c r="AL628" s="34" t="s">
        <v>1110</v>
      </c>
    </row>
    <row r="629" spans="1:38" s="34" customFormat="1" ht="13.2" x14ac:dyDescent="0.25">
      <c r="A629" s="1">
        <v>628</v>
      </c>
      <c r="B629" s="38">
        <v>45</v>
      </c>
      <c r="C629" s="36" t="s">
        <v>1100</v>
      </c>
      <c r="D629" s="1">
        <v>8</v>
      </c>
      <c r="E629" s="36"/>
      <c r="F629" s="4" t="str">
        <f t="shared" si="49"/>
        <v>PC11MKL_Beschichter1_Oberdeck_Auftragsrolle_Geschwindigkeit_Regler_Offset</v>
      </c>
      <c r="G629" s="36" t="s">
        <v>1108</v>
      </c>
      <c r="H629" s="36" t="s">
        <v>120</v>
      </c>
      <c r="I629" s="36" t="s">
        <v>1109</v>
      </c>
      <c r="J629" s="36" t="s">
        <v>1113</v>
      </c>
      <c r="K629" s="38" t="s">
        <v>135</v>
      </c>
      <c r="L629" s="36" t="s">
        <v>57</v>
      </c>
      <c r="M629" s="35"/>
      <c r="Q629" s="36" t="s">
        <v>1114</v>
      </c>
      <c r="U629" s="39" t="s">
        <v>41</v>
      </c>
      <c r="X629" s="39" t="s">
        <v>1112</v>
      </c>
      <c r="Y629" s="40"/>
      <c r="AD629" s="41"/>
    </row>
    <row r="630" spans="1:38" s="34" customFormat="1" ht="13.2" x14ac:dyDescent="0.25">
      <c r="A630" s="1">
        <v>629</v>
      </c>
      <c r="B630" s="1">
        <v>45</v>
      </c>
      <c r="C630" s="3" t="s">
        <v>1100</v>
      </c>
      <c r="D630" s="1">
        <v>9</v>
      </c>
      <c r="E630" s="1">
        <f t="shared" ref="E630:E643" si="50">LEN(F630)</f>
        <v>62</v>
      </c>
      <c r="F630" t="str">
        <f t="shared" si="49"/>
        <v>PC11BN_Beschichter1_Oberdeck_Auftragsrolle_Geschwindigkeit_Ist</v>
      </c>
      <c r="G630" s="3" t="s">
        <v>1108</v>
      </c>
      <c r="H630" t="s">
        <v>116</v>
      </c>
      <c r="I630" t="s">
        <v>1109</v>
      </c>
      <c r="J630" t="s">
        <v>1111</v>
      </c>
      <c r="K630" s="1" t="s">
        <v>38</v>
      </c>
      <c r="L630" s="4" t="s">
        <v>67</v>
      </c>
      <c r="M630" s="14"/>
      <c r="N630"/>
      <c r="O630"/>
      <c r="P630"/>
      <c r="Q630" s="4" t="s">
        <v>1099</v>
      </c>
      <c r="R630"/>
      <c r="S630" s="30"/>
      <c r="T630" s="30"/>
      <c r="U630" s="1" t="s">
        <v>41</v>
      </c>
      <c r="V630" s="1"/>
      <c r="W630" s="1"/>
      <c r="X630" s="1" t="s">
        <v>41</v>
      </c>
      <c r="Y630" s="1"/>
      <c r="Z630" s="1"/>
      <c r="AA630" s="1"/>
      <c r="AB630" s="1"/>
      <c r="AC630" s="15"/>
      <c r="AD630"/>
      <c r="AE630"/>
      <c r="AF630"/>
      <c r="AG630"/>
      <c r="AH630"/>
      <c r="AI630"/>
      <c r="AJ630" s="31" t="s">
        <v>391</v>
      </c>
      <c r="AK630" t="s">
        <v>1110</v>
      </c>
      <c r="AL630"/>
    </row>
    <row r="631" spans="1:38" ht="13.2" x14ac:dyDescent="0.25">
      <c r="A631" s="1">
        <v>630</v>
      </c>
      <c r="B631" s="1">
        <v>45</v>
      </c>
      <c r="C631" s="3" t="s">
        <v>1100</v>
      </c>
      <c r="D631" s="1">
        <v>10</v>
      </c>
      <c r="E631" s="1">
        <f t="shared" si="50"/>
        <v>55</v>
      </c>
      <c r="F631" t="str">
        <f t="shared" si="49"/>
        <v>PC11BN_Beschichter1_Oberdeck_Auftragsrolle_Drehzahl_Ist</v>
      </c>
      <c r="G631" s="3" t="s">
        <v>1108</v>
      </c>
      <c r="H631" t="s">
        <v>116</v>
      </c>
      <c r="I631" t="s">
        <v>1109</v>
      </c>
      <c r="J631" t="s">
        <v>1115</v>
      </c>
      <c r="K631" s="1" t="s">
        <v>38</v>
      </c>
      <c r="L631" t="s">
        <v>1116</v>
      </c>
      <c r="M631" s="14"/>
      <c r="Q631" s="4" t="s">
        <v>1099</v>
      </c>
      <c r="S631" s="30"/>
      <c r="T631" s="30"/>
      <c r="U631" s="1" t="s">
        <v>41</v>
      </c>
      <c r="X631" s="1" t="s">
        <v>41</v>
      </c>
      <c r="AC631" s="15"/>
      <c r="AJ631" s="31" t="s">
        <v>391</v>
      </c>
      <c r="AK631" t="s">
        <v>1110</v>
      </c>
    </row>
    <row r="632" spans="1:38" ht="13.2" x14ac:dyDescent="0.25">
      <c r="A632" s="1">
        <v>631</v>
      </c>
      <c r="B632" s="1">
        <v>45</v>
      </c>
      <c r="C632" s="3" t="s">
        <v>1100</v>
      </c>
      <c r="D632" s="1">
        <v>11</v>
      </c>
      <c r="E632" s="1">
        <f t="shared" si="50"/>
        <v>53</v>
      </c>
      <c r="F632" t="str">
        <f t="shared" si="49"/>
        <v>PC11MKL_Beschichter1_Oberdeck_Auftragsrolle_Strom_Ist</v>
      </c>
      <c r="G632" s="3" t="s">
        <v>1108</v>
      </c>
      <c r="H632" t="s">
        <v>120</v>
      </c>
      <c r="I632" t="s">
        <v>1109</v>
      </c>
      <c r="J632" t="s">
        <v>127</v>
      </c>
      <c r="K632" s="1" t="s">
        <v>38</v>
      </c>
      <c r="L632" t="s">
        <v>128</v>
      </c>
      <c r="M632" s="14"/>
      <c r="Q632" s="4" t="s">
        <v>1099</v>
      </c>
      <c r="S632" s="30"/>
      <c r="T632" s="30"/>
      <c r="U632" s="1" t="s">
        <v>41</v>
      </c>
      <c r="X632" s="1" t="s">
        <v>41</v>
      </c>
      <c r="AC632" s="15"/>
      <c r="AJ632" s="31" t="s">
        <v>391</v>
      </c>
      <c r="AK632" t="s">
        <v>1110</v>
      </c>
    </row>
    <row r="633" spans="1:38" ht="13.2" x14ac:dyDescent="0.25">
      <c r="A633" s="1">
        <v>632</v>
      </c>
      <c r="B633" s="1">
        <v>45</v>
      </c>
      <c r="C633" s="3" t="s">
        <v>1100</v>
      </c>
      <c r="D633" s="1">
        <v>12</v>
      </c>
      <c r="E633" s="1">
        <f t="shared" si="50"/>
        <v>65</v>
      </c>
      <c r="F633" t="str">
        <f t="shared" si="49"/>
        <v>PCBS_Beschichter1_Oberdeck_Auftragsrolle_Eintauchtiefe_BS_AS_Soll</v>
      </c>
      <c r="G633" s="3" t="s">
        <v>1101</v>
      </c>
      <c r="H633" t="s">
        <v>139</v>
      </c>
      <c r="I633" t="s">
        <v>1109</v>
      </c>
      <c r="J633" t="s">
        <v>1117</v>
      </c>
      <c r="K633" s="1" t="s">
        <v>48</v>
      </c>
      <c r="L633" t="s">
        <v>60</v>
      </c>
      <c r="M633" s="14"/>
      <c r="Q633" t="s">
        <v>1099</v>
      </c>
      <c r="S633" s="30"/>
      <c r="T633" s="30"/>
      <c r="U633" s="1" t="s">
        <v>41</v>
      </c>
      <c r="X633" s="1" t="s">
        <v>41</v>
      </c>
      <c r="AC633" s="15"/>
    </row>
    <row r="634" spans="1:38" ht="13.2" x14ac:dyDescent="0.25">
      <c r="A634" s="1">
        <v>633</v>
      </c>
      <c r="B634" s="1">
        <v>45</v>
      </c>
      <c r="C634" s="3" t="s">
        <v>1100</v>
      </c>
      <c r="D634" s="1">
        <v>13</v>
      </c>
      <c r="E634" s="1">
        <f t="shared" si="50"/>
        <v>63</v>
      </c>
      <c r="F634" t="str">
        <f t="shared" si="49"/>
        <v>PC12BS_Beschichter1_Oberdeck_Auftragsrolle_Eintauchtiefe_BS_Ist</v>
      </c>
      <c r="G634" s="3" t="s">
        <v>1118</v>
      </c>
      <c r="H634" t="s">
        <v>139</v>
      </c>
      <c r="I634" t="s">
        <v>1109</v>
      </c>
      <c r="J634" t="s">
        <v>1119</v>
      </c>
      <c r="K634" s="1" t="s">
        <v>38</v>
      </c>
      <c r="L634" t="s">
        <v>60</v>
      </c>
      <c r="M634" s="14"/>
      <c r="Q634" t="s">
        <v>1099</v>
      </c>
      <c r="S634" s="30"/>
      <c r="T634" s="30"/>
      <c r="U634" s="1" t="s">
        <v>41</v>
      </c>
      <c r="X634" s="1" t="s">
        <v>41</v>
      </c>
      <c r="AC634" s="15"/>
    </row>
    <row r="635" spans="1:38" ht="13.2" x14ac:dyDescent="0.25">
      <c r="A635" s="1">
        <v>634</v>
      </c>
      <c r="B635" s="1">
        <v>45</v>
      </c>
      <c r="C635" s="3" t="s">
        <v>1100</v>
      </c>
      <c r="D635" s="1">
        <v>14</v>
      </c>
      <c r="E635" s="1">
        <f t="shared" si="50"/>
        <v>63</v>
      </c>
      <c r="F635" t="str">
        <f t="shared" si="49"/>
        <v>PC13BS_Beschichter1_Oberdeck_Auftragsrolle_Eintauchtiefe_AS_Ist</v>
      </c>
      <c r="G635" s="3" t="s">
        <v>1120</v>
      </c>
      <c r="H635" t="s">
        <v>139</v>
      </c>
      <c r="I635" t="s">
        <v>1109</v>
      </c>
      <c r="J635" t="s">
        <v>1121</v>
      </c>
      <c r="K635" s="1" t="s">
        <v>38</v>
      </c>
      <c r="L635" t="s">
        <v>60</v>
      </c>
      <c r="M635" s="14"/>
      <c r="Q635" t="s">
        <v>1099</v>
      </c>
      <c r="S635" s="30"/>
      <c r="T635" s="30"/>
      <c r="U635" s="1" t="s">
        <v>41</v>
      </c>
      <c r="X635" s="1" t="s">
        <v>41</v>
      </c>
      <c r="AC635" s="15"/>
    </row>
    <row r="636" spans="1:38" ht="13.2" x14ac:dyDescent="0.25">
      <c r="A636" s="1">
        <v>635</v>
      </c>
      <c r="B636" s="1">
        <v>45</v>
      </c>
      <c r="C636" s="3" t="s">
        <v>1100</v>
      </c>
      <c r="D636" s="1">
        <v>15</v>
      </c>
      <c r="E636" s="1">
        <f t="shared" si="50"/>
        <v>58</v>
      </c>
      <c r="F636" t="str">
        <f t="shared" si="49"/>
        <v>PC12BS_Beschichter1_Oberdeck_Auftragsrolle_Position_BS_Ist</v>
      </c>
      <c r="G636" s="3" t="s">
        <v>1118</v>
      </c>
      <c r="H636" t="s">
        <v>139</v>
      </c>
      <c r="I636" t="s">
        <v>1109</v>
      </c>
      <c r="J636" t="s">
        <v>1122</v>
      </c>
      <c r="K636" s="1" t="s">
        <v>38</v>
      </c>
      <c r="L636" t="s">
        <v>60</v>
      </c>
      <c r="M636" s="14"/>
      <c r="Q636" t="s">
        <v>1099</v>
      </c>
      <c r="S636" s="30"/>
      <c r="T636" s="30"/>
      <c r="U636" s="1" t="s">
        <v>41</v>
      </c>
      <c r="X636" s="1" t="s">
        <v>41</v>
      </c>
      <c r="AC636" s="15"/>
    </row>
    <row r="637" spans="1:38" ht="13.2" x14ac:dyDescent="0.25">
      <c r="A637" s="1">
        <v>636</v>
      </c>
      <c r="B637" s="1">
        <v>45</v>
      </c>
      <c r="C637" s="3" t="s">
        <v>1100</v>
      </c>
      <c r="D637" s="1">
        <v>16</v>
      </c>
      <c r="E637" s="1">
        <f t="shared" si="50"/>
        <v>58</v>
      </c>
      <c r="F637" t="str">
        <f t="shared" si="49"/>
        <v>PC13BS_Beschichter1_Oberdeck_Auftragsrolle_Position_AS_Ist</v>
      </c>
      <c r="G637" s="3" t="s">
        <v>1120</v>
      </c>
      <c r="H637" t="s">
        <v>139</v>
      </c>
      <c r="I637" t="s">
        <v>1109</v>
      </c>
      <c r="J637" t="s">
        <v>1123</v>
      </c>
      <c r="K637" s="1" t="s">
        <v>38</v>
      </c>
      <c r="L637" t="s">
        <v>60</v>
      </c>
      <c r="M637" s="14"/>
      <c r="Q637" t="s">
        <v>1099</v>
      </c>
      <c r="S637" s="30"/>
      <c r="T637" s="30"/>
      <c r="U637" s="1" t="s">
        <v>41</v>
      </c>
      <c r="X637" s="1" t="s">
        <v>41</v>
      </c>
      <c r="AC637" s="15"/>
    </row>
    <row r="638" spans="1:38" ht="13.2" x14ac:dyDescent="0.25">
      <c r="A638" s="1">
        <v>637</v>
      </c>
      <c r="B638" s="1">
        <v>45</v>
      </c>
      <c r="C638" s="3" t="s">
        <v>1100</v>
      </c>
      <c r="D638" s="1">
        <v>17</v>
      </c>
      <c r="E638" s="1">
        <f t="shared" si="50"/>
        <v>55</v>
      </c>
      <c r="F638" t="str">
        <f t="shared" si="49"/>
        <v>PC12BF_Beschichter1_Oberdeck_Auftragsrolle_Kraft_BS_Ist</v>
      </c>
      <c r="G638" s="3" t="s">
        <v>1118</v>
      </c>
      <c r="H638" t="s">
        <v>1124</v>
      </c>
      <c r="I638" t="s">
        <v>1109</v>
      </c>
      <c r="J638" t="s">
        <v>1125</v>
      </c>
      <c r="K638" s="1" t="s">
        <v>38</v>
      </c>
      <c r="L638" t="s">
        <v>260</v>
      </c>
      <c r="M638" s="14"/>
      <c r="Q638" t="s">
        <v>1099</v>
      </c>
      <c r="S638" s="30"/>
      <c r="T638" s="30"/>
      <c r="U638" s="1" t="s">
        <v>41</v>
      </c>
      <c r="X638" s="1" t="s">
        <v>41</v>
      </c>
      <c r="AC638" s="15"/>
    </row>
    <row r="639" spans="1:38" ht="13.2" x14ac:dyDescent="0.25">
      <c r="A639" s="1">
        <v>638</v>
      </c>
      <c r="B639" s="1">
        <v>45</v>
      </c>
      <c r="C639" s="3" t="s">
        <v>1100</v>
      </c>
      <c r="D639" s="1">
        <v>18</v>
      </c>
      <c r="E639" s="1">
        <f t="shared" si="50"/>
        <v>55</v>
      </c>
      <c r="F639" t="str">
        <f t="shared" si="49"/>
        <v>PC13BF_Beschichter1_Oberdeck_Auftragsrolle_Kraft_AS_Ist</v>
      </c>
      <c r="G639" s="3" t="s">
        <v>1120</v>
      </c>
      <c r="H639" t="s">
        <v>1124</v>
      </c>
      <c r="I639" t="s">
        <v>1109</v>
      </c>
      <c r="J639" t="s">
        <v>1126</v>
      </c>
      <c r="K639" s="1" t="s">
        <v>38</v>
      </c>
      <c r="L639" t="s">
        <v>260</v>
      </c>
      <c r="M639" s="14"/>
      <c r="Q639" t="s">
        <v>1099</v>
      </c>
      <c r="S639" s="30"/>
      <c r="T639" s="30"/>
      <c r="U639" s="1" t="s">
        <v>41</v>
      </c>
      <c r="X639" s="1" t="s">
        <v>41</v>
      </c>
      <c r="AC639" s="15"/>
    </row>
    <row r="640" spans="1:38" ht="13.2" x14ac:dyDescent="0.25">
      <c r="A640" s="1">
        <v>639</v>
      </c>
      <c r="B640" s="1">
        <v>45</v>
      </c>
      <c r="C640" s="3" t="s">
        <v>1100</v>
      </c>
      <c r="D640" s="1">
        <v>19</v>
      </c>
      <c r="E640" s="1">
        <f t="shared" si="50"/>
        <v>71</v>
      </c>
      <c r="F640" t="str">
        <f t="shared" si="49"/>
        <v>PCBS_Beschichter1_Oberdeck_Auftragsrolle_Horizontal_Position_BS_AS_Soll</v>
      </c>
      <c r="G640" s="3" t="s">
        <v>1101</v>
      </c>
      <c r="H640" t="s">
        <v>139</v>
      </c>
      <c r="I640" t="s">
        <v>1127</v>
      </c>
      <c r="J640" t="s">
        <v>1128</v>
      </c>
      <c r="K640" s="1" t="s">
        <v>48</v>
      </c>
      <c r="L640" t="s">
        <v>60</v>
      </c>
      <c r="M640" s="14"/>
      <c r="Q640" t="s">
        <v>1099</v>
      </c>
      <c r="S640" s="30"/>
      <c r="T640" s="30"/>
      <c r="U640" s="1" t="s">
        <v>41</v>
      </c>
      <c r="X640" s="1" t="s">
        <v>41</v>
      </c>
      <c r="AC640" s="15"/>
    </row>
    <row r="641" spans="1:38" ht="13.2" x14ac:dyDescent="0.25">
      <c r="A641" s="1">
        <v>640</v>
      </c>
      <c r="B641" s="1">
        <v>45</v>
      </c>
      <c r="C641" s="3" t="s">
        <v>1100</v>
      </c>
      <c r="D641" s="1">
        <v>20</v>
      </c>
      <c r="E641" s="1">
        <f t="shared" si="50"/>
        <v>69</v>
      </c>
      <c r="F641" t="str">
        <f t="shared" si="49"/>
        <v>PC14BS_Beschichter1_Oberdeck_Auftragsrolle_Horizontal_Position_BS_Ist</v>
      </c>
      <c r="G641" s="3" t="s">
        <v>1129</v>
      </c>
      <c r="H641" t="s">
        <v>139</v>
      </c>
      <c r="I641" t="s">
        <v>1127</v>
      </c>
      <c r="J641" t="s">
        <v>1122</v>
      </c>
      <c r="K641" s="1" t="s">
        <v>38</v>
      </c>
      <c r="L641" t="s">
        <v>60</v>
      </c>
      <c r="M641" s="14"/>
      <c r="Q641" t="s">
        <v>1099</v>
      </c>
      <c r="S641" s="30"/>
      <c r="T641" s="30"/>
      <c r="U641" s="1" t="s">
        <v>41</v>
      </c>
      <c r="X641" s="1" t="s">
        <v>41</v>
      </c>
      <c r="AC641" s="15"/>
    </row>
    <row r="642" spans="1:38" ht="13.2" x14ac:dyDescent="0.25">
      <c r="A642" s="1">
        <v>641</v>
      </c>
      <c r="B642" s="1">
        <v>45</v>
      </c>
      <c r="C642" s="3" t="s">
        <v>1100</v>
      </c>
      <c r="D642" s="1">
        <v>21</v>
      </c>
      <c r="E642" s="1">
        <f t="shared" si="50"/>
        <v>69</v>
      </c>
      <c r="F642" t="str">
        <f t="shared" si="49"/>
        <v>PC15BS_Beschichter1_Oberdeck_Auftragsrolle_Horizontal_Position_AS_Ist</v>
      </c>
      <c r="G642" s="3" t="s">
        <v>1130</v>
      </c>
      <c r="H642" t="s">
        <v>139</v>
      </c>
      <c r="I642" t="s">
        <v>1127</v>
      </c>
      <c r="J642" t="s">
        <v>1123</v>
      </c>
      <c r="K642" s="1" t="s">
        <v>38</v>
      </c>
      <c r="L642" t="s">
        <v>60</v>
      </c>
      <c r="M642" s="14"/>
      <c r="Q642" t="s">
        <v>1099</v>
      </c>
      <c r="S642" s="30"/>
      <c r="T642" s="30"/>
      <c r="U642" s="1" t="s">
        <v>41</v>
      </c>
      <c r="X642" s="1" t="s">
        <v>41</v>
      </c>
      <c r="AC642" s="15"/>
    </row>
    <row r="643" spans="1:38" ht="13.2" x14ac:dyDescent="0.25">
      <c r="A643" s="1">
        <v>642</v>
      </c>
      <c r="B643" s="1">
        <v>45</v>
      </c>
      <c r="C643" s="3" t="s">
        <v>1100</v>
      </c>
      <c r="D643" s="1">
        <v>22</v>
      </c>
      <c r="E643" s="1">
        <f t="shared" si="50"/>
        <v>63</v>
      </c>
      <c r="F643" t="str">
        <f t="shared" si="49"/>
        <v>PCMKL_Beschichter1_Oberdeck_Abquetschrolle_Geschwindigkeit_Soll</v>
      </c>
      <c r="G643" s="3" t="s">
        <v>1101</v>
      </c>
      <c r="H643" t="s">
        <v>120</v>
      </c>
      <c r="I643" t="s">
        <v>1131</v>
      </c>
      <c r="J643" t="s">
        <v>1111</v>
      </c>
      <c r="K643" s="1" t="s">
        <v>48</v>
      </c>
      <c r="L643" t="s">
        <v>57</v>
      </c>
      <c r="M643" s="14"/>
      <c r="Q643" s="4" t="s">
        <v>1099</v>
      </c>
      <c r="S643" s="30"/>
      <c r="T643" s="30"/>
      <c r="U643" s="1" t="s">
        <v>41</v>
      </c>
      <c r="X643" s="32" t="s">
        <v>1112</v>
      </c>
      <c r="AC643" s="15"/>
      <c r="AJ643" s="31" t="s">
        <v>391</v>
      </c>
      <c r="AK643" t="s">
        <v>1110</v>
      </c>
    </row>
    <row r="644" spans="1:38" ht="13.2" x14ac:dyDescent="0.25">
      <c r="A644" s="1">
        <v>643</v>
      </c>
      <c r="B644" s="38">
        <v>45</v>
      </c>
      <c r="C644" s="36" t="s">
        <v>1100</v>
      </c>
      <c r="D644" s="1">
        <v>23</v>
      </c>
      <c r="E644" s="36">
        <v>63</v>
      </c>
      <c r="F644" s="4" t="str">
        <f t="shared" si="49"/>
        <v>PCMKL_Beschichter1_Oberdeck_Abquetschrolle_Geschwindigkeit_Soll</v>
      </c>
      <c r="G644" s="36" t="s">
        <v>1101</v>
      </c>
      <c r="H644" s="36" t="s">
        <v>120</v>
      </c>
      <c r="I644" s="36" t="s">
        <v>1131</v>
      </c>
      <c r="J644" s="36" t="s">
        <v>1111</v>
      </c>
      <c r="K644" s="38" t="s">
        <v>48</v>
      </c>
      <c r="L644" s="36" t="s">
        <v>67</v>
      </c>
      <c r="M644" s="55"/>
      <c r="N644" s="54"/>
      <c r="O644" s="54"/>
      <c r="P644" s="54"/>
      <c r="Q644" s="54" t="s">
        <v>1099</v>
      </c>
      <c r="R644" s="54"/>
      <c r="S644" s="54"/>
      <c r="T644" s="54"/>
      <c r="U644" s="53" t="s">
        <v>41</v>
      </c>
      <c r="V644" s="54"/>
      <c r="W644" s="54"/>
      <c r="X644" s="53" t="s">
        <v>1112</v>
      </c>
      <c r="Y644" s="40" t="s">
        <v>41</v>
      </c>
      <c r="Z644" s="34"/>
      <c r="AA644" s="34"/>
      <c r="AB644" s="34"/>
      <c r="AC644" s="34"/>
      <c r="AD644" s="41"/>
      <c r="AE644" s="34"/>
      <c r="AF644" s="34"/>
      <c r="AG644" s="34"/>
      <c r="AH644" s="34"/>
      <c r="AI644" s="34"/>
      <c r="AJ644" s="34"/>
      <c r="AK644" s="34" t="s">
        <v>391</v>
      </c>
      <c r="AL644" s="34" t="s">
        <v>1110</v>
      </c>
    </row>
    <row r="645" spans="1:38" s="34" customFormat="1" ht="13.2" x14ac:dyDescent="0.25">
      <c r="A645" s="1">
        <v>644</v>
      </c>
      <c r="B645" s="38">
        <v>45</v>
      </c>
      <c r="C645" s="36" t="s">
        <v>1100</v>
      </c>
      <c r="D645" s="1">
        <v>24</v>
      </c>
      <c r="E645" s="36"/>
      <c r="F645" s="4" t="str">
        <f t="shared" si="49"/>
        <v>PCMKL_Beschichter1_Oberdeck_Abquetschrolle_Geschwindigkeit_Regler_Offset</v>
      </c>
      <c r="G645" s="36" t="s">
        <v>1101</v>
      </c>
      <c r="H645" s="36" t="s">
        <v>120</v>
      </c>
      <c r="I645" s="36" t="s">
        <v>1131</v>
      </c>
      <c r="J645" s="36" t="s">
        <v>1113</v>
      </c>
      <c r="K645" s="38" t="s">
        <v>135</v>
      </c>
      <c r="L645" s="36" t="s">
        <v>57</v>
      </c>
      <c r="M645" s="55"/>
      <c r="N645" s="54"/>
      <c r="O645" s="54"/>
      <c r="P645" s="54"/>
      <c r="Q645" s="54" t="s">
        <v>1114</v>
      </c>
      <c r="R645" s="54"/>
      <c r="S645" s="54"/>
      <c r="T645" s="54"/>
      <c r="U645" s="53" t="s">
        <v>41</v>
      </c>
      <c r="V645" s="54"/>
      <c r="W645" s="54"/>
      <c r="X645" s="53" t="s">
        <v>1112</v>
      </c>
      <c r="Y645" s="40"/>
      <c r="AD645" s="41"/>
    </row>
    <row r="646" spans="1:38" s="34" customFormat="1" ht="13.2" x14ac:dyDescent="0.25">
      <c r="A646" s="1">
        <v>645</v>
      </c>
      <c r="B646" s="1">
        <v>45</v>
      </c>
      <c r="C646" s="3" t="s">
        <v>1100</v>
      </c>
      <c r="D646" s="1">
        <v>25</v>
      </c>
      <c r="E646" s="1">
        <f t="shared" ref="E646:E652" si="51">LEN(F646)</f>
        <v>66</v>
      </c>
      <c r="F646" t="str">
        <f t="shared" si="49"/>
        <v>PC16BN_Beschichter1_Oberdeck_Abquetschrolle_FW_Geschwindigkeit_Ist</v>
      </c>
      <c r="G646" s="3" t="s">
        <v>1132</v>
      </c>
      <c r="H646" t="s">
        <v>116</v>
      </c>
      <c r="I646" t="s">
        <v>1133</v>
      </c>
      <c r="J646" t="s">
        <v>1111</v>
      </c>
      <c r="K646" s="1" t="s">
        <v>38</v>
      </c>
      <c r="L646" s="4" t="s">
        <v>67</v>
      </c>
      <c r="M646" s="14"/>
      <c r="N646"/>
      <c r="O646"/>
      <c r="P646"/>
      <c r="Q646" s="4" t="s">
        <v>1099</v>
      </c>
      <c r="R646"/>
      <c r="S646" s="30"/>
      <c r="T646" s="30"/>
      <c r="U646" s="1" t="s">
        <v>41</v>
      </c>
      <c r="V646" s="1"/>
      <c r="W646" s="1"/>
      <c r="X646" s="1" t="s">
        <v>41</v>
      </c>
      <c r="Y646" s="1"/>
      <c r="Z646" s="1"/>
      <c r="AA646" s="1"/>
      <c r="AB646" s="1"/>
      <c r="AC646" s="15"/>
      <c r="AD646"/>
      <c r="AE646"/>
      <c r="AF646"/>
      <c r="AG646"/>
      <c r="AH646"/>
      <c r="AI646"/>
      <c r="AJ646" s="31" t="s">
        <v>391</v>
      </c>
      <c r="AK646" t="s">
        <v>1110</v>
      </c>
      <c r="AL646"/>
    </row>
    <row r="647" spans="1:38" ht="13.2" x14ac:dyDescent="0.25">
      <c r="A647" s="1">
        <v>646</v>
      </c>
      <c r="B647" s="1">
        <v>45</v>
      </c>
      <c r="C647" s="3" t="s">
        <v>1100</v>
      </c>
      <c r="D647" s="1">
        <v>26</v>
      </c>
      <c r="E647" s="1">
        <f t="shared" si="51"/>
        <v>59</v>
      </c>
      <c r="F647" t="str">
        <f t="shared" si="49"/>
        <v>PC16BN_Beschichter1_Oberdeck_Abquetschrolle_FW_Drehzahl_Ist</v>
      </c>
      <c r="G647" s="3" t="s">
        <v>1132</v>
      </c>
      <c r="H647" t="s">
        <v>116</v>
      </c>
      <c r="I647" t="s">
        <v>1133</v>
      </c>
      <c r="J647" t="s">
        <v>1115</v>
      </c>
      <c r="K647" s="1" t="s">
        <v>38</v>
      </c>
      <c r="L647" t="s">
        <v>1116</v>
      </c>
      <c r="M647" s="14"/>
      <c r="Q647" s="4" t="s">
        <v>1099</v>
      </c>
      <c r="S647" s="30"/>
      <c r="T647" s="30"/>
      <c r="U647" s="1" t="s">
        <v>41</v>
      </c>
      <c r="X647" s="1" t="s">
        <v>41</v>
      </c>
      <c r="AC647" s="15"/>
      <c r="AJ647" s="31" t="s">
        <v>391</v>
      </c>
      <c r="AK647" t="s">
        <v>1110</v>
      </c>
    </row>
    <row r="648" spans="1:38" ht="13.2" x14ac:dyDescent="0.25">
      <c r="A648" s="1">
        <v>647</v>
      </c>
      <c r="B648" s="1">
        <v>45</v>
      </c>
      <c r="C648" s="3" t="s">
        <v>1100</v>
      </c>
      <c r="D648" s="1">
        <v>27</v>
      </c>
      <c r="E648" s="1">
        <f t="shared" si="51"/>
        <v>57</v>
      </c>
      <c r="F648" t="str">
        <f t="shared" si="49"/>
        <v>PC16MKL_Beschichter1_Oberdeck_Abquetschrolle_FW_Strom_Ist</v>
      </c>
      <c r="G648" s="3" t="s">
        <v>1132</v>
      </c>
      <c r="H648" t="s">
        <v>120</v>
      </c>
      <c r="I648" t="s">
        <v>1133</v>
      </c>
      <c r="J648" t="s">
        <v>127</v>
      </c>
      <c r="K648" s="1" t="s">
        <v>38</v>
      </c>
      <c r="L648" t="s">
        <v>128</v>
      </c>
      <c r="M648" s="14"/>
      <c r="Q648" s="4" t="s">
        <v>1099</v>
      </c>
      <c r="S648" s="30"/>
      <c r="T648" s="30"/>
      <c r="U648" s="1" t="s">
        <v>41</v>
      </c>
      <c r="X648" s="1" t="s">
        <v>41</v>
      </c>
      <c r="AC648" s="15"/>
      <c r="AJ648" s="31" t="s">
        <v>391</v>
      </c>
      <c r="AK648" t="s">
        <v>1110</v>
      </c>
    </row>
    <row r="649" spans="1:38" ht="13.2" x14ac:dyDescent="0.25">
      <c r="A649" s="1">
        <v>648</v>
      </c>
      <c r="B649" s="1">
        <v>45</v>
      </c>
      <c r="C649" s="3" t="s">
        <v>1100</v>
      </c>
      <c r="D649" s="1">
        <v>28</v>
      </c>
      <c r="E649" s="1">
        <f t="shared" si="51"/>
        <v>66</v>
      </c>
      <c r="F649" t="str">
        <f t="shared" si="49"/>
        <v>PC21BN_Beschichter1_Oberdeck_Abquetschrolle_BW_Geschwindigkeit_Ist</v>
      </c>
      <c r="G649" s="3" t="s">
        <v>1134</v>
      </c>
      <c r="H649" t="s">
        <v>116</v>
      </c>
      <c r="I649" t="s">
        <v>1135</v>
      </c>
      <c r="J649" t="s">
        <v>1111</v>
      </c>
      <c r="K649" s="1" t="s">
        <v>38</v>
      </c>
      <c r="L649" s="4" t="s">
        <v>67</v>
      </c>
      <c r="M649" s="14"/>
      <c r="Q649" s="4" t="s">
        <v>1099</v>
      </c>
      <c r="S649" s="30"/>
      <c r="T649" s="30"/>
      <c r="U649" s="1" t="s">
        <v>41</v>
      </c>
      <c r="X649" s="1" t="s">
        <v>41</v>
      </c>
      <c r="AC649" s="15"/>
      <c r="AJ649" s="31" t="s">
        <v>391</v>
      </c>
      <c r="AK649" t="s">
        <v>1110</v>
      </c>
    </row>
    <row r="650" spans="1:38" ht="13.2" x14ac:dyDescent="0.25">
      <c r="A650" s="1">
        <v>649</v>
      </c>
      <c r="B650" s="1">
        <v>45</v>
      </c>
      <c r="C650" s="3" t="s">
        <v>1100</v>
      </c>
      <c r="D650" s="1">
        <v>29</v>
      </c>
      <c r="E650" s="1">
        <f t="shared" si="51"/>
        <v>59</v>
      </c>
      <c r="F650" t="str">
        <f t="shared" si="49"/>
        <v>PC21BN_Beschichter1_Oberdeck_Abquetschrolle_BW_Drehzahl_Ist</v>
      </c>
      <c r="G650" s="3" t="s">
        <v>1134</v>
      </c>
      <c r="H650" t="s">
        <v>116</v>
      </c>
      <c r="I650" t="s">
        <v>1135</v>
      </c>
      <c r="J650" t="s">
        <v>1115</v>
      </c>
      <c r="K650" s="1" t="s">
        <v>38</v>
      </c>
      <c r="L650" t="s">
        <v>1116</v>
      </c>
      <c r="M650" s="14"/>
      <c r="Q650" s="4" t="s">
        <v>1099</v>
      </c>
      <c r="S650" s="30"/>
      <c r="T650" s="30"/>
      <c r="U650" s="1" t="s">
        <v>41</v>
      </c>
      <c r="X650" s="1" t="s">
        <v>41</v>
      </c>
      <c r="AC650" s="15"/>
      <c r="AJ650" s="31" t="s">
        <v>391</v>
      </c>
      <c r="AK650" t="s">
        <v>1110</v>
      </c>
    </row>
    <row r="651" spans="1:38" ht="13.2" x14ac:dyDescent="0.25">
      <c r="A651" s="1">
        <v>650</v>
      </c>
      <c r="B651" s="1">
        <v>45</v>
      </c>
      <c r="C651" s="3" t="s">
        <v>1100</v>
      </c>
      <c r="D651" s="1">
        <v>30</v>
      </c>
      <c r="E651" s="1">
        <f t="shared" si="51"/>
        <v>57</v>
      </c>
      <c r="F651" t="str">
        <f t="shared" si="49"/>
        <v>PC21MKL_Beschichter1_Oberdeck_Abquetschrolle_BW_Strom_Ist</v>
      </c>
      <c r="G651" s="3" t="s">
        <v>1134</v>
      </c>
      <c r="H651" t="s">
        <v>120</v>
      </c>
      <c r="I651" t="s">
        <v>1135</v>
      </c>
      <c r="J651" t="s">
        <v>127</v>
      </c>
      <c r="K651" s="1" t="s">
        <v>38</v>
      </c>
      <c r="L651" t="s">
        <v>128</v>
      </c>
      <c r="M651" s="14"/>
      <c r="Q651" s="4" t="s">
        <v>1099</v>
      </c>
      <c r="S651" s="30"/>
      <c r="T651" s="30"/>
      <c r="U651" s="1" t="s">
        <v>41</v>
      </c>
      <c r="X651" s="1" t="s">
        <v>41</v>
      </c>
      <c r="AC651" s="15"/>
      <c r="AJ651" s="31" t="s">
        <v>391</v>
      </c>
      <c r="AK651" t="s">
        <v>1110</v>
      </c>
    </row>
    <row r="652" spans="1:38" ht="13.2" x14ac:dyDescent="0.25">
      <c r="A652" s="1">
        <v>651</v>
      </c>
      <c r="B652" s="1">
        <v>45</v>
      </c>
      <c r="C652" s="3" t="s">
        <v>1100</v>
      </c>
      <c r="D652" s="1">
        <v>31</v>
      </c>
      <c r="E652" s="1">
        <f t="shared" si="51"/>
        <v>57</v>
      </c>
      <c r="F652" t="str">
        <f t="shared" si="49"/>
        <v>PC22BF_Beschichter1_Oberdeck_Abquetschrolle_Kraft_BS_Soll</v>
      </c>
      <c r="G652" s="3" t="s">
        <v>1136</v>
      </c>
      <c r="H652" t="s">
        <v>1124</v>
      </c>
      <c r="I652" t="s">
        <v>1131</v>
      </c>
      <c r="J652" t="s">
        <v>1125</v>
      </c>
      <c r="K652" s="1" t="s">
        <v>48</v>
      </c>
      <c r="L652" t="s">
        <v>260</v>
      </c>
      <c r="M652" s="14"/>
      <c r="Q652" t="s">
        <v>1099</v>
      </c>
      <c r="S652" s="30"/>
      <c r="T652" s="30"/>
      <c r="U652" s="1" t="s">
        <v>41</v>
      </c>
      <c r="X652" s="1" t="s">
        <v>41</v>
      </c>
      <c r="AC652" s="15"/>
    </row>
    <row r="653" spans="1:38" ht="13.2" x14ac:dyDescent="0.25">
      <c r="A653" s="1">
        <v>652</v>
      </c>
      <c r="B653" s="20">
        <v>45</v>
      </c>
      <c r="C653" s="57" t="s">
        <v>1100</v>
      </c>
      <c r="D653" s="1">
        <v>32</v>
      </c>
      <c r="E653" s="20"/>
      <c r="F653" s="4" t="str">
        <f t="shared" si="49"/>
        <v>PC22BF_Beschichter1_Oberdeck_Abquetschrolle_Kraft_BS_Regler_Offset</v>
      </c>
      <c r="G653" s="57" t="s">
        <v>1136</v>
      </c>
      <c r="H653" s="4" t="s">
        <v>1124</v>
      </c>
      <c r="I653" s="4" t="s">
        <v>1131</v>
      </c>
      <c r="J653" s="4" t="s">
        <v>1137</v>
      </c>
      <c r="K653" s="20" t="s">
        <v>135</v>
      </c>
      <c r="L653" s="4" t="s">
        <v>260</v>
      </c>
      <c r="M653" s="59"/>
      <c r="N653" s="4"/>
      <c r="O653" s="4"/>
      <c r="P653" s="4"/>
      <c r="Q653" s="4" t="s">
        <v>1114</v>
      </c>
      <c r="R653" s="4"/>
      <c r="S653" s="60"/>
      <c r="T653" s="60"/>
      <c r="U653" s="20" t="s">
        <v>41</v>
      </c>
      <c r="V653" s="20"/>
      <c r="W653" s="20"/>
      <c r="X653" s="20" t="s">
        <v>1112</v>
      </c>
      <c r="AC653" s="15"/>
    </row>
    <row r="654" spans="1:38" ht="13.2" x14ac:dyDescent="0.25">
      <c r="A654" s="1">
        <v>653</v>
      </c>
      <c r="B654" s="1">
        <v>45</v>
      </c>
      <c r="C654" s="3" t="s">
        <v>1100</v>
      </c>
      <c r="D654" s="1">
        <v>33</v>
      </c>
      <c r="E654" s="1">
        <f>LEN(F654)</f>
        <v>59</v>
      </c>
      <c r="F654" t="str">
        <f t="shared" ref="F654:F685" si="52">IF(G654&lt;&gt;"",TRIM(CONCATENATE(G654,H654,"_",I654,"_",J654,"_",K654)),"")</f>
        <v>PC22BF_Beschichter1_Oberdeck_Abquetschrolle_Kraft_BS_Offset</v>
      </c>
      <c r="G654" s="3" t="s">
        <v>1136</v>
      </c>
      <c r="H654" t="s">
        <v>1124</v>
      </c>
      <c r="I654" t="s">
        <v>1131</v>
      </c>
      <c r="J654" t="s">
        <v>1125</v>
      </c>
      <c r="K654" s="1" t="s">
        <v>135</v>
      </c>
      <c r="L654" t="s">
        <v>260</v>
      </c>
      <c r="M654" s="14"/>
      <c r="Q654" t="s">
        <v>1099</v>
      </c>
      <c r="S654" s="30"/>
      <c r="T654" s="30"/>
      <c r="U654" s="1" t="s">
        <v>41</v>
      </c>
      <c r="X654" s="1" t="s">
        <v>41</v>
      </c>
      <c r="AC654" s="15"/>
    </row>
    <row r="655" spans="1:38" ht="13.2" x14ac:dyDescent="0.25">
      <c r="A655" s="1">
        <v>654</v>
      </c>
      <c r="B655" s="1">
        <v>45</v>
      </c>
      <c r="C655" s="3" t="s">
        <v>1100</v>
      </c>
      <c r="D655" s="1">
        <v>34</v>
      </c>
      <c r="E655" s="1">
        <f>LEN(F655)</f>
        <v>56</v>
      </c>
      <c r="F655" t="str">
        <f t="shared" si="52"/>
        <v>PC22BF_Beschichter1_Oberdeck_Abquetschrolle_Kraft_BS_Ist</v>
      </c>
      <c r="G655" s="3" t="s">
        <v>1136</v>
      </c>
      <c r="H655" t="s">
        <v>1124</v>
      </c>
      <c r="I655" t="s">
        <v>1131</v>
      </c>
      <c r="J655" t="s">
        <v>1125</v>
      </c>
      <c r="K655" s="1" t="s">
        <v>38</v>
      </c>
      <c r="L655" t="s">
        <v>260</v>
      </c>
      <c r="M655" s="14"/>
      <c r="Q655" t="s">
        <v>1099</v>
      </c>
      <c r="S655" s="30"/>
      <c r="T655" s="30"/>
      <c r="U655" s="1" t="s">
        <v>41</v>
      </c>
      <c r="X655" s="1" t="s">
        <v>41</v>
      </c>
      <c r="AC655" s="15"/>
    </row>
    <row r="656" spans="1:38" ht="13.2" x14ac:dyDescent="0.25">
      <c r="A656" s="1">
        <v>655</v>
      </c>
      <c r="B656" s="1">
        <v>45</v>
      </c>
      <c r="C656" s="3" t="s">
        <v>1100</v>
      </c>
      <c r="D656" s="1">
        <v>35</v>
      </c>
      <c r="E656" s="1">
        <f>LEN(F656)</f>
        <v>59</v>
      </c>
      <c r="F656" t="str">
        <f t="shared" si="52"/>
        <v>PC22BS_Beschichter1_Oberdeck_Abquetschrolle_Position_BS_Ist</v>
      </c>
      <c r="G656" s="3" t="s">
        <v>1136</v>
      </c>
      <c r="H656" t="s">
        <v>139</v>
      </c>
      <c r="I656" t="s">
        <v>1131</v>
      </c>
      <c r="J656" t="s">
        <v>1122</v>
      </c>
      <c r="K656" s="1" t="s">
        <v>38</v>
      </c>
      <c r="L656" t="s">
        <v>60</v>
      </c>
      <c r="M656" s="14"/>
      <c r="Q656" t="s">
        <v>1099</v>
      </c>
      <c r="S656" s="30"/>
      <c r="T656" s="30"/>
      <c r="U656" s="1" t="s">
        <v>41</v>
      </c>
      <c r="X656" s="1" t="s">
        <v>41</v>
      </c>
      <c r="AC656" s="15"/>
    </row>
    <row r="657" spans="1:38" ht="13.2" x14ac:dyDescent="0.25">
      <c r="A657" s="1">
        <v>656</v>
      </c>
      <c r="B657" s="1">
        <v>45</v>
      </c>
      <c r="C657" s="3" t="s">
        <v>1100</v>
      </c>
      <c r="D657" s="1">
        <v>36</v>
      </c>
      <c r="E657" s="1">
        <f>LEN(F657)</f>
        <v>59</v>
      </c>
      <c r="F657" t="str">
        <f t="shared" si="52"/>
        <v>PC23BS_Beschichter1_Oberdeck_Abquetschrolle_Position_AS_Ist</v>
      </c>
      <c r="G657" s="3" t="s">
        <v>1138</v>
      </c>
      <c r="H657" t="s">
        <v>139</v>
      </c>
      <c r="I657" t="s">
        <v>1131</v>
      </c>
      <c r="J657" t="s">
        <v>1123</v>
      </c>
      <c r="K657" s="1" t="s">
        <v>38</v>
      </c>
      <c r="L657" t="s">
        <v>60</v>
      </c>
      <c r="M657" s="14"/>
      <c r="Q657" t="s">
        <v>1099</v>
      </c>
      <c r="S657" s="30"/>
      <c r="T657" s="30"/>
      <c r="U657" s="1" t="s">
        <v>41</v>
      </c>
      <c r="X657" s="1" t="s">
        <v>41</v>
      </c>
      <c r="AC657" s="15"/>
    </row>
    <row r="658" spans="1:38" ht="13.2" x14ac:dyDescent="0.25">
      <c r="A658" s="1">
        <v>657</v>
      </c>
      <c r="B658" s="1">
        <v>45</v>
      </c>
      <c r="C658" s="3" t="s">
        <v>1100</v>
      </c>
      <c r="D658" s="1">
        <v>37</v>
      </c>
      <c r="E658" s="1">
        <f>LEN(F658)</f>
        <v>57</v>
      </c>
      <c r="F658" t="str">
        <f t="shared" si="52"/>
        <v>PC23BF_Beschichter1_Oberdeck_Abquetschrolle_Kraft_AS_Soll</v>
      </c>
      <c r="G658" s="3" t="s">
        <v>1138</v>
      </c>
      <c r="H658" t="s">
        <v>1124</v>
      </c>
      <c r="I658" t="s">
        <v>1131</v>
      </c>
      <c r="J658" t="s">
        <v>1126</v>
      </c>
      <c r="K658" s="1" t="s">
        <v>48</v>
      </c>
      <c r="L658" t="s">
        <v>260</v>
      </c>
      <c r="M658" s="14"/>
      <c r="Q658" t="s">
        <v>1099</v>
      </c>
      <c r="S658" s="30"/>
      <c r="T658" s="30"/>
      <c r="U658" s="1" t="s">
        <v>41</v>
      </c>
      <c r="X658" s="1" t="s">
        <v>41</v>
      </c>
      <c r="AC658" s="15"/>
    </row>
    <row r="659" spans="1:38" ht="13.2" x14ac:dyDescent="0.25">
      <c r="A659" s="1">
        <v>658</v>
      </c>
      <c r="B659" s="20">
        <v>45</v>
      </c>
      <c r="C659" s="57" t="s">
        <v>1100</v>
      </c>
      <c r="D659" s="1">
        <v>38</v>
      </c>
      <c r="E659" s="20"/>
      <c r="F659" s="4" t="str">
        <f t="shared" si="52"/>
        <v>PC23BF_Beschichter1_Oberdeck_Abquetschrolle_Kraft_AS_Regler_Offset</v>
      </c>
      <c r="G659" s="57" t="s">
        <v>1138</v>
      </c>
      <c r="H659" s="4" t="s">
        <v>1124</v>
      </c>
      <c r="I659" s="4" t="s">
        <v>1131</v>
      </c>
      <c r="J659" s="4" t="s">
        <v>1139</v>
      </c>
      <c r="K659" s="20" t="s">
        <v>135</v>
      </c>
      <c r="L659" s="4" t="s">
        <v>260</v>
      </c>
      <c r="M659" s="59"/>
      <c r="N659" s="4"/>
      <c r="O659" s="4"/>
      <c r="P659" s="4"/>
      <c r="Q659" s="4" t="s">
        <v>1114</v>
      </c>
      <c r="R659" s="4"/>
      <c r="S659" s="60"/>
      <c r="T659" s="60"/>
      <c r="U659" s="20" t="s">
        <v>41</v>
      </c>
      <c r="V659" s="20"/>
      <c r="W659" s="20"/>
      <c r="X659" s="20" t="s">
        <v>1112</v>
      </c>
      <c r="AC659" s="15"/>
    </row>
    <row r="660" spans="1:38" ht="13.2" x14ac:dyDescent="0.25">
      <c r="A660" s="1">
        <v>659</v>
      </c>
      <c r="B660" s="1">
        <v>45</v>
      </c>
      <c r="C660" s="3" t="s">
        <v>1100</v>
      </c>
      <c r="D660" s="1">
        <v>39</v>
      </c>
      <c r="E660" s="1">
        <f t="shared" ref="E660:E668" si="53">LEN(F660)</f>
        <v>59</v>
      </c>
      <c r="F660" t="str">
        <f t="shared" si="52"/>
        <v>PC23BF_Beschichter1_Oberdeck_Abquetschrolle_Kraft_AS_Offset</v>
      </c>
      <c r="G660" s="3" t="s">
        <v>1138</v>
      </c>
      <c r="H660" t="s">
        <v>1124</v>
      </c>
      <c r="I660" t="s">
        <v>1131</v>
      </c>
      <c r="J660" t="s">
        <v>1126</v>
      </c>
      <c r="K660" s="1" t="s">
        <v>135</v>
      </c>
      <c r="L660" t="s">
        <v>260</v>
      </c>
      <c r="M660" s="14"/>
      <c r="Q660" t="s">
        <v>1099</v>
      </c>
      <c r="S660" s="30"/>
      <c r="T660" s="30"/>
      <c r="U660" s="1" t="s">
        <v>41</v>
      </c>
      <c r="X660" s="1" t="s">
        <v>41</v>
      </c>
      <c r="AC660" s="15"/>
    </row>
    <row r="661" spans="1:38" ht="13.2" x14ac:dyDescent="0.25">
      <c r="A661" s="1">
        <v>660</v>
      </c>
      <c r="B661" s="1">
        <v>45</v>
      </c>
      <c r="C661" s="3" t="s">
        <v>1100</v>
      </c>
      <c r="D661" s="1">
        <v>40</v>
      </c>
      <c r="E661" s="1">
        <f t="shared" si="53"/>
        <v>56</v>
      </c>
      <c r="F661" t="str">
        <f t="shared" si="52"/>
        <v>PC23BF_Beschichter1_Oberdeck_Abquetschrolle_Kraft_AS_Ist</v>
      </c>
      <c r="G661" s="3" t="s">
        <v>1138</v>
      </c>
      <c r="H661" t="s">
        <v>1124</v>
      </c>
      <c r="I661" t="s">
        <v>1131</v>
      </c>
      <c r="J661" t="s">
        <v>1126</v>
      </c>
      <c r="K661" s="1" t="s">
        <v>38</v>
      </c>
      <c r="L661" t="s">
        <v>260</v>
      </c>
      <c r="M661" s="14"/>
      <c r="Q661" t="s">
        <v>1099</v>
      </c>
      <c r="S661" s="30"/>
      <c r="T661" s="30"/>
      <c r="U661" s="1" t="s">
        <v>41</v>
      </c>
      <c r="X661" s="1" t="s">
        <v>41</v>
      </c>
      <c r="AC661" s="15"/>
    </row>
    <row r="662" spans="1:38" ht="13.2" x14ac:dyDescent="0.25">
      <c r="A662" s="1">
        <v>661</v>
      </c>
      <c r="B662" s="1">
        <v>45</v>
      </c>
      <c r="C662" s="3" t="s">
        <v>1100</v>
      </c>
      <c r="D662" s="1">
        <v>41</v>
      </c>
      <c r="E662" s="1">
        <f t="shared" si="53"/>
        <v>46</v>
      </c>
      <c r="F662" t="str">
        <f t="shared" si="52"/>
        <v>PC_Beschichter1_Unterdeck_Beschichtung_Ein_Ist</v>
      </c>
      <c r="G662" s="3" t="s">
        <v>1101</v>
      </c>
      <c r="I662" t="s">
        <v>1140</v>
      </c>
      <c r="J662" t="s">
        <v>1103</v>
      </c>
      <c r="K662" s="1" t="s">
        <v>38</v>
      </c>
      <c r="L662" t="s">
        <v>62</v>
      </c>
      <c r="M662" s="14"/>
      <c r="Q662" t="s">
        <v>1099</v>
      </c>
      <c r="S662" s="30"/>
      <c r="T662" s="30"/>
      <c r="U662" s="1" t="s">
        <v>41</v>
      </c>
      <c r="X662" s="1" t="s">
        <v>41</v>
      </c>
      <c r="AC662" s="15"/>
    </row>
    <row r="663" spans="1:38" ht="13.2" x14ac:dyDescent="0.25">
      <c r="A663" s="1">
        <v>662</v>
      </c>
      <c r="B663" s="1">
        <v>45</v>
      </c>
      <c r="C663" s="3" t="s">
        <v>1100</v>
      </c>
      <c r="D663" s="1">
        <v>42</v>
      </c>
      <c r="E663" s="1">
        <f t="shared" si="53"/>
        <v>51</v>
      </c>
      <c r="F663" t="str">
        <f t="shared" si="52"/>
        <v>PC_Beschichter1_Unterdeck_Betriebsart_Vorwärts_Soll</v>
      </c>
      <c r="G663" s="3" t="s">
        <v>1101</v>
      </c>
      <c r="I663" t="s">
        <v>1141</v>
      </c>
      <c r="J663" t="s">
        <v>1105</v>
      </c>
      <c r="K663" s="1" t="s">
        <v>48</v>
      </c>
      <c r="L663" t="s">
        <v>62</v>
      </c>
      <c r="M663" s="14"/>
      <c r="Q663" t="s">
        <v>1099</v>
      </c>
      <c r="S663" s="30"/>
      <c r="T663" s="30"/>
      <c r="U663" s="1" t="s">
        <v>41</v>
      </c>
      <c r="X663" s="1" t="s">
        <v>41</v>
      </c>
      <c r="AC663" s="15"/>
    </row>
    <row r="664" spans="1:38" ht="13.2" x14ac:dyDescent="0.25">
      <c r="A664" s="1">
        <v>663</v>
      </c>
      <c r="B664" s="1">
        <v>45</v>
      </c>
      <c r="C664" s="3" t="s">
        <v>1100</v>
      </c>
      <c r="D664" s="1">
        <v>43</v>
      </c>
      <c r="E664" s="1">
        <f t="shared" si="53"/>
        <v>52</v>
      </c>
      <c r="F664" t="str">
        <f t="shared" si="52"/>
        <v>PC_Beschichter1_Unterdeck_Betriebsart_Rückwärts_Soll</v>
      </c>
      <c r="G664" s="3" t="s">
        <v>1101</v>
      </c>
      <c r="I664" t="s">
        <v>1141</v>
      </c>
      <c r="J664" t="s">
        <v>1106</v>
      </c>
      <c r="K664" s="1" t="s">
        <v>48</v>
      </c>
      <c r="L664" t="s">
        <v>62</v>
      </c>
      <c r="M664" s="14"/>
      <c r="Q664" t="s">
        <v>1099</v>
      </c>
      <c r="S664" s="30"/>
      <c r="T664" s="30"/>
      <c r="U664" s="1" t="s">
        <v>41</v>
      </c>
      <c r="X664" s="1" t="s">
        <v>41</v>
      </c>
      <c r="AC664" s="15"/>
    </row>
    <row r="665" spans="1:38" ht="13.2" x14ac:dyDescent="0.25">
      <c r="A665" s="1">
        <v>664</v>
      </c>
      <c r="B665" s="1">
        <v>45</v>
      </c>
      <c r="C665" s="3" t="s">
        <v>1100</v>
      </c>
      <c r="D665" s="1">
        <v>44</v>
      </c>
      <c r="E665" s="1">
        <f t="shared" si="53"/>
        <v>47</v>
      </c>
      <c r="F665" t="str">
        <f t="shared" si="52"/>
        <v>PC_Beschichter1_Unterdeck_Betriebsart_Nipp_Soll</v>
      </c>
      <c r="G665" s="3" t="s">
        <v>1101</v>
      </c>
      <c r="I665" t="s">
        <v>1141</v>
      </c>
      <c r="J665" t="s">
        <v>1142</v>
      </c>
      <c r="K665" s="1" t="s">
        <v>48</v>
      </c>
      <c r="L665" t="s">
        <v>62</v>
      </c>
      <c r="M665" s="14"/>
      <c r="Q665" t="s">
        <v>1099</v>
      </c>
      <c r="S665" s="30"/>
      <c r="T665" s="30"/>
      <c r="U665" s="1" t="s">
        <v>41</v>
      </c>
      <c r="X665" s="1" t="s">
        <v>41</v>
      </c>
      <c r="AC665" s="15"/>
    </row>
    <row r="666" spans="1:38" ht="13.2" x14ac:dyDescent="0.25">
      <c r="A666" s="1">
        <v>665</v>
      </c>
      <c r="B666" s="1">
        <v>45</v>
      </c>
      <c r="C666" s="3" t="s">
        <v>1100</v>
      </c>
      <c r="D666" s="1">
        <v>45</v>
      </c>
      <c r="E666" s="1">
        <f t="shared" si="53"/>
        <v>49</v>
      </c>
      <c r="F666" t="str">
        <f t="shared" si="52"/>
        <v>PC_Beschichter1_Unterdeck_Beschichtung_Dicke_Soll</v>
      </c>
      <c r="G666" s="3" t="s">
        <v>1101</v>
      </c>
      <c r="I666" t="s">
        <v>1143</v>
      </c>
      <c r="J666" t="s">
        <v>59</v>
      </c>
      <c r="K666" s="1" t="s">
        <v>48</v>
      </c>
      <c r="L666" t="s">
        <v>109</v>
      </c>
      <c r="M666" s="14"/>
      <c r="Q666" t="s">
        <v>1099</v>
      </c>
      <c r="S666" s="30"/>
      <c r="T666" s="30"/>
      <c r="U666" s="1" t="s">
        <v>41</v>
      </c>
      <c r="X666" s="1" t="s">
        <v>41</v>
      </c>
      <c r="AC666" s="15"/>
    </row>
    <row r="667" spans="1:38" ht="13.2" x14ac:dyDescent="0.25">
      <c r="A667" s="1">
        <v>666</v>
      </c>
      <c r="B667" s="1">
        <v>45</v>
      </c>
      <c r="C667" s="3" t="s">
        <v>1100</v>
      </c>
      <c r="D667" s="1">
        <v>46</v>
      </c>
      <c r="E667" s="1">
        <f t="shared" si="53"/>
        <v>60</v>
      </c>
      <c r="F667" t="str">
        <f t="shared" si="52"/>
        <v>PC41MKL_Beschichter1_Unterdeck_Auftragsrolle_Durchmesser_Ist</v>
      </c>
      <c r="G667" s="3" t="s">
        <v>1144</v>
      </c>
      <c r="H667" t="s">
        <v>120</v>
      </c>
      <c r="I667" t="s">
        <v>1145</v>
      </c>
      <c r="J667" t="s">
        <v>123</v>
      </c>
      <c r="K667" s="1" t="s">
        <v>38</v>
      </c>
      <c r="L667" t="s">
        <v>60</v>
      </c>
      <c r="M667" s="14"/>
      <c r="Q667" s="4" t="s">
        <v>1099</v>
      </c>
      <c r="S667" s="30"/>
      <c r="T667" s="30"/>
      <c r="V667" s="1" t="s">
        <v>41</v>
      </c>
      <c r="X667" s="1" t="s">
        <v>41</v>
      </c>
      <c r="AC667" s="15"/>
      <c r="AJ667" s="31" t="s">
        <v>391</v>
      </c>
      <c r="AK667" t="s">
        <v>1110</v>
      </c>
    </row>
    <row r="668" spans="1:38" ht="13.2" x14ac:dyDescent="0.25">
      <c r="A668" s="1">
        <v>667</v>
      </c>
      <c r="B668" s="1">
        <v>45</v>
      </c>
      <c r="C668" s="3" t="s">
        <v>1100</v>
      </c>
      <c r="D668" s="1">
        <v>47</v>
      </c>
      <c r="E668" s="1">
        <f t="shared" si="53"/>
        <v>65</v>
      </c>
      <c r="F668" t="str">
        <f t="shared" si="52"/>
        <v>PC41MKL_Beschichter1_Unterdeck_Auftragsrolle_Geschwindigkeit_Soll</v>
      </c>
      <c r="G668" s="3" t="s">
        <v>1144</v>
      </c>
      <c r="H668" t="s">
        <v>120</v>
      </c>
      <c r="I668" t="s">
        <v>1145</v>
      </c>
      <c r="J668" t="s">
        <v>1111</v>
      </c>
      <c r="K668" s="1" t="s">
        <v>48</v>
      </c>
      <c r="L668" t="s">
        <v>57</v>
      </c>
      <c r="M668" s="14"/>
      <c r="Q668" s="4" t="s">
        <v>1099</v>
      </c>
      <c r="S668" s="30"/>
      <c r="T668" s="30"/>
      <c r="U668" s="1" t="s">
        <v>41</v>
      </c>
      <c r="X668" s="32" t="s">
        <v>1112</v>
      </c>
      <c r="AC668" s="15"/>
      <c r="AJ668" s="31" t="s">
        <v>391</v>
      </c>
      <c r="AK668" t="s">
        <v>1110</v>
      </c>
    </row>
    <row r="669" spans="1:38" ht="9.75" customHeight="1" x14ac:dyDescent="0.25">
      <c r="A669" s="1">
        <v>668</v>
      </c>
      <c r="B669" s="38">
        <v>45</v>
      </c>
      <c r="C669" s="36" t="s">
        <v>1100</v>
      </c>
      <c r="D669" s="1">
        <v>48</v>
      </c>
      <c r="E669" s="36">
        <v>65</v>
      </c>
      <c r="F669" s="4" t="str">
        <f t="shared" si="52"/>
        <v>PC41MKL_Beschichter1_Unterdeck_Auftragsrolle_Geschwindigkeit_Soll</v>
      </c>
      <c r="G669" s="36" t="s">
        <v>1144</v>
      </c>
      <c r="H669" s="36" t="s">
        <v>120</v>
      </c>
      <c r="I669" s="36" t="s">
        <v>1145</v>
      </c>
      <c r="J669" s="36" t="s">
        <v>1111</v>
      </c>
      <c r="K669" s="38" t="s">
        <v>48</v>
      </c>
      <c r="L669" s="36" t="s">
        <v>67</v>
      </c>
      <c r="M669" s="35"/>
      <c r="N669" s="34"/>
      <c r="O669" s="34"/>
      <c r="P669" s="34"/>
      <c r="Q669" s="36" t="s">
        <v>1099</v>
      </c>
      <c r="R669" s="34"/>
      <c r="S669" s="34"/>
      <c r="T669" s="34"/>
      <c r="U669" s="34" t="s">
        <v>41</v>
      </c>
      <c r="V669" s="34"/>
      <c r="W669" s="34"/>
      <c r="X669" s="39" t="s">
        <v>1112</v>
      </c>
      <c r="Y669" s="40"/>
      <c r="Z669" s="34"/>
      <c r="AA669" s="34"/>
      <c r="AB669" s="34"/>
      <c r="AC669" s="34"/>
      <c r="AD669" s="41"/>
      <c r="AE669" s="34"/>
      <c r="AF669" s="34"/>
      <c r="AG669" s="34"/>
      <c r="AH669" s="34"/>
      <c r="AI669" s="34"/>
      <c r="AJ669" s="34"/>
      <c r="AK669" s="34" t="s">
        <v>391</v>
      </c>
      <c r="AL669" s="34" t="s">
        <v>1110</v>
      </c>
    </row>
    <row r="670" spans="1:38" s="34" customFormat="1" ht="13.2" x14ac:dyDescent="0.25">
      <c r="A670" s="1">
        <v>669</v>
      </c>
      <c r="B670" s="38">
        <v>45</v>
      </c>
      <c r="C670" s="36" t="s">
        <v>1100</v>
      </c>
      <c r="D670" s="1">
        <v>49</v>
      </c>
      <c r="E670" s="36"/>
      <c r="F670" s="4" t="str">
        <f t="shared" si="52"/>
        <v>PC41MKL_Beschichter1_Unterdeck_Auftragsrolle_Geschwindigkeit_Regler_Offset</v>
      </c>
      <c r="G670" s="36" t="s">
        <v>1144</v>
      </c>
      <c r="H670" s="36" t="s">
        <v>120</v>
      </c>
      <c r="I670" s="36" t="s">
        <v>1145</v>
      </c>
      <c r="J670" s="36" t="s">
        <v>1113</v>
      </c>
      <c r="K670" s="38" t="s">
        <v>135</v>
      </c>
      <c r="L670" s="36" t="s">
        <v>57</v>
      </c>
      <c r="M670" s="35"/>
      <c r="Q670" s="36" t="s">
        <v>1114</v>
      </c>
      <c r="U670" s="34" t="s">
        <v>41</v>
      </c>
      <c r="X670" s="39" t="s">
        <v>1112</v>
      </c>
      <c r="Y670" s="40"/>
      <c r="AD670" s="41"/>
    </row>
    <row r="671" spans="1:38" s="34" customFormat="1" ht="13.2" x14ac:dyDescent="0.25">
      <c r="A671" s="1">
        <v>670</v>
      </c>
      <c r="B671" s="1">
        <v>45</v>
      </c>
      <c r="C671" s="3" t="s">
        <v>1100</v>
      </c>
      <c r="D671" s="1">
        <v>50</v>
      </c>
      <c r="E671" s="1">
        <f t="shared" ref="E671:E681" si="54">LEN(F671)</f>
        <v>64</v>
      </c>
      <c r="F671" t="str">
        <f t="shared" si="52"/>
        <v>PC41MKL_Beschichter1_Unterdeck_Auftragsrolle_Geschwindigkeit_Ist</v>
      </c>
      <c r="G671" s="3" t="s">
        <v>1144</v>
      </c>
      <c r="H671" t="s">
        <v>120</v>
      </c>
      <c r="I671" t="s">
        <v>1145</v>
      </c>
      <c r="J671" t="s">
        <v>1111</v>
      </c>
      <c r="K671" s="1" t="s">
        <v>38</v>
      </c>
      <c r="L671" s="4" t="s">
        <v>67</v>
      </c>
      <c r="M671" s="14"/>
      <c r="N671"/>
      <c r="O671"/>
      <c r="P671"/>
      <c r="Q671" s="4" t="s">
        <v>1099</v>
      </c>
      <c r="R671"/>
      <c r="S671" s="30"/>
      <c r="T671" s="30"/>
      <c r="U671" s="1" t="s">
        <v>41</v>
      </c>
      <c r="V671" s="1"/>
      <c r="W671" s="1"/>
      <c r="X671" s="1" t="s">
        <v>41</v>
      </c>
      <c r="Y671" s="1"/>
      <c r="Z671" s="1"/>
      <c r="AA671" s="1"/>
      <c r="AB671" s="1"/>
      <c r="AC671" s="15"/>
      <c r="AD671"/>
      <c r="AE671"/>
      <c r="AF671"/>
      <c r="AG671"/>
      <c r="AH671"/>
      <c r="AI671"/>
      <c r="AJ671" s="31" t="s">
        <v>391</v>
      </c>
      <c r="AK671" t="s">
        <v>1110</v>
      </c>
      <c r="AL671"/>
    </row>
    <row r="672" spans="1:38" ht="13.2" x14ac:dyDescent="0.25">
      <c r="A672" s="1">
        <v>671</v>
      </c>
      <c r="B672" s="1">
        <v>45</v>
      </c>
      <c r="C672" s="3" t="s">
        <v>1100</v>
      </c>
      <c r="D672" s="1">
        <v>51</v>
      </c>
      <c r="E672" s="1">
        <f t="shared" si="54"/>
        <v>57</v>
      </c>
      <c r="F672" t="str">
        <f t="shared" si="52"/>
        <v>PC41MKL_Beschichter1_Unterdeck_Auftragsrolle_Drehzahl_Ist</v>
      </c>
      <c r="G672" s="3" t="s">
        <v>1144</v>
      </c>
      <c r="H672" t="s">
        <v>120</v>
      </c>
      <c r="I672" t="s">
        <v>1145</v>
      </c>
      <c r="J672" t="s">
        <v>1115</v>
      </c>
      <c r="K672" s="1" t="s">
        <v>38</v>
      </c>
      <c r="L672" t="s">
        <v>1116</v>
      </c>
      <c r="M672" s="14"/>
      <c r="Q672" s="4" t="s">
        <v>1099</v>
      </c>
      <c r="S672" s="30"/>
      <c r="T672" s="30"/>
      <c r="U672" s="1" t="s">
        <v>41</v>
      </c>
      <c r="X672" s="1" t="s">
        <v>41</v>
      </c>
      <c r="AC672" s="15"/>
      <c r="AJ672" s="31" t="s">
        <v>391</v>
      </c>
      <c r="AK672" t="s">
        <v>1110</v>
      </c>
    </row>
    <row r="673" spans="1:38" ht="13.2" x14ac:dyDescent="0.25">
      <c r="A673" s="1">
        <v>672</v>
      </c>
      <c r="B673" s="1">
        <v>45</v>
      </c>
      <c r="C673" s="3" t="s">
        <v>1100</v>
      </c>
      <c r="D673" s="1">
        <v>52</v>
      </c>
      <c r="E673" s="1">
        <f t="shared" si="54"/>
        <v>54</v>
      </c>
      <c r="F673" t="str">
        <f t="shared" si="52"/>
        <v>PC41MKL_Beschichter1_Unterdeck_Auftragsrolle_Strom_Ist</v>
      </c>
      <c r="G673" s="3" t="s">
        <v>1144</v>
      </c>
      <c r="H673" t="s">
        <v>120</v>
      </c>
      <c r="I673" t="s">
        <v>1145</v>
      </c>
      <c r="J673" t="s">
        <v>127</v>
      </c>
      <c r="K673" s="1" t="s">
        <v>38</v>
      </c>
      <c r="L673" t="s">
        <v>128</v>
      </c>
      <c r="M673" s="14"/>
      <c r="Q673" s="4" t="s">
        <v>1099</v>
      </c>
      <c r="S673" s="30"/>
      <c r="T673" s="30"/>
      <c r="U673" s="1" t="s">
        <v>41</v>
      </c>
      <c r="X673" s="1" t="s">
        <v>41</v>
      </c>
      <c r="AC673" s="15"/>
      <c r="AJ673" s="31" t="s">
        <v>391</v>
      </c>
      <c r="AK673" t="s">
        <v>1110</v>
      </c>
    </row>
    <row r="674" spans="1:38" ht="13.2" x14ac:dyDescent="0.25">
      <c r="A674" s="1">
        <v>673</v>
      </c>
      <c r="B674" s="1">
        <v>45</v>
      </c>
      <c r="C674" s="3" t="s">
        <v>1100</v>
      </c>
      <c r="D674" s="1">
        <v>53</v>
      </c>
      <c r="E674" s="1">
        <f t="shared" si="54"/>
        <v>66</v>
      </c>
      <c r="F674" t="str">
        <f t="shared" si="52"/>
        <v>PCBS_Beschichter1_Unterdeck_Auftragsrolle_Eintauchtiefe_BS_AS_Soll</v>
      </c>
      <c r="G674" s="3" t="s">
        <v>1101</v>
      </c>
      <c r="H674" t="s">
        <v>139</v>
      </c>
      <c r="I674" t="s">
        <v>1145</v>
      </c>
      <c r="J674" t="s">
        <v>1117</v>
      </c>
      <c r="K674" s="1" t="s">
        <v>48</v>
      </c>
      <c r="L674" t="s">
        <v>60</v>
      </c>
      <c r="M674" s="14"/>
      <c r="Q674" t="s">
        <v>1099</v>
      </c>
      <c r="S674" s="30"/>
      <c r="T674" s="30"/>
      <c r="U674" s="1" t="s">
        <v>41</v>
      </c>
      <c r="X674" s="1" t="s">
        <v>41</v>
      </c>
      <c r="AC674" s="15"/>
    </row>
    <row r="675" spans="1:38" ht="13.2" x14ac:dyDescent="0.25">
      <c r="A675" s="1">
        <v>674</v>
      </c>
      <c r="B675" s="1">
        <v>45</v>
      </c>
      <c r="C675" s="3" t="s">
        <v>1100</v>
      </c>
      <c r="D675" s="1">
        <v>54</v>
      </c>
      <c r="E675" s="1">
        <f t="shared" si="54"/>
        <v>64</v>
      </c>
      <c r="F675" t="str">
        <f t="shared" si="52"/>
        <v>PC42BS_Beschichter1_Unterdeck_Auftragsrolle_Eintauchtiefe_BS_Ist</v>
      </c>
      <c r="G675" s="3" t="s">
        <v>1146</v>
      </c>
      <c r="H675" t="s">
        <v>139</v>
      </c>
      <c r="I675" t="s">
        <v>1145</v>
      </c>
      <c r="J675" t="s">
        <v>1119</v>
      </c>
      <c r="K675" s="1" t="s">
        <v>38</v>
      </c>
      <c r="L675" t="s">
        <v>60</v>
      </c>
      <c r="M675" s="14"/>
      <c r="Q675" t="s">
        <v>1099</v>
      </c>
      <c r="S675" s="30"/>
      <c r="T675" s="30"/>
      <c r="U675" s="1" t="s">
        <v>41</v>
      </c>
      <c r="X675" s="1" t="s">
        <v>41</v>
      </c>
      <c r="AC675" s="15"/>
    </row>
    <row r="676" spans="1:38" ht="13.2" x14ac:dyDescent="0.25">
      <c r="A676" s="1">
        <v>675</v>
      </c>
      <c r="B676" s="1">
        <v>45</v>
      </c>
      <c r="C676" s="3" t="s">
        <v>1100</v>
      </c>
      <c r="D676" s="1">
        <v>55</v>
      </c>
      <c r="E676" s="1">
        <f t="shared" si="54"/>
        <v>64</v>
      </c>
      <c r="F676" t="str">
        <f t="shared" si="52"/>
        <v>PC43BS_Beschichter1_Unterdeck_Auftragsrolle_Eintauchtiefe_AS_Ist</v>
      </c>
      <c r="G676" s="3" t="s">
        <v>1147</v>
      </c>
      <c r="H676" t="s">
        <v>139</v>
      </c>
      <c r="I676" t="s">
        <v>1145</v>
      </c>
      <c r="J676" t="s">
        <v>1121</v>
      </c>
      <c r="K676" s="1" t="s">
        <v>38</v>
      </c>
      <c r="L676" t="s">
        <v>60</v>
      </c>
      <c r="M676" s="14"/>
      <c r="Q676" t="s">
        <v>1099</v>
      </c>
      <c r="S676" s="30"/>
      <c r="T676" s="30"/>
      <c r="U676" s="1" t="s">
        <v>41</v>
      </c>
      <c r="X676" s="1" t="s">
        <v>41</v>
      </c>
      <c r="AC676" s="15"/>
    </row>
    <row r="677" spans="1:38" ht="13.2" x14ac:dyDescent="0.25">
      <c r="A677" s="1">
        <v>676</v>
      </c>
      <c r="B677" s="1">
        <v>45</v>
      </c>
      <c r="C677" s="3" t="s">
        <v>1100</v>
      </c>
      <c r="D677" s="1">
        <v>56</v>
      </c>
      <c r="E677" s="1">
        <f t="shared" si="54"/>
        <v>59</v>
      </c>
      <c r="F677" t="str">
        <f t="shared" si="52"/>
        <v>PC42BS_Beschichter1_Unterdeck_Auftragsrolle_Position_BS_Ist</v>
      </c>
      <c r="G677" s="3" t="s">
        <v>1146</v>
      </c>
      <c r="H677" t="s">
        <v>139</v>
      </c>
      <c r="I677" t="s">
        <v>1145</v>
      </c>
      <c r="J677" t="s">
        <v>1122</v>
      </c>
      <c r="K677" s="1" t="s">
        <v>38</v>
      </c>
      <c r="L677" t="s">
        <v>60</v>
      </c>
      <c r="M677" s="14"/>
      <c r="Q677" t="s">
        <v>1099</v>
      </c>
      <c r="S677" s="30"/>
      <c r="T677" s="30"/>
      <c r="U677" s="1" t="s">
        <v>41</v>
      </c>
      <c r="X677" s="1" t="s">
        <v>41</v>
      </c>
      <c r="AC677" s="15"/>
    </row>
    <row r="678" spans="1:38" ht="13.2" x14ac:dyDescent="0.25">
      <c r="A678" s="1">
        <v>677</v>
      </c>
      <c r="B678" s="1">
        <v>45</v>
      </c>
      <c r="C678" s="3" t="s">
        <v>1100</v>
      </c>
      <c r="D678" s="1">
        <v>57</v>
      </c>
      <c r="E678" s="1">
        <f t="shared" si="54"/>
        <v>59</v>
      </c>
      <c r="F678" t="str">
        <f t="shared" si="52"/>
        <v>PC43BS_Beschichter1_Unterdeck_Auftragsrolle_Position_AS_Ist</v>
      </c>
      <c r="G678" s="3" t="s">
        <v>1147</v>
      </c>
      <c r="H678" t="s">
        <v>139</v>
      </c>
      <c r="I678" t="s">
        <v>1145</v>
      </c>
      <c r="J678" t="s">
        <v>1123</v>
      </c>
      <c r="K678" s="1" t="s">
        <v>38</v>
      </c>
      <c r="L678" t="s">
        <v>60</v>
      </c>
      <c r="M678" s="14"/>
      <c r="Q678" t="s">
        <v>1099</v>
      </c>
      <c r="S678" s="30"/>
      <c r="T678" s="30"/>
      <c r="U678" s="1" t="s">
        <v>41</v>
      </c>
      <c r="X678" s="1" t="s">
        <v>41</v>
      </c>
      <c r="AC678" s="15"/>
    </row>
    <row r="679" spans="1:38" ht="13.2" x14ac:dyDescent="0.25">
      <c r="A679" s="1">
        <v>678</v>
      </c>
      <c r="B679" s="1">
        <v>45</v>
      </c>
      <c r="C679" s="3" t="s">
        <v>1100</v>
      </c>
      <c r="D679" s="1">
        <v>58</v>
      </c>
      <c r="E679" s="1">
        <f t="shared" si="54"/>
        <v>56</v>
      </c>
      <c r="F679" t="str">
        <f t="shared" si="52"/>
        <v>PC42BF_Beschichter1_Unterdeck_Auftragsrolle_Kraft_BS_Ist</v>
      </c>
      <c r="G679" s="3" t="s">
        <v>1146</v>
      </c>
      <c r="H679" t="s">
        <v>1124</v>
      </c>
      <c r="I679" t="s">
        <v>1145</v>
      </c>
      <c r="J679" t="s">
        <v>1125</v>
      </c>
      <c r="K679" s="1" t="s">
        <v>38</v>
      </c>
      <c r="L679" t="s">
        <v>260</v>
      </c>
      <c r="M679" s="14"/>
      <c r="Q679" t="s">
        <v>1099</v>
      </c>
      <c r="S679" s="30"/>
      <c r="T679" s="30"/>
      <c r="U679" s="1" t="s">
        <v>41</v>
      </c>
      <c r="X679" s="1" t="s">
        <v>41</v>
      </c>
      <c r="AC679" s="15"/>
    </row>
    <row r="680" spans="1:38" ht="13.2" x14ac:dyDescent="0.25">
      <c r="A680" s="1">
        <v>679</v>
      </c>
      <c r="B680" s="1">
        <v>45</v>
      </c>
      <c r="C680" s="3" t="s">
        <v>1100</v>
      </c>
      <c r="D680" s="1">
        <v>59</v>
      </c>
      <c r="E680" s="1">
        <f t="shared" si="54"/>
        <v>56</v>
      </c>
      <c r="F680" t="str">
        <f t="shared" si="52"/>
        <v>PC43BF_Beschichter1_Unterdeck_Auftragsrolle_Kraft_AS_Ist</v>
      </c>
      <c r="G680" s="3" t="s">
        <v>1147</v>
      </c>
      <c r="H680" t="s">
        <v>1124</v>
      </c>
      <c r="I680" t="s">
        <v>1145</v>
      </c>
      <c r="J680" t="s">
        <v>1126</v>
      </c>
      <c r="K680" s="1" t="s">
        <v>38</v>
      </c>
      <c r="L680" t="s">
        <v>260</v>
      </c>
      <c r="M680" s="14"/>
      <c r="Q680" t="s">
        <v>1099</v>
      </c>
      <c r="S680" s="30"/>
      <c r="T680" s="30"/>
      <c r="U680" s="1" t="s">
        <v>41</v>
      </c>
      <c r="X680" s="1" t="s">
        <v>41</v>
      </c>
      <c r="AC680" s="15"/>
    </row>
    <row r="681" spans="1:38" ht="13.2" x14ac:dyDescent="0.25">
      <c r="A681" s="1">
        <v>680</v>
      </c>
      <c r="B681" s="1">
        <v>45</v>
      </c>
      <c r="C681" s="3" t="s">
        <v>1100</v>
      </c>
      <c r="D681" s="1">
        <v>60</v>
      </c>
      <c r="E681" s="1">
        <f t="shared" si="54"/>
        <v>62</v>
      </c>
      <c r="F681" t="str">
        <f t="shared" si="52"/>
        <v>PC46BN_Beschichter1_Unterdeck_Schöpfrolle_Geschwindigkeit_Soll</v>
      </c>
      <c r="G681" s="3" t="s">
        <v>1148</v>
      </c>
      <c r="H681" t="s">
        <v>116</v>
      </c>
      <c r="I681" t="s">
        <v>1149</v>
      </c>
      <c r="J681" t="s">
        <v>1111</v>
      </c>
      <c r="K681" s="1" t="s">
        <v>48</v>
      </c>
      <c r="L681" t="s">
        <v>57</v>
      </c>
      <c r="M681" s="14"/>
      <c r="Q681" s="4" t="s">
        <v>1099</v>
      </c>
      <c r="S681" s="30"/>
      <c r="T681" s="30"/>
      <c r="U681" s="1" t="s">
        <v>41</v>
      </c>
      <c r="X681" s="32" t="s">
        <v>1112</v>
      </c>
      <c r="AC681" s="15"/>
      <c r="AJ681" s="31" t="s">
        <v>391</v>
      </c>
      <c r="AK681" t="s">
        <v>1110</v>
      </c>
    </row>
    <row r="682" spans="1:38" ht="13.5" customHeight="1" x14ac:dyDescent="0.25">
      <c r="A682" s="1">
        <v>681</v>
      </c>
      <c r="B682" s="38">
        <v>45</v>
      </c>
      <c r="C682" s="36" t="s">
        <v>1100</v>
      </c>
      <c r="D682" s="1">
        <v>61</v>
      </c>
      <c r="E682" s="36">
        <v>62</v>
      </c>
      <c r="F682" s="4" t="str">
        <f t="shared" si="52"/>
        <v>PC46BN_Beschichter1_Unterdeck_Schöpfrolle_Geschwindigkeit_Soll</v>
      </c>
      <c r="G682" s="36" t="s">
        <v>1148</v>
      </c>
      <c r="H682" s="36" t="s">
        <v>116</v>
      </c>
      <c r="I682" s="36" t="s">
        <v>1149</v>
      </c>
      <c r="J682" s="36" t="s">
        <v>1111</v>
      </c>
      <c r="K682" s="38" t="s">
        <v>48</v>
      </c>
      <c r="L682" s="36" t="s">
        <v>67</v>
      </c>
      <c r="M682" s="37" t="s">
        <v>36</v>
      </c>
      <c r="N682" s="36" t="s">
        <v>36</v>
      </c>
      <c r="O682" s="36" t="s">
        <v>36</v>
      </c>
      <c r="P682" s="36" t="s">
        <v>36</v>
      </c>
      <c r="Q682" s="36" t="s">
        <v>1099</v>
      </c>
      <c r="R682" s="34"/>
      <c r="S682" s="34"/>
      <c r="T682" s="34"/>
      <c r="U682" s="34" t="s">
        <v>41</v>
      </c>
      <c r="V682" s="34"/>
      <c r="W682" s="34"/>
      <c r="X682" s="39" t="s">
        <v>1112</v>
      </c>
      <c r="Y682" s="40"/>
      <c r="Z682" s="34"/>
      <c r="AA682" s="34"/>
      <c r="AB682" s="34"/>
      <c r="AC682" s="34"/>
      <c r="AD682" s="41"/>
      <c r="AE682" s="34"/>
      <c r="AF682" s="34"/>
      <c r="AG682" s="34"/>
      <c r="AH682" s="34"/>
      <c r="AI682" s="34"/>
      <c r="AJ682" s="34"/>
      <c r="AK682" s="34" t="s">
        <v>391</v>
      </c>
      <c r="AL682" s="34" t="s">
        <v>1110</v>
      </c>
    </row>
    <row r="683" spans="1:38" s="34" customFormat="1" ht="13.5" customHeight="1" x14ac:dyDescent="0.25">
      <c r="A683" s="1">
        <v>682</v>
      </c>
      <c r="B683" s="53">
        <v>45</v>
      </c>
      <c r="C683" s="54" t="s">
        <v>1100</v>
      </c>
      <c r="D683" s="1">
        <v>62</v>
      </c>
      <c r="E683" s="54"/>
      <c r="F683" s="4" t="str">
        <f t="shared" si="52"/>
        <v>PC46BN_Beschichter1_Unterdeck_Schöpfrolle_Geschwindigkeit_Regler_Offset</v>
      </c>
      <c r="G683" s="36" t="s">
        <v>1148</v>
      </c>
      <c r="H683" s="36" t="s">
        <v>116</v>
      </c>
      <c r="I683" s="36" t="s">
        <v>1149</v>
      </c>
      <c r="J683" s="36" t="s">
        <v>1113</v>
      </c>
      <c r="K683" s="38" t="s">
        <v>135</v>
      </c>
      <c r="L683" s="36" t="s">
        <v>57</v>
      </c>
      <c r="M683" s="35"/>
      <c r="Q683" s="36" t="s">
        <v>1114</v>
      </c>
      <c r="R683" s="54"/>
      <c r="S683" s="54"/>
      <c r="T683" s="54"/>
      <c r="U683" s="53" t="s">
        <v>41</v>
      </c>
      <c r="V683" s="54"/>
      <c r="W683" s="54"/>
      <c r="X683" s="53" t="s">
        <v>1112</v>
      </c>
      <c r="Y683" s="40"/>
      <c r="AD683" s="41"/>
    </row>
    <row r="684" spans="1:38" s="34" customFormat="1" ht="13.5" customHeight="1" x14ac:dyDescent="0.25">
      <c r="A684" s="1">
        <v>683</v>
      </c>
      <c r="B684" s="1">
        <v>45</v>
      </c>
      <c r="C684" s="3" t="s">
        <v>1100</v>
      </c>
      <c r="D684" s="1">
        <v>63</v>
      </c>
      <c r="E684" s="1">
        <f t="shared" ref="E684:E689" si="55">LEN(F684)</f>
        <v>61</v>
      </c>
      <c r="F684" t="str">
        <f t="shared" si="52"/>
        <v>PC46BN_Beschichter1_Unterdeck_Schöpfrolle_Geschwindigkeit_Ist</v>
      </c>
      <c r="G684" s="3" t="s">
        <v>1148</v>
      </c>
      <c r="H684" t="s">
        <v>116</v>
      </c>
      <c r="I684" t="s">
        <v>1149</v>
      </c>
      <c r="J684" t="s">
        <v>1111</v>
      </c>
      <c r="K684" s="1" t="s">
        <v>38</v>
      </c>
      <c r="L684" s="4" t="s">
        <v>67</v>
      </c>
      <c r="M684" s="14"/>
      <c r="N684"/>
      <c r="O684"/>
      <c r="P684"/>
      <c r="Q684" s="4" t="s">
        <v>1099</v>
      </c>
      <c r="R684"/>
      <c r="S684" s="30"/>
      <c r="T684" s="30"/>
      <c r="U684" s="1" t="s">
        <v>41</v>
      </c>
      <c r="V684" s="1"/>
      <c r="W684" s="1"/>
      <c r="X684" s="1" t="s">
        <v>41</v>
      </c>
      <c r="Y684" s="1"/>
      <c r="Z684" s="1"/>
      <c r="AA684" s="1"/>
      <c r="AB684" s="1"/>
      <c r="AC684" s="15"/>
      <c r="AD684"/>
      <c r="AE684"/>
      <c r="AF684"/>
      <c r="AG684"/>
      <c r="AH684"/>
      <c r="AI684"/>
      <c r="AJ684" s="31" t="s">
        <v>391</v>
      </c>
      <c r="AK684" t="s">
        <v>1110</v>
      </c>
      <c r="AL684"/>
    </row>
    <row r="685" spans="1:38" ht="13.2" x14ac:dyDescent="0.25">
      <c r="A685" s="1">
        <v>684</v>
      </c>
      <c r="B685" s="1">
        <v>45</v>
      </c>
      <c r="C685" s="3" t="s">
        <v>1100</v>
      </c>
      <c r="D685" s="1">
        <v>64</v>
      </c>
      <c r="E685" s="1">
        <f t="shared" si="55"/>
        <v>54</v>
      </c>
      <c r="F685" t="str">
        <f t="shared" si="52"/>
        <v>PC46BN_Beschichter1_Unterdeck_Schöpfrolle_Drehzahl_Ist</v>
      </c>
      <c r="G685" s="3" t="s">
        <v>1148</v>
      </c>
      <c r="H685" t="s">
        <v>116</v>
      </c>
      <c r="I685" t="s">
        <v>1149</v>
      </c>
      <c r="J685" t="s">
        <v>1115</v>
      </c>
      <c r="K685" s="1" t="s">
        <v>38</v>
      </c>
      <c r="L685" t="s">
        <v>1116</v>
      </c>
      <c r="M685" s="14"/>
      <c r="Q685" s="4" t="s">
        <v>1099</v>
      </c>
      <c r="S685" s="30"/>
      <c r="T685" s="30"/>
      <c r="U685" s="1" t="s">
        <v>41</v>
      </c>
      <c r="X685" s="1" t="s">
        <v>41</v>
      </c>
      <c r="AC685" s="15"/>
      <c r="AJ685" s="31" t="s">
        <v>391</v>
      </c>
      <c r="AK685" t="s">
        <v>1110</v>
      </c>
    </row>
    <row r="686" spans="1:38" ht="13.2" x14ac:dyDescent="0.25">
      <c r="A686" s="1">
        <v>685</v>
      </c>
      <c r="B686" s="1">
        <v>45</v>
      </c>
      <c r="C686" s="3" t="s">
        <v>1100</v>
      </c>
      <c r="D686" s="1">
        <v>65</v>
      </c>
      <c r="E686" s="1">
        <f t="shared" si="55"/>
        <v>52</v>
      </c>
      <c r="F686" t="str">
        <f t="shared" ref="F686:F717" si="56">IF(G686&lt;&gt;"",TRIM(CONCATENATE(G686,H686,"_",I686,"_",J686,"_",K686)),"")</f>
        <v>PC46MKL_Beschichter1_Unterdeck_Schöpfrolle_Strom_Ist</v>
      </c>
      <c r="G686" s="3" t="s">
        <v>1148</v>
      </c>
      <c r="H686" t="s">
        <v>120</v>
      </c>
      <c r="I686" t="s">
        <v>1149</v>
      </c>
      <c r="J686" t="s">
        <v>127</v>
      </c>
      <c r="K686" s="1" t="s">
        <v>38</v>
      </c>
      <c r="L686" t="s">
        <v>128</v>
      </c>
      <c r="M686" s="14"/>
      <c r="Q686" s="4" t="s">
        <v>1099</v>
      </c>
      <c r="S686" s="30"/>
      <c r="T686" s="30"/>
      <c r="U686" s="1" t="s">
        <v>41</v>
      </c>
      <c r="X686" s="1" t="s">
        <v>41</v>
      </c>
      <c r="AC686" s="15"/>
      <c r="AJ686" s="31" t="s">
        <v>391</v>
      </c>
      <c r="AK686" t="s">
        <v>1110</v>
      </c>
    </row>
    <row r="687" spans="1:38" ht="13.2" x14ac:dyDescent="0.25">
      <c r="A687" s="1">
        <v>686</v>
      </c>
      <c r="B687" s="1">
        <v>45</v>
      </c>
      <c r="C687" s="3" t="s">
        <v>1100</v>
      </c>
      <c r="D687" s="1">
        <v>66</v>
      </c>
      <c r="E687" s="1">
        <f t="shared" si="55"/>
        <v>57</v>
      </c>
      <c r="F687" t="str">
        <f t="shared" si="56"/>
        <v>PC47BS_Beschichter1_Unterdeck_Schöpfrolle_Position_BS_Ist</v>
      </c>
      <c r="G687" s="3" t="s">
        <v>1150</v>
      </c>
      <c r="H687" t="s">
        <v>139</v>
      </c>
      <c r="I687" t="s">
        <v>1149</v>
      </c>
      <c r="J687" t="s">
        <v>1122</v>
      </c>
      <c r="K687" s="1" t="s">
        <v>38</v>
      </c>
      <c r="L687" t="s">
        <v>60</v>
      </c>
      <c r="M687" s="14"/>
      <c r="Q687" t="s">
        <v>1099</v>
      </c>
      <c r="S687" s="30"/>
      <c r="T687" s="30"/>
      <c r="U687" s="1" t="s">
        <v>41</v>
      </c>
      <c r="X687" s="1" t="s">
        <v>41</v>
      </c>
      <c r="AC687" s="15"/>
    </row>
    <row r="688" spans="1:38" ht="13.2" x14ac:dyDescent="0.25">
      <c r="A688" s="1">
        <v>687</v>
      </c>
      <c r="B688" s="1">
        <v>45</v>
      </c>
      <c r="C688" s="3" t="s">
        <v>1100</v>
      </c>
      <c r="D688" s="1">
        <v>67</v>
      </c>
      <c r="E688" s="1">
        <f t="shared" si="55"/>
        <v>57</v>
      </c>
      <c r="F688" t="str">
        <f t="shared" si="56"/>
        <v>PC48BS_Beschichter1_Unterdeck_Schöpfrolle_Position_AS_Ist</v>
      </c>
      <c r="G688" s="3" t="s">
        <v>1151</v>
      </c>
      <c r="H688" t="s">
        <v>139</v>
      </c>
      <c r="I688" t="s">
        <v>1149</v>
      </c>
      <c r="J688" t="s">
        <v>1123</v>
      </c>
      <c r="K688" s="1" t="s">
        <v>38</v>
      </c>
      <c r="L688" t="s">
        <v>60</v>
      </c>
      <c r="M688" s="14"/>
      <c r="Q688" t="s">
        <v>1099</v>
      </c>
      <c r="S688" s="30"/>
      <c r="T688" s="30"/>
      <c r="U688" s="1" t="s">
        <v>41</v>
      </c>
      <c r="X688" s="1" t="s">
        <v>41</v>
      </c>
      <c r="AC688" s="15"/>
    </row>
    <row r="689" spans="1:29" ht="13.2" x14ac:dyDescent="0.25">
      <c r="A689" s="1">
        <v>688</v>
      </c>
      <c r="B689" s="1">
        <v>45</v>
      </c>
      <c r="C689" s="3" t="s">
        <v>1100</v>
      </c>
      <c r="D689" s="1">
        <v>68</v>
      </c>
      <c r="E689" s="1">
        <f t="shared" si="55"/>
        <v>55</v>
      </c>
      <c r="F689" t="str">
        <f t="shared" si="56"/>
        <v>PC47BF_Beschichter1_Unterdeck_Schöpfrolle_Kraft_BS_Soll</v>
      </c>
      <c r="G689" s="3" t="s">
        <v>1150</v>
      </c>
      <c r="H689" t="s">
        <v>1124</v>
      </c>
      <c r="I689" t="s">
        <v>1149</v>
      </c>
      <c r="J689" t="s">
        <v>1125</v>
      </c>
      <c r="K689" s="1" t="s">
        <v>48</v>
      </c>
      <c r="L689" t="s">
        <v>260</v>
      </c>
      <c r="M689" s="14"/>
      <c r="Q689" t="s">
        <v>1099</v>
      </c>
      <c r="S689" s="30"/>
      <c r="T689" s="30"/>
      <c r="U689" s="1" t="s">
        <v>41</v>
      </c>
      <c r="X689" s="1" t="s">
        <v>41</v>
      </c>
      <c r="AC689" s="15"/>
    </row>
    <row r="690" spans="1:29" ht="13.2" x14ac:dyDescent="0.25">
      <c r="A690" s="1">
        <v>689</v>
      </c>
      <c r="B690" s="20">
        <v>45</v>
      </c>
      <c r="C690" s="57" t="s">
        <v>1100</v>
      </c>
      <c r="D690" s="1">
        <v>69</v>
      </c>
      <c r="E690" s="20"/>
      <c r="F690" s="4" t="str">
        <f t="shared" si="56"/>
        <v>PC47BF_Beschichter1_Unterdeck_Schöpfrolle_Kraft_BS_Regler_Offset</v>
      </c>
      <c r="G690" s="57" t="s">
        <v>1150</v>
      </c>
      <c r="H690" s="4" t="s">
        <v>1124</v>
      </c>
      <c r="I690" s="4" t="s">
        <v>1149</v>
      </c>
      <c r="J690" s="4" t="s">
        <v>1137</v>
      </c>
      <c r="K690" s="20" t="s">
        <v>135</v>
      </c>
      <c r="L690" s="4" t="s">
        <v>260</v>
      </c>
      <c r="M690" s="59"/>
      <c r="N690" s="4"/>
      <c r="O690" s="4"/>
      <c r="P690" s="4"/>
      <c r="Q690" s="4" t="s">
        <v>1114</v>
      </c>
      <c r="R690" s="4"/>
      <c r="S690" s="60"/>
      <c r="T690" s="60"/>
      <c r="U690" s="20" t="s">
        <v>41</v>
      </c>
      <c r="V690" s="20"/>
      <c r="W690" s="20"/>
      <c r="X690" s="20" t="s">
        <v>1112</v>
      </c>
      <c r="AC690" s="15"/>
    </row>
    <row r="691" spans="1:29" ht="13.2" x14ac:dyDescent="0.25">
      <c r="A691" s="1">
        <v>690</v>
      </c>
      <c r="B691" s="1">
        <v>45</v>
      </c>
      <c r="C691" s="3" t="s">
        <v>1100</v>
      </c>
      <c r="D691" s="1">
        <v>70</v>
      </c>
      <c r="E691" s="1">
        <f>LEN(F691)</f>
        <v>57</v>
      </c>
      <c r="F691" t="str">
        <f t="shared" si="56"/>
        <v>PC47BF_Beschichter1_Unterdeck_Schöpfrolle_Kraft_BS_Offset</v>
      </c>
      <c r="G691" s="3" t="s">
        <v>1150</v>
      </c>
      <c r="H691" t="s">
        <v>1124</v>
      </c>
      <c r="I691" t="s">
        <v>1149</v>
      </c>
      <c r="J691" t="s">
        <v>1125</v>
      </c>
      <c r="K691" s="1" t="s">
        <v>135</v>
      </c>
      <c r="L691" t="s">
        <v>260</v>
      </c>
      <c r="M691" s="14"/>
      <c r="Q691" t="s">
        <v>1099</v>
      </c>
      <c r="S691" s="30"/>
      <c r="T691" s="30"/>
      <c r="U691" s="1" t="s">
        <v>41</v>
      </c>
      <c r="X691" s="1" t="s">
        <v>41</v>
      </c>
      <c r="AC691" s="15"/>
    </row>
    <row r="692" spans="1:29" ht="13.2" x14ac:dyDescent="0.25">
      <c r="A692" s="1">
        <v>691</v>
      </c>
      <c r="B692" s="1">
        <v>45</v>
      </c>
      <c r="C692" s="3" t="s">
        <v>1100</v>
      </c>
      <c r="D692" s="1">
        <v>71</v>
      </c>
      <c r="E692" s="1">
        <f>LEN(F692)</f>
        <v>54</v>
      </c>
      <c r="F692" t="str">
        <f t="shared" si="56"/>
        <v>PC47BF_Beschichter1_Unterdeck_Schöpfrolle_Kraft_BS_Ist</v>
      </c>
      <c r="G692" s="3" t="s">
        <v>1150</v>
      </c>
      <c r="H692" t="s">
        <v>1124</v>
      </c>
      <c r="I692" t="s">
        <v>1149</v>
      </c>
      <c r="J692" t="s">
        <v>1125</v>
      </c>
      <c r="K692" s="1" t="s">
        <v>38</v>
      </c>
      <c r="L692" t="s">
        <v>260</v>
      </c>
      <c r="M692" s="14"/>
      <c r="Q692" t="s">
        <v>1099</v>
      </c>
      <c r="S692" s="30"/>
      <c r="T692" s="30"/>
      <c r="U692" s="1" t="s">
        <v>41</v>
      </c>
      <c r="X692" s="1" t="s">
        <v>41</v>
      </c>
      <c r="AC692" s="15"/>
    </row>
    <row r="693" spans="1:29" ht="13.2" x14ac:dyDescent="0.25">
      <c r="A693" s="1">
        <v>692</v>
      </c>
      <c r="B693" s="1">
        <v>45</v>
      </c>
      <c r="C693" s="3" t="s">
        <v>1100</v>
      </c>
      <c r="D693" s="1">
        <v>72</v>
      </c>
      <c r="E693" s="1">
        <f>LEN(F693)</f>
        <v>55</v>
      </c>
      <c r="F693" t="str">
        <f t="shared" si="56"/>
        <v>PC48BF_Beschichter1_Unterdeck_Schöpfrolle_Kraft_AS_Soll</v>
      </c>
      <c r="G693" s="3" t="s">
        <v>1151</v>
      </c>
      <c r="H693" t="s">
        <v>1124</v>
      </c>
      <c r="I693" t="s">
        <v>1149</v>
      </c>
      <c r="J693" t="s">
        <v>1126</v>
      </c>
      <c r="K693" s="1" t="s">
        <v>48</v>
      </c>
      <c r="L693" t="s">
        <v>260</v>
      </c>
      <c r="M693" s="14"/>
      <c r="Q693" t="s">
        <v>1099</v>
      </c>
      <c r="S693" s="30"/>
      <c r="T693" s="30"/>
      <c r="U693" s="1" t="s">
        <v>41</v>
      </c>
      <c r="X693" s="1" t="s">
        <v>41</v>
      </c>
      <c r="AC693" s="15"/>
    </row>
    <row r="694" spans="1:29" ht="13.2" x14ac:dyDescent="0.25">
      <c r="A694" s="1">
        <v>693</v>
      </c>
      <c r="B694" s="20">
        <v>45</v>
      </c>
      <c r="C694" s="57" t="s">
        <v>1100</v>
      </c>
      <c r="D694" s="1">
        <v>73</v>
      </c>
      <c r="E694" s="20"/>
      <c r="F694" s="4" t="str">
        <f t="shared" si="56"/>
        <v>PC48BF_Beschichter1_Unterdeck_Schöpfrolle_Kraft_AS_Regler_Offset</v>
      </c>
      <c r="G694" s="57" t="s">
        <v>1151</v>
      </c>
      <c r="H694" s="4" t="s">
        <v>1124</v>
      </c>
      <c r="I694" s="4" t="s">
        <v>1149</v>
      </c>
      <c r="J694" s="4" t="s">
        <v>1139</v>
      </c>
      <c r="K694" s="20" t="s">
        <v>135</v>
      </c>
      <c r="L694" s="4" t="s">
        <v>260</v>
      </c>
      <c r="M694" s="59"/>
      <c r="N694" s="4"/>
      <c r="O694" s="4"/>
      <c r="P694" s="4"/>
      <c r="Q694" s="4" t="s">
        <v>1114</v>
      </c>
      <c r="R694" s="4"/>
      <c r="S694" s="60"/>
      <c r="T694" s="60"/>
      <c r="U694" s="20" t="s">
        <v>41</v>
      </c>
      <c r="V694" s="20"/>
      <c r="W694" s="20"/>
      <c r="X694" s="20" t="s">
        <v>1112</v>
      </c>
      <c r="AC694" s="15"/>
    </row>
    <row r="695" spans="1:29" ht="13.2" x14ac:dyDescent="0.25">
      <c r="A695" s="1">
        <v>694</v>
      </c>
      <c r="B695" s="1">
        <v>45</v>
      </c>
      <c r="C695" s="3" t="s">
        <v>1100</v>
      </c>
      <c r="D695" s="1">
        <v>74</v>
      </c>
      <c r="E695" s="1">
        <f t="shared" ref="E695:E714" si="57">LEN(F695)</f>
        <v>57</v>
      </c>
      <c r="F695" t="str">
        <f t="shared" si="56"/>
        <v>PC48BF_Beschichter1_Unterdeck_Schöpfrolle_Kraft_AS_Offset</v>
      </c>
      <c r="G695" s="3" t="s">
        <v>1151</v>
      </c>
      <c r="H695" t="s">
        <v>1124</v>
      </c>
      <c r="I695" t="s">
        <v>1149</v>
      </c>
      <c r="J695" t="s">
        <v>1126</v>
      </c>
      <c r="K695" s="1" t="s">
        <v>135</v>
      </c>
      <c r="L695" t="s">
        <v>260</v>
      </c>
      <c r="M695" s="14"/>
      <c r="Q695" t="s">
        <v>1099</v>
      </c>
      <c r="S695" s="30"/>
      <c r="T695" s="30"/>
      <c r="U695" s="1" t="s">
        <v>41</v>
      </c>
      <c r="X695" s="1" t="s">
        <v>41</v>
      </c>
      <c r="AC695" s="15"/>
    </row>
    <row r="696" spans="1:29" ht="13.2" x14ac:dyDescent="0.25">
      <c r="A696" s="1">
        <v>695</v>
      </c>
      <c r="B696" s="1">
        <v>45</v>
      </c>
      <c r="C696" s="3" t="s">
        <v>1100</v>
      </c>
      <c r="D696" s="1">
        <v>75</v>
      </c>
      <c r="E696" s="1">
        <f t="shared" si="57"/>
        <v>54</v>
      </c>
      <c r="F696" t="str">
        <f t="shared" si="56"/>
        <v>PC48BF_Beschichter1_Unterdeck_Schöpfrolle_Kraft_AS_Ist</v>
      </c>
      <c r="G696" s="3" t="s">
        <v>1151</v>
      </c>
      <c r="H696" t="s">
        <v>1124</v>
      </c>
      <c r="I696" t="s">
        <v>1149</v>
      </c>
      <c r="J696" t="s">
        <v>1126</v>
      </c>
      <c r="K696" s="1" t="s">
        <v>38</v>
      </c>
      <c r="L696" t="s">
        <v>260</v>
      </c>
      <c r="M696" s="14"/>
      <c r="Q696" t="s">
        <v>1099</v>
      </c>
      <c r="S696" s="30"/>
      <c r="T696" s="30"/>
      <c r="U696" s="1" t="s">
        <v>41</v>
      </c>
      <c r="X696" s="1" t="s">
        <v>41</v>
      </c>
      <c r="AC696" s="15"/>
    </row>
    <row r="697" spans="1:29" ht="13.2" x14ac:dyDescent="0.25">
      <c r="A697" s="1">
        <v>696</v>
      </c>
      <c r="B697" s="1">
        <v>45</v>
      </c>
      <c r="C697" s="3" t="s">
        <v>1100</v>
      </c>
      <c r="D697" s="1">
        <v>76</v>
      </c>
      <c r="E697" s="1">
        <f t="shared" si="57"/>
        <v>52</v>
      </c>
      <c r="F697" t="str">
        <f t="shared" si="56"/>
        <v>PE01MKL_Beschichter1_Kreislaufsystem1_Pumpe1_Ein_Ist</v>
      </c>
      <c r="G697" s="3" t="s">
        <v>1152</v>
      </c>
      <c r="H697" t="s">
        <v>120</v>
      </c>
      <c r="I697" t="s">
        <v>1153</v>
      </c>
      <c r="J697" t="s">
        <v>1087</v>
      </c>
      <c r="K697" s="1" t="s">
        <v>38</v>
      </c>
      <c r="L697" t="s">
        <v>62</v>
      </c>
      <c r="M697" s="14"/>
      <c r="Q697" t="s">
        <v>1099</v>
      </c>
      <c r="S697" s="30"/>
      <c r="T697" s="30"/>
      <c r="U697" s="1" t="s">
        <v>41</v>
      </c>
      <c r="AC697" s="15"/>
    </row>
    <row r="698" spans="1:29" ht="13.2" x14ac:dyDescent="0.25">
      <c r="A698" s="1">
        <v>697</v>
      </c>
      <c r="B698" s="1">
        <v>45</v>
      </c>
      <c r="C698" s="3" t="s">
        <v>1100</v>
      </c>
      <c r="D698" s="1">
        <v>77</v>
      </c>
      <c r="E698" s="1">
        <f t="shared" si="57"/>
        <v>52</v>
      </c>
      <c r="F698" t="str">
        <f t="shared" si="56"/>
        <v>PE02MKL_Beschichter1_Kreislaufsystem1_Pumpe2_Ein_Ist</v>
      </c>
      <c r="G698" s="3" t="s">
        <v>1154</v>
      </c>
      <c r="H698" t="s">
        <v>120</v>
      </c>
      <c r="I698" t="s">
        <v>1155</v>
      </c>
      <c r="J698" t="s">
        <v>1087</v>
      </c>
      <c r="K698" s="1" t="s">
        <v>38</v>
      </c>
      <c r="L698" t="s">
        <v>62</v>
      </c>
      <c r="M698" s="14"/>
      <c r="Q698" t="s">
        <v>1099</v>
      </c>
      <c r="S698" s="30"/>
      <c r="T698" s="30"/>
      <c r="U698" s="1" t="s">
        <v>41</v>
      </c>
      <c r="AC698" s="15"/>
    </row>
    <row r="699" spans="1:29" ht="13.2" x14ac:dyDescent="0.25">
      <c r="A699" s="1">
        <v>698</v>
      </c>
      <c r="B699" s="1">
        <v>45</v>
      </c>
      <c r="C699" s="3" t="s">
        <v>1100</v>
      </c>
      <c r="D699" s="1">
        <v>78</v>
      </c>
      <c r="E699" s="1">
        <f t="shared" si="57"/>
        <v>60</v>
      </c>
      <c r="F699" t="str">
        <f t="shared" si="56"/>
        <v>PE03BH_Beschichter1_Kreislaufsystem1_Kreislauftank_Nivau_Ist</v>
      </c>
      <c r="G699" s="3" t="s">
        <v>1156</v>
      </c>
      <c r="H699" t="s">
        <v>284</v>
      </c>
      <c r="I699" t="s">
        <v>1157</v>
      </c>
      <c r="J699" t="s">
        <v>353</v>
      </c>
      <c r="K699" s="1" t="s">
        <v>38</v>
      </c>
      <c r="L699" t="s">
        <v>57</v>
      </c>
      <c r="M699" s="14"/>
      <c r="Q699" t="s">
        <v>1099</v>
      </c>
      <c r="S699" s="30"/>
      <c r="T699" s="30"/>
      <c r="U699" s="1" t="s">
        <v>41</v>
      </c>
      <c r="AC699" s="15"/>
    </row>
    <row r="700" spans="1:29" ht="13.2" x14ac:dyDescent="0.25">
      <c r="A700" s="1">
        <v>699</v>
      </c>
      <c r="B700" s="1">
        <v>45</v>
      </c>
      <c r="C700" s="3" t="s">
        <v>1100</v>
      </c>
      <c r="D700" s="1">
        <v>79</v>
      </c>
      <c r="E700" s="1">
        <f t="shared" si="57"/>
        <v>57</v>
      </c>
      <c r="F700" t="str">
        <f t="shared" si="56"/>
        <v>PE_Beschichter1_Kreislaufsystem1_Kreislauftank_Medium_Ist</v>
      </c>
      <c r="G700" s="3" t="s">
        <v>1158</v>
      </c>
      <c r="I700" t="s">
        <v>1157</v>
      </c>
      <c r="J700" t="s">
        <v>1159</v>
      </c>
      <c r="K700" s="1" t="s">
        <v>38</v>
      </c>
      <c r="L700" t="s">
        <v>76</v>
      </c>
      <c r="M700" s="14"/>
      <c r="Q700" t="s">
        <v>1099</v>
      </c>
      <c r="S700" s="30"/>
      <c r="T700" s="30"/>
      <c r="U700" s="1" t="s">
        <v>41</v>
      </c>
      <c r="AC700" s="15"/>
    </row>
    <row r="701" spans="1:29" ht="13.2" x14ac:dyDescent="0.25">
      <c r="A701" s="1">
        <v>700</v>
      </c>
      <c r="B701" s="1">
        <v>45</v>
      </c>
      <c r="C701" s="3" t="s">
        <v>1100</v>
      </c>
      <c r="D701" s="1">
        <v>80</v>
      </c>
      <c r="E701" s="1">
        <f t="shared" si="57"/>
        <v>52</v>
      </c>
      <c r="F701" t="str">
        <f t="shared" si="56"/>
        <v>PF01MKL_Beschichter1_Kreislaufsystem2_Pumpe1_Ein_Ist</v>
      </c>
      <c r="G701" s="3" t="s">
        <v>1160</v>
      </c>
      <c r="H701" t="s">
        <v>120</v>
      </c>
      <c r="I701" t="s">
        <v>1161</v>
      </c>
      <c r="J701" t="s">
        <v>1087</v>
      </c>
      <c r="K701" s="1" t="s">
        <v>38</v>
      </c>
      <c r="L701" t="s">
        <v>62</v>
      </c>
      <c r="M701" s="14"/>
      <c r="Q701" t="s">
        <v>1099</v>
      </c>
      <c r="S701" s="30"/>
      <c r="T701" s="30"/>
      <c r="U701" s="1" t="s">
        <v>41</v>
      </c>
      <c r="AC701" s="15"/>
    </row>
    <row r="702" spans="1:29" ht="13.2" x14ac:dyDescent="0.25">
      <c r="A702" s="1">
        <v>701</v>
      </c>
      <c r="B702" s="1">
        <v>45</v>
      </c>
      <c r="C702" s="3" t="s">
        <v>1100</v>
      </c>
      <c r="D702" s="1">
        <v>81</v>
      </c>
      <c r="E702" s="1">
        <f t="shared" si="57"/>
        <v>52</v>
      </c>
      <c r="F702" t="str">
        <f t="shared" si="56"/>
        <v>PF02MKL_Beschichter1_Kreislaufsystem2_Pumpe2_Ein_Ist</v>
      </c>
      <c r="G702" s="3" t="s">
        <v>1162</v>
      </c>
      <c r="H702" t="s">
        <v>120</v>
      </c>
      <c r="I702" t="s">
        <v>1163</v>
      </c>
      <c r="J702" t="s">
        <v>1087</v>
      </c>
      <c r="K702" s="1" t="s">
        <v>38</v>
      </c>
      <c r="L702" t="s">
        <v>62</v>
      </c>
      <c r="M702" s="14"/>
      <c r="Q702" t="s">
        <v>1099</v>
      </c>
      <c r="S702" s="30"/>
      <c r="T702" s="30"/>
      <c r="U702" s="1" t="s">
        <v>41</v>
      </c>
      <c r="AC702" s="15"/>
    </row>
    <row r="703" spans="1:29" ht="13.2" x14ac:dyDescent="0.25">
      <c r="A703" s="1">
        <v>702</v>
      </c>
      <c r="B703" s="1">
        <v>45</v>
      </c>
      <c r="C703" s="3" t="s">
        <v>1100</v>
      </c>
      <c r="D703" s="1">
        <v>82</v>
      </c>
      <c r="E703" s="1">
        <f t="shared" si="57"/>
        <v>60</v>
      </c>
      <c r="F703" t="str">
        <f t="shared" si="56"/>
        <v>PF03BH_Beschichter1_Kreislaufsystem2_Kreislauftank_Nivau_Ist</v>
      </c>
      <c r="G703" s="3" t="s">
        <v>1164</v>
      </c>
      <c r="H703" t="s">
        <v>284</v>
      </c>
      <c r="I703" t="s">
        <v>1165</v>
      </c>
      <c r="J703" t="s">
        <v>353</v>
      </c>
      <c r="K703" s="1" t="s">
        <v>38</v>
      </c>
      <c r="L703" t="s">
        <v>57</v>
      </c>
      <c r="M703" s="14"/>
      <c r="Q703" t="s">
        <v>1099</v>
      </c>
      <c r="S703" s="30"/>
      <c r="T703" s="30"/>
      <c r="U703" s="1" t="s">
        <v>41</v>
      </c>
      <c r="AC703" s="15"/>
    </row>
    <row r="704" spans="1:29" ht="13.2" x14ac:dyDescent="0.25">
      <c r="A704" s="1">
        <v>703</v>
      </c>
      <c r="B704" s="1">
        <v>45</v>
      </c>
      <c r="C704" s="3" t="s">
        <v>1100</v>
      </c>
      <c r="D704" s="1">
        <v>83</v>
      </c>
      <c r="E704" s="1">
        <f t="shared" si="57"/>
        <v>57</v>
      </c>
      <c r="F704" t="str">
        <f t="shared" si="56"/>
        <v>PF_Beschichter1_Kreislaufsystem2_Kreislauftank_Medium_Ist</v>
      </c>
      <c r="G704" s="3" t="s">
        <v>1166</v>
      </c>
      <c r="I704" t="s">
        <v>1165</v>
      </c>
      <c r="J704" t="s">
        <v>1159</v>
      </c>
      <c r="K704" s="1" t="s">
        <v>38</v>
      </c>
      <c r="L704" t="s">
        <v>76</v>
      </c>
      <c r="M704" s="14"/>
      <c r="Q704" t="s">
        <v>1099</v>
      </c>
      <c r="S704" s="30"/>
      <c r="T704" s="30"/>
      <c r="U704" s="1" t="s">
        <v>41</v>
      </c>
      <c r="AC704" s="15"/>
    </row>
    <row r="705" spans="1:37" ht="13.2" x14ac:dyDescent="0.25">
      <c r="A705" s="1">
        <v>704</v>
      </c>
      <c r="B705" s="1">
        <v>45</v>
      </c>
      <c r="C705" s="3" t="s">
        <v>1100</v>
      </c>
      <c r="D705" s="1">
        <v>84</v>
      </c>
      <c r="E705" s="1">
        <f t="shared" si="57"/>
        <v>62</v>
      </c>
      <c r="F705" t="str">
        <f t="shared" si="56"/>
        <v>SU21BT_Beschichterhaus_Klimatisierung_Heizkreis_Temperatur_Ist</v>
      </c>
      <c r="G705" s="3" t="s">
        <v>1167</v>
      </c>
      <c r="H705" t="s">
        <v>292</v>
      </c>
      <c r="I705" t="s">
        <v>1168</v>
      </c>
      <c r="J705" t="s">
        <v>294</v>
      </c>
      <c r="K705" s="1" t="s">
        <v>38</v>
      </c>
      <c r="L705" t="s">
        <v>113</v>
      </c>
      <c r="M705" s="14"/>
      <c r="Q705" t="s">
        <v>1099</v>
      </c>
      <c r="S705" s="30"/>
      <c r="T705" s="30"/>
      <c r="U705" s="1" t="s">
        <v>41</v>
      </c>
      <c r="AC705" s="15"/>
    </row>
    <row r="706" spans="1:37" ht="13.2" x14ac:dyDescent="0.25">
      <c r="A706" s="1">
        <v>705</v>
      </c>
      <c r="B706" s="1">
        <v>45</v>
      </c>
      <c r="C706" s="3" t="s">
        <v>1100</v>
      </c>
      <c r="D706" s="1">
        <v>85</v>
      </c>
      <c r="E706" s="1">
        <f t="shared" si="57"/>
        <v>30</v>
      </c>
      <c r="F706" t="s">
        <v>1169</v>
      </c>
      <c r="G706" s="3" t="s">
        <v>1170</v>
      </c>
      <c r="I706" t="s">
        <v>1171</v>
      </c>
      <c r="J706" t="s">
        <v>1172</v>
      </c>
      <c r="K706" s="1" t="s">
        <v>38</v>
      </c>
      <c r="L706" t="s">
        <v>1173</v>
      </c>
      <c r="M706" s="14"/>
      <c r="Q706" t="s">
        <v>1099</v>
      </c>
      <c r="S706" s="30"/>
      <c r="T706" s="30"/>
      <c r="V706" s="1" t="s">
        <v>41</v>
      </c>
      <c r="X706" s="1" t="s">
        <v>41</v>
      </c>
      <c r="AC706" s="15"/>
      <c r="AJ706" s="31" t="s">
        <v>391</v>
      </c>
      <c r="AK706" t="s">
        <v>1048</v>
      </c>
    </row>
    <row r="707" spans="1:37" ht="13.2" x14ac:dyDescent="0.25">
      <c r="A707" s="1">
        <v>706</v>
      </c>
      <c r="B707" s="1">
        <v>45</v>
      </c>
      <c r="C707" s="3" t="s">
        <v>1100</v>
      </c>
      <c r="D707" s="1">
        <v>86</v>
      </c>
      <c r="E707" s="1">
        <f t="shared" si="57"/>
        <v>62</v>
      </c>
      <c r="F707" t="str">
        <f t="shared" ref="F707:F715" si="58">IF(G707&lt;&gt;"",TRIM(CONCATENATE(G707,H707,"_",I707,"_",J707,"_",K707)),"")</f>
        <v>SU26BT_Beschichterhaus_Klimatisierung_Kühlkreis_Temperatur_Ist</v>
      </c>
      <c r="G707" s="3" t="s">
        <v>1174</v>
      </c>
      <c r="H707" t="s">
        <v>292</v>
      </c>
      <c r="I707" t="s">
        <v>1175</v>
      </c>
      <c r="J707" t="s">
        <v>294</v>
      </c>
      <c r="K707" s="1" t="s">
        <v>38</v>
      </c>
      <c r="L707" t="s">
        <v>113</v>
      </c>
      <c r="M707" s="14"/>
      <c r="Q707" t="s">
        <v>1099</v>
      </c>
      <c r="S707" s="30"/>
      <c r="T707" s="30"/>
      <c r="U707" s="1" t="s">
        <v>41</v>
      </c>
      <c r="AC707" s="15"/>
    </row>
    <row r="708" spans="1:37" ht="13.2" x14ac:dyDescent="0.25">
      <c r="A708" s="1">
        <v>707</v>
      </c>
      <c r="B708" s="1">
        <v>45</v>
      </c>
      <c r="C708" s="3" t="s">
        <v>1100</v>
      </c>
      <c r="D708" s="1">
        <v>87</v>
      </c>
      <c r="E708" s="1">
        <f t="shared" si="57"/>
        <v>59</v>
      </c>
      <c r="F708" t="str">
        <f t="shared" si="58"/>
        <v>RX21BT_Beschichterhaus_Klimatisierung_Abluft_Temperatur_Ist</v>
      </c>
      <c r="G708" s="3" t="s">
        <v>1176</v>
      </c>
      <c r="H708" t="s">
        <v>292</v>
      </c>
      <c r="I708" t="s">
        <v>1177</v>
      </c>
      <c r="J708" t="s">
        <v>294</v>
      </c>
      <c r="K708" s="1" t="s">
        <v>38</v>
      </c>
      <c r="L708" t="s">
        <v>113</v>
      </c>
      <c r="M708" s="14"/>
      <c r="Q708" t="s">
        <v>1099</v>
      </c>
      <c r="S708" s="30"/>
      <c r="T708" s="30"/>
      <c r="U708" s="1" t="s">
        <v>41</v>
      </c>
      <c r="AC708" s="15"/>
    </row>
    <row r="709" spans="1:37" ht="13.2" x14ac:dyDescent="0.25">
      <c r="A709" s="1">
        <v>708</v>
      </c>
      <c r="B709" s="1">
        <v>45</v>
      </c>
      <c r="C709" s="3" t="s">
        <v>1100</v>
      </c>
      <c r="D709" s="1">
        <v>88</v>
      </c>
      <c r="E709" s="1">
        <f t="shared" si="57"/>
        <v>30</v>
      </c>
      <c r="F709" t="str">
        <f t="shared" si="58"/>
        <v>PC_Beschichter1_Lack_Sorte_Ist</v>
      </c>
      <c r="G709" s="3" t="s">
        <v>1101</v>
      </c>
      <c r="I709" t="s">
        <v>1178</v>
      </c>
      <c r="J709" t="s">
        <v>1172</v>
      </c>
      <c r="K709" s="1" t="s">
        <v>38</v>
      </c>
      <c r="L709" t="s">
        <v>1173</v>
      </c>
      <c r="M709" s="14"/>
      <c r="Q709" t="s">
        <v>1099</v>
      </c>
      <c r="S709" s="30"/>
      <c r="T709" s="30"/>
      <c r="V709" s="1" t="s">
        <v>41</v>
      </c>
      <c r="X709" s="1" t="s">
        <v>41</v>
      </c>
      <c r="AC709" s="15"/>
      <c r="AJ709" s="31" t="s">
        <v>391</v>
      </c>
      <c r="AK709" t="s">
        <v>1048</v>
      </c>
    </row>
    <row r="710" spans="1:37" ht="13.2" x14ac:dyDescent="0.25">
      <c r="A710" s="1">
        <v>709</v>
      </c>
      <c r="B710" s="1">
        <v>45</v>
      </c>
      <c r="C710" s="3" t="s">
        <v>1100</v>
      </c>
      <c r="D710" s="1">
        <v>89</v>
      </c>
      <c r="E710" s="1">
        <f t="shared" si="57"/>
        <v>31</v>
      </c>
      <c r="F710" t="str">
        <f t="shared" si="58"/>
        <v>PC_Beschichter1_Lack_Charge_Ist</v>
      </c>
      <c r="G710" s="3" t="s">
        <v>1101</v>
      </c>
      <c r="I710" t="s">
        <v>1178</v>
      </c>
      <c r="J710" t="s">
        <v>1179</v>
      </c>
      <c r="K710" s="20" t="s">
        <v>38</v>
      </c>
      <c r="L710" s="4" t="s">
        <v>1180</v>
      </c>
      <c r="M710" s="14"/>
      <c r="Q710" t="s">
        <v>1099</v>
      </c>
      <c r="S710" s="30"/>
      <c r="T710" s="30"/>
      <c r="V710" s="1" t="s">
        <v>41</v>
      </c>
      <c r="X710" s="1" t="s">
        <v>41</v>
      </c>
      <c r="AC710" s="15"/>
      <c r="AJ710" s="31" t="s">
        <v>391</v>
      </c>
      <c r="AK710" t="s">
        <v>1048</v>
      </c>
    </row>
    <row r="711" spans="1:37" ht="13.2" x14ac:dyDescent="0.25">
      <c r="A711" s="1">
        <v>710</v>
      </c>
      <c r="B711" s="1">
        <v>45</v>
      </c>
      <c r="C711" s="3" t="s">
        <v>1100</v>
      </c>
      <c r="D711" s="1">
        <v>90</v>
      </c>
      <c r="E711" s="1">
        <f t="shared" si="57"/>
        <v>32</v>
      </c>
      <c r="F711" t="str">
        <f t="shared" si="58"/>
        <v>PC_Beschichter1_Lack_Gebinde_Ist</v>
      </c>
      <c r="G711" s="3" t="s">
        <v>1101</v>
      </c>
      <c r="I711" t="s">
        <v>1178</v>
      </c>
      <c r="J711" t="s">
        <v>1181</v>
      </c>
      <c r="K711" s="20" t="s">
        <v>38</v>
      </c>
      <c r="L711" s="4" t="s">
        <v>1182</v>
      </c>
      <c r="M711" s="14"/>
      <c r="Q711" t="s">
        <v>1099</v>
      </c>
      <c r="S711" s="30"/>
      <c r="T711" s="30"/>
      <c r="V711" s="1" t="s">
        <v>41</v>
      </c>
      <c r="X711" s="1" t="s">
        <v>41</v>
      </c>
      <c r="AC711" s="15"/>
      <c r="AJ711" s="31" t="s">
        <v>391</v>
      </c>
      <c r="AK711" t="s">
        <v>1048</v>
      </c>
    </row>
    <row r="712" spans="1:37" ht="13.2" x14ac:dyDescent="0.25">
      <c r="A712" s="1">
        <v>711</v>
      </c>
      <c r="B712" s="1">
        <v>45</v>
      </c>
      <c r="C712" s="3" t="s">
        <v>1100</v>
      </c>
      <c r="D712" s="1">
        <v>91</v>
      </c>
      <c r="E712" s="1">
        <f t="shared" si="57"/>
        <v>35</v>
      </c>
      <c r="F712" t="str">
        <f t="shared" si="58"/>
        <v>PC_Beschichter1_Lack_Viskosität_Ist</v>
      </c>
      <c r="G712" s="3" t="s">
        <v>1101</v>
      </c>
      <c r="I712" t="s">
        <v>1178</v>
      </c>
      <c r="J712" t="s">
        <v>1183</v>
      </c>
      <c r="K712" s="1" t="s">
        <v>38</v>
      </c>
      <c r="L712" t="s">
        <v>1184</v>
      </c>
      <c r="M712" s="14"/>
      <c r="Q712" t="s">
        <v>1099</v>
      </c>
      <c r="S712" s="30"/>
      <c r="T712" s="30"/>
      <c r="V712" s="1" t="s">
        <v>41</v>
      </c>
      <c r="X712" s="1" t="s">
        <v>41</v>
      </c>
      <c r="AC712" s="15"/>
      <c r="AJ712" s="31" t="s">
        <v>391</v>
      </c>
      <c r="AK712" t="s">
        <v>1048</v>
      </c>
    </row>
    <row r="713" spans="1:37" ht="13.2" x14ac:dyDescent="0.25">
      <c r="A713" s="1">
        <v>712</v>
      </c>
      <c r="B713" s="1">
        <v>45</v>
      </c>
      <c r="C713" s="3" t="s">
        <v>1100</v>
      </c>
      <c r="D713" s="1">
        <v>92</v>
      </c>
      <c r="E713" s="1">
        <f t="shared" si="57"/>
        <v>35</v>
      </c>
      <c r="F713" t="str">
        <f t="shared" si="58"/>
        <v>PC_Beschichter1_Lack_Temperatur_Ist</v>
      </c>
      <c r="G713" s="3" t="s">
        <v>1101</v>
      </c>
      <c r="I713" t="s">
        <v>1178</v>
      </c>
      <c r="J713" t="s">
        <v>294</v>
      </c>
      <c r="K713" s="1" t="s">
        <v>38</v>
      </c>
      <c r="L713" t="s">
        <v>113</v>
      </c>
      <c r="M713" s="14"/>
      <c r="Q713" t="s">
        <v>1099</v>
      </c>
      <c r="S713" s="30"/>
      <c r="T713" s="30"/>
      <c r="V713" s="1" t="s">
        <v>41</v>
      </c>
      <c r="X713" s="1" t="s">
        <v>41</v>
      </c>
      <c r="AC713" s="15"/>
      <c r="AJ713" s="31" t="s">
        <v>391</v>
      </c>
      <c r="AK713" t="s">
        <v>1048</v>
      </c>
    </row>
    <row r="714" spans="1:37" ht="13.2" x14ac:dyDescent="0.25">
      <c r="A714" s="1">
        <v>713</v>
      </c>
      <c r="B714" s="1">
        <v>45</v>
      </c>
      <c r="C714" s="3" t="s">
        <v>1100</v>
      </c>
      <c r="D714" s="1">
        <v>93</v>
      </c>
      <c r="E714" s="1">
        <f t="shared" si="57"/>
        <v>66</v>
      </c>
      <c r="F714" t="str">
        <f t="shared" si="58"/>
        <v>PC_Beschichter1_Auftragsrolle_Korrekturfaktor_Geschwindigkeit_Soll</v>
      </c>
      <c r="G714" s="3" t="s">
        <v>1101</v>
      </c>
      <c r="I714" t="s">
        <v>1185</v>
      </c>
      <c r="J714" t="s">
        <v>1111</v>
      </c>
      <c r="K714" s="1" t="s">
        <v>48</v>
      </c>
      <c r="L714" t="s">
        <v>57</v>
      </c>
      <c r="M714" s="14"/>
      <c r="Q714" t="s">
        <v>1099</v>
      </c>
      <c r="S714" s="30"/>
      <c r="T714" s="30"/>
      <c r="V714" s="1" t="s">
        <v>41</v>
      </c>
      <c r="X714" s="1" t="s">
        <v>41</v>
      </c>
      <c r="AC714" s="15"/>
      <c r="AJ714" s="31" t="s">
        <v>391</v>
      </c>
      <c r="AK714" t="s">
        <v>1048</v>
      </c>
    </row>
    <row r="715" spans="1:37" ht="13.2" x14ac:dyDescent="0.25">
      <c r="A715" s="1">
        <v>714</v>
      </c>
      <c r="B715" s="20">
        <v>45</v>
      </c>
      <c r="C715" s="57" t="s">
        <v>1100</v>
      </c>
      <c r="D715" s="1">
        <v>94</v>
      </c>
      <c r="E715" s="20">
        <v>64</v>
      </c>
      <c r="F715" s="4" t="str">
        <f t="shared" si="58"/>
        <v>PC_Beschichter1_Regler_Ein_Ist</v>
      </c>
      <c r="G715" s="57" t="s">
        <v>1101</v>
      </c>
      <c r="H715" s="4"/>
      <c r="I715" s="4" t="s">
        <v>1186</v>
      </c>
      <c r="J715" s="4" t="s">
        <v>1087</v>
      </c>
      <c r="K715" s="20" t="s">
        <v>38</v>
      </c>
      <c r="L715" s="4" t="s">
        <v>62</v>
      </c>
      <c r="M715" s="59"/>
      <c r="N715" s="4"/>
      <c r="O715" s="4"/>
      <c r="P715" s="4"/>
      <c r="Q715" s="4" t="s">
        <v>1114</v>
      </c>
      <c r="R715" s="4"/>
      <c r="S715" s="60"/>
      <c r="T715" s="60"/>
      <c r="U715" s="20" t="s">
        <v>41</v>
      </c>
      <c r="V715" s="20"/>
      <c r="W715" s="20"/>
      <c r="X715" s="20" t="s">
        <v>1112</v>
      </c>
      <c r="AC715" s="15"/>
      <c r="AJ715" s="31"/>
    </row>
    <row r="716" spans="1:37" ht="13.2" x14ac:dyDescent="0.25">
      <c r="A716" s="1">
        <v>715</v>
      </c>
      <c r="M716" s="14"/>
      <c r="S716" s="30"/>
      <c r="T716" s="30"/>
      <c r="AC716" s="15"/>
      <c r="AJ716" s="31"/>
    </row>
    <row r="717" spans="1:37" ht="13.2" x14ac:dyDescent="0.25">
      <c r="A717" s="1">
        <v>716</v>
      </c>
      <c r="B717" s="1">
        <v>46</v>
      </c>
      <c r="C717" s="3" t="s">
        <v>1187</v>
      </c>
      <c r="D717" s="1">
        <v>1</v>
      </c>
      <c r="E717" s="1">
        <f t="shared" ref="E717:E722" si="59">LEN(F717)</f>
        <v>45</v>
      </c>
      <c r="F717" t="str">
        <f t="shared" ref="F717:F738" si="60">IF(G717&lt;&gt;"",TRIM(CONCATENATE(G717,H717,"_",I717,"_",J717,"_",K717)),"")</f>
        <v>PD_Beschichter2_Oberdeck_Beschichtung_Ein_Ist</v>
      </c>
      <c r="G717" s="3" t="s">
        <v>1170</v>
      </c>
      <c r="I717" t="s">
        <v>1188</v>
      </c>
      <c r="J717" t="s">
        <v>1103</v>
      </c>
      <c r="K717" s="1" t="s">
        <v>38</v>
      </c>
      <c r="L717" t="s">
        <v>62</v>
      </c>
      <c r="M717" s="14"/>
      <c r="Q717" t="s">
        <v>1099</v>
      </c>
      <c r="S717" s="30"/>
      <c r="T717" s="30"/>
      <c r="U717" s="1" t="s">
        <v>41</v>
      </c>
      <c r="X717" s="1" t="s">
        <v>41</v>
      </c>
      <c r="AC717" s="15"/>
    </row>
    <row r="718" spans="1:37" ht="13.2" x14ac:dyDescent="0.25">
      <c r="A718" s="1">
        <v>717</v>
      </c>
      <c r="B718" s="1">
        <v>46</v>
      </c>
      <c r="C718" s="3" t="s">
        <v>1187</v>
      </c>
      <c r="D718" s="1">
        <v>2</v>
      </c>
      <c r="E718" s="1">
        <f t="shared" si="59"/>
        <v>50</v>
      </c>
      <c r="F718" t="str">
        <f t="shared" si="60"/>
        <v>PD_Beschichter2_Oberdeck_Betriebsart_Vorwärts_Soll</v>
      </c>
      <c r="G718" s="3" t="s">
        <v>1170</v>
      </c>
      <c r="I718" t="s">
        <v>1189</v>
      </c>
      <c r="J718" t="s">
        <v>1105</v>
      </c>
      <c r="K718" s="1" t="s">
        <v>48</v>
      </c>
      <c r="L718" t="s">
        <v>62</v>
      </c>
      <c r="M718" s="14"/>
      <c r="Q718" t="s">
        <v>1099</v>
      </c>
      <c r="S718" s="30"/>
      <c r="T718" s="30"/>
      <c r="U718" s="1" t="s">
        <v>41</v>
      </c>
      <c r="X718" s="1" t="s">
        <v>41</v>
      </c>
      <c r="AC718" s="15"/>
    </row>
    <row r="719" spans="1:37" ht="13.2" x14ac:dyDescent="0.25">
      <c r="A719" s="1">
        <v>718</v>
      </c>
      <c r="B719" s="1">
        <v>46</v>
      </c>
      <c r="C719" s="3" t="s">
        <v>1187</v>
      </c>
      <c r="D719" s="1">
        <v>3</v>
      </c>
      <c r="E719" s="1">
        <f t="shared" si="59"/>
        <v>51</v>
      </c>
      <c r="F719" t="str">
        <f t="shared" si="60"/>
        <v>PD_Beschichter2_Oberdeck_Betriebsart_Rückwärts_Soll</v>
      </c>
      <c r="G719" s="3" t="s">
        <v>1170</v>
      </c>
      <c r="I719" t="s">
        <v>1189</v>
      </c>
      <c r="J719" t="s">
        <v>1106</v>
      </c>
      <c r="K719" s="1" t="s">
        <v>48</v>
      </c>
      <c r="L719" t="s">
        <v>62</v>
      </c>
      <c r="M719" s="14"/>
      <c r="Q719" t="s">
        <v>1099</v>
      </c>
      <c r="S719" s="30"/>
      <c r="T719" s="30"/>
      <c r="U719" s="1" t="s">
        <v>41</v>
      </c>
      <c r="X719" s="1" t="s">
        <v>41</v>
      </c>
      <c r="AC719" s="15"/>
    </row>
    <row r="720" spans="1:37" ht="13.2" x14ac:dyDescent="0.25">
      <c r="A720" s="1">
        <v>719</v>
      </c>
      <c r="B720" s="1">
        <v>46</v>
      </c>
      <c r="C720" s="3" t="s">
        <v>1187</v>
      </c>
      <c r="D720" s="1">
        <v>4</v>
      </c>
      <c r="E720" s="1">
        <f t="shared" si="59"/>
        <v>48</v>
      </c>
      <c r="F720" t="str">
        <f t="shared" si="60"/>
        <v>PD_Beschichter2_Oberdeck_Beschichtung_Dicke_Soll</v>
      </c>
      <c r="G720" s="3" t="s">
        <v>1170</v>
      </c>
      <c r="I720" t="s">
        <v>1190</v>
      </c>
      <c r="J720" t="s">
        <v>59</v>
      </c>
      <c r="K720" s="1" t="s">
        <v>48</v>
      </c>
      <c r="L720" t="s">
        <v>109</v>
      </c>
      <c r="M720" s="14"/>
      <c r="Q720" t="s">
        <v>1099</v>
      </c>
      <c r="S720" s="30"/>
      <c r="T720" s="30"/>
      <c r="U720" s="1" t="s">
        <v>41</v>
      </c>
      <c r="X720" s="1" t="s">
        <v>41</v>
      </c>
      <c r="AC720" s="15"/>
    </row>
    <row r="721" spans="1:38" ht="13.2" x14ac:dyDescent="0.25">
      <c r="A721" s="1">
        <v>720</v>
      </c>
      <c r="B721" s="1">
        <v>46</v>
      </c>
      <c r="C721" s="3" t="s">
        <v>1187</v>
      </c>
      <c r="D721" s="1">
        <v>5</v>
      </c>
      <c r="E721" s="1">
        <f t="shared" si="59"/>
        <v>59</v>
      </c>
      <c r="F721" t="str">
        <f t="shared" si="60"/>
        <v>PD11MKL_Beschichter2_Oberdeck_Auftragsrolle_Durchmesser_Ist</v>
      </c>
      <c r="G721" s="3" t="s">
        <v>1191</v>
      </c>
      <c r="H721" t="s">
        <v>120</v>
      </c>
      <c r="I721" t="s">
        <v>1192</v>
      </c>
      <c r="J721" t="s">
        <v>123</v>
      </c>
      <c r="K721" s="1" t="s">
        <v>38</v>
      </c>
      <c r="L721" t="s">
        <v>60</v>
      </c>
      <c r="M721" s="14"/>
      <c r="Q721" s="4" t="s">
        <v>1099</v>
      </c>
      <c r="S721" s="30"/>
      <c r="T721" s="30"/>
      <c r="V721" s="1" t="s">
        <v>41</v>
      </c>
      <c r="X721" s="1" t="s">
        <v>41</v>
      </c>
      <c r="AC721" s="15"/>
      <c r="AJ721" s="31" t="s">
        <v>391</v>
      </c>
      <c r="AK721" t="s">
        <v>1110</v>
      </c>
    </row>
    <row r="722" spans="1:38" ht="13.2" x14ac:dyDescent="0.25">
      <c r="A722" s="1">
        <v>721</v>
      </c>
      <c r="B722" s="1">
        <v>46</v>
      </c>
      <c r="C722" s="3" t="s">
        <v>1187</v>
      </c>
      <c r="D722" s="1">
        <v>6</v>
      </c>
      <c r="E722" s="1">
        <f t="shared" si="59"/>
        <v>64</v>
      </c>
      <c r="F722" t="str">
        <f t="shared" si="60"/>
        <v>PD11MKL_Beschichter2_Oberdeck_Auftragsrolle_Geschwindigkeit_Soll</v>
      </c>
      <c r="G722" s="3" t="s">
        <v>1191</v>
      </c>
      <c r="H722" t="s">
        <v>120</v>
      </c>
      <c r="I722" t="s">
        <v>1192</v>
      </c>
      <c r="J722" t="s">
        <v>1111</v>
      </c>
      <c r="K722" s="1" t="s">
        <v>48</v>
      </c>
      <c r="L722" t="s">
        <v>57</v>
      </c>
      <c r="M722" s="14"/>
      <c r="Q722" s="4" t="s">
        <v>1099</v>
      </c>
      <c r="S722" s="30"/>
      <c r="T722" s="30"/>
      <c r="U722" s="1" t="s">
        <v>41</v>
      </c>
      <c r="X722" s="32" t="s">
        <v>1112</v>
      </c>
      <c r="AC722" s="15"/>
      <c r="AJ722" s="31" t="s">
        <v>391</v>
      </c>
      <c r="AK722" t="s">
        <v>1110</v>
      </c>
    </row>
    <row r="723" spans="1:38" ht="12.75" customHeight="1" x14ac:dyDescent="0.25">
      <c r="A723" s="1">
        <v>722</v>
      </c>
      <c r="B723" s="38">
        <v>46</v>
      </c>
      <c r="C723" s="36" t="s">
        <v>1187</v>
      </c>
      <c r="D723" s="1">
        <v>7</v>
      </c>
      <c r="E723" s="36">
        <v>64</v>
      </c>
      <c r="F723" s="4" t="str">
        <f t="shared" si="60"/>
        <v>PD11MKL_Beschichter2_Oberdeck_Auftragsrolle_Geschwindigkeit_Soll</v>
      </c>
      <c r="G723" s="36" t="s">
        <v>1191</v>
      </c>
      <c r="H723" s="36" t="s">
        <v>120</v>
      </c>
      <c r="I723" s="36" t="s">
        <v>1192</v>
      </c>
      <c r="J723" s="36" t="s">
        <v>1111</v>
      </c>
      <c r="K723" s="38" t="s">
        <v>48</v>
      </c>
      <c r="L723" s="36" t="s">
        <v>67</v>
      </c>
      <c r="M723" s="37" t="s">
        <v>36</v>
      </c>
      <c r="N723" s="36" t="s">
        <v>36</v>
      </c>
      <c r="O723" s="36" t="s">
        <v>36</v>
      </c>
      <c r="P723" s="36" t="s">
        <v>36</v>
      </c>
      <c r="Q723" s="36" t="s">
        <v>1099</v>
      </c>
      <c r="R723" s="34"/>
      <c r="S723" s="34"/>
      <c r="T723" s="34"/>
      <c r="U723" s="34" t="s">
        <v>41</v>
      </c>
      <c r="V723" s="34"/>
      <c r="W723" s="34"/>
      <c r="X723" s="39" t="s">
        <v>1112</v>
      </c>
      <c r="Y723" s="40" t="s">
        <v>41</v>
      </c>
      <c r="Z723" s="34"/>
      <c r="AA723" s="34"/>
      <c r="AB723" s="34"/>
      <c r="AC723" s="34"/>
      <c r="AD723" s="41"/>
      <c r="AE723" s="34"/>
      <c r="AF723" s="34"/>
      <c r="AG723" s="34"/>
      <c r="AH723" s="34"/>
      <c r="AI723" s="34"/>
      <c r="AJ723" s="34"/>
      <c r="AK723" s="34" t="s">
        <v>391</v>
      </c>
      <c r="AL723" s="34" t="s">
        <v>1110</v>
      </c>
    </row>
    <row r="724" spans="1:38" s="34" customFormat="1" ht="12.75" customHeight="1" x14ac:dyDescent="0.25">
      <c r="A724" s="1">
        <v>723</v>
      </c>
      <c r="B724" s="38">
        <v>46</v>
      </c>
      <c r="C724" s="36" t="s">
        <v>1187</v>
      </c>
      <c r="D724" s="1">
        <v>8</v>
      </c>
      <c r="E724" s="36">
        <v>64</v>
      </c>
      <c r="F724" s="4" t="str">
        <f t="shared" si="60"/>
        <v>PD11MKL_Beschichter2_Oberdeck_Auftragsrolle_Geschwindigkeit_Regler_Offset</v>
      </c>
      <c r="G724" s="36" t="s">
        <v>1191</v>
      </c>
      <c r="H724" s="36" t="s">
        <v>120</v>
      </c>
      <c r="I724" s="36" t="s">
        <v>1192</v>
      </c>
      <c r="J724" s="36" t="s">
        <v>1113</v>
      </c>
      <c r="K724" s="38" t="s">
        <v>135</v>
      </c>
      <c r="L724" s="36" t="s">
        <v>57</v>
      </c>
      <c r="M724" s="55"/>
      <c r="N724" s="54"/>
      <c r="O724" s="54"/>
      <c r="P724" s="54"/>
      <c r="Q724" s="54" t="s">
        <v>1114</v>
      </c>
      <c r="R724" s="54"/>
      <c r="S724" s="54"/>
      <c r="T724" s="54"/>
      <c r="U724" s="53" t="s">
        <v>41</v>
      </c>
      <c r="V724" s="54"/>
      <c r="W724" s="54"/>
      <c r="X724" s="53" t="s">
        <v>1112</v>
      </c>
      <c r="Y724" s="40"/>
      <c r="AD724" s="41"/>
    </row>
    <row r="725" spans="1:38" s="34" customFormat="1" ht="12.75" customHeight="1" x14ac:dyDescent="0.25">
      <c r="A725" s="1">
        <v>724</v>
      </c>
      <c r="B725" s="1">
        <v>46</v>
      </c>
      <c r="C725" s="3" t="s">
        <v>1187</v>
      </c>
      <c r="D725" s="1">
        <v>9</v>
      </c>
      <c r="E725" s="1">
        <f t="shared" ref="E725:E738" si="61">LEN(F725)</f>
        <v>62</v>
      </c>
      <c r="F725" t="str">
        <f t="shared" si="60"/>
        <v>PD11BN_Beschichter2_Oberdeck_Auftragsrolle_Geschwindigkeit_Ist</v>
      </c>
      <c r="G725" s="3" t="s">
        <v>1191</v>
      </c>
      <c r="H725" t="s">
        <v>116</v>
      </c>
      <c r="I725" t="s">
        <v>1192</v>
      </c>
      <c r="J725" t="s">
        <v>1111</v>
      </c>
      <c r="K725" s="1" t="s">
        <v>38</v>
      </c>
      <c r="L725" s="4" t="s">
        <v>67</v>
      </c>
      <c r="M725" s="14"/>
      <c r="N725"/>
      <c r="O725"/>
      <c r="P725"/>
      <c r="Q725" s="4" t="s">
        <v>1099</v>
      </c>
      <c r="R725"/>
      <c r="S725" s="30"/>
      <c r="T725" s="30"/>
      <c r="U725" s="1" t="s">
        <v>41</v>
      </c>
      <c r="V725" s="1"/>
      <c r="W725" s="1"/>
      <c r="X725" s="1" t="s">
        <v>41</v>
      </c>
      <c r="Y725" s="1"/>
      <c r="Z725" s="1"/>
      <c r="AA725" s="1"/>
      <c r="AB725" s="1"/>
      <c r="AC725" s="15"/>
      <c r="AD725"/>
      <c r="AE725"/>
      <c r="AF725"/>
      <c r="AG725"/>
      <c r="AH725"/>
      <c r="AI725"/>
      <c r="AJ725" s="31" t="s">
        <v>391</v>
      </c>
      <c r="AK725" t="s">
        <v>1110</v>
      </c>
      <c r="AL725"/>
    </row>
    <row r="726" spans="1:38" ht="13.2" x14ac:dyDescent="0.25">
      <c r="A726" s="1">
        <v>725</v>
      </c>
      <c r="B726" s="1">
        <v>46</v>
      </c>
      <c r="C726" s="3" t="s">
        <v>1187</v>
      </c>
      <c r="D726" s="1">
        <v>10</v>
      </c>
      <c r="E726" s="1">
        <f t="shared" si="61"/>
        <v>55</v>
      </c>
      <c r="F726" t="str">
        <f t="shared" si="60"/>
        <v>PD11BN_Beschichter2_Oberdeck_Auftragsrolle_Drehzahl_Ist</v>
      </c>
      <c r="G726" s="3" t="s">
        <v>1191</v>
      </c>
      <c r="H726" t="s">
        <v>116</v>
      </c>
      <c r="I726" t="s">
        <v>1192</v>
      </c>
      <c r="J726" t="s">
        <v>1115</v>
      </c>
      <c r="K726" s="1" t="s">
        <v>38</v>
      </c>
      <c r="L726" t="s">
        <v>1116</v>
      </c>
      <c r="M726" s="14"/>
      <c r="Q726" s="4" t="s">
        <v>1099</v>
      </c>
      <c r="S726" s="30"/>
      <c r="T726" s="30"/>
      <c r="U726" s="1" t="s">
        <v>41</v>
      </c>
      <c r="X726" s="1" t="s">
        <v>41</v>
      </c>
      <c r="AC726" s="15"/>
      <c r="AJ726" s="31" t="s">
        <v>391</v>
      </c>
      <c r="AK726" t="s">
        <v>1110</v>
      </c>
    </row>
    <row r="727" spans="1:38" ht="13.2" x14ac:dyDescent="0.25">
      <c r="A727" s="1">
        <v>726</v>
      </c>
      <c r="B727" s="1">
        <v>46</v>
      </c>
      <c r="C727" s="3" t="s">
        <v>1187</v>
      </c>
      <c r="D727" s="1">
        <v>11</v>
      </c>
      <c r="E727" s="1">
        <f t="shared" si="61"/>
        <v>53</v>
      </c>
      <c r="F727" t="str">
        <f t="shared" si="60"/>
        <v>PD11MKL_Beschichter2_Oberdeck_Auftragsrolle_Strom_Ist</v>
      </c>
      <c r="G727" s="3" t="s">
        <v>1191</v>
      </c>
      <c r="H727" t="s">
        <v>120</v>
      </c>
      <c r="I727" t="s">
        <v>1192</v>
      </c>
      <c r="J727" t="s">
        <v>127</v>
      </c>
      <c r="K727" s="1" t="s">
        <v>38</v>
      </c>
      <c r="L727" t="s">
        <v>128</v>
      </c>
      <c r="M727" s="14"/>
      <c r="Q727" s="4" t="s">
        <v>1099</v>
      </c>
      <c r="S727" s="30"/>
      <c r="T727" s="30"/>
      <c r="U727" s="1" t="s">
        <v>41</v>
      </c>
      <c r="X727" s="1" t="s">
        <v>41</v>
      </c>
      <c r="AC727" s="15"/>
      <c r="AJ727" s="31" t="s">
        <v>391</v>
      </c>
      <c r="AK727" t="s">
        <v>1110</v>
      </c>
    </row>
    <row r="728" spans="1:38" ht="13.2" x14ac:dyDescent="0.25">
      <c r="A728" s="1">
        <v>727</v>
      </c>
      <c r="B728" s="1">
        <v>46</v>
      </c>
      <c r="C728" s="3" t="s">
        <v>1187</v>
      </c>
      <c r="D728" s="1">
        <v>12</v>
      </c>
      <c r="E728" s="1">
        <f t="shared" si="61"/>
        <v>65</v>
      </c>
      <c r="F728" t="str">
        <f t="shared" si="60"/>
        <v>PDBS_Beschichter2_Oberdeck_Auftragsrolle_Eintauchtiefe_BS_AS_Soll</v>
      </c>
      <c r="G728" s="3" t="s">
        <v>1170</v>
      </c>
      <c r="H728" t="s">
        <v>139</v>
      </c>
      <c r="I728" t="s">
        <v>1192</v>
      </c>
      <c r="J728" t="s">
        <v>1117</v>
      </c>
      <c r="K728" s="1" t="s">
        <v>48</v>
      </c>
      <c r="L728" t="s">
        <v>60</v>
      </c>
      <c r="M728" s="14"/>
      <c r="Q728" t="s">
        <v>1099</v>
      </c>
      <c r="S728" s="30"/>
      <c r="T728" s="30"/>
      <c r="U728" s="1" t="s">
        <v>41</v>
      </c>
      <c r="X728" s="1" t="s">
        <v>41</v>
      </c>
      <c r="AC728" s="15"/>
    </row>
    <row r="729" spans="1:38" ht="13.2" x14ac:dyDescent="0.25">
      <c r="A729" s="1">
        <v>728</v>
      </c>
      <c r="B729" s="1">
        <v>46</v>
      </c>
      <c r="C729" s="3" t="s">
        <v>1187</v>
      </c>
      <c r="D729" s="1">
        <v>13</v>
      </c>
      <c r="E729" s="1">
        <f t="shared" si="61"/>
        <v>63</v>
      </c>
      <c r="F729" t="str">
        <f t="shared" si="60"/>
        <v>PD12BS_Beschichter2_Oberdeck_Auftragsrolle_Eintauchtiefe_BS_Ist</v>
      </c>
      <c r="G729" s="3" t="s">
        <v>1193</v>
      </c>
      <c r="H729" t="s">
        <v>139</v>
      </c>
      <c r="I729" t="s">
        <v>1192</v>
      </c>
      <c r="J729" t="s">
        <v>1119</v>
      </c>
      <c r="K729" s="1" t="s">
        <v>38</v>
      </c>
      <c r="L729" t="s">
        <v>60</v>
      </c>
      <c r="M729" s="14"/>
      <c r="Q729" t="s">
        <v>1099</v>
      </c>
      <c r="S729" s="30"/>
      <c r="T729" s="30"/>
      <c r="U729" s="1" t="s">
        <v>41</v>
      </c>
      <c r="X729" s="1" t="s">
        <v>41</v>
      </c>
      <c r="AC729" s="15"/>
    </row>
    <row r="730" spans="1:38" ht="13.2" x14ac:dyDescent="0.25">
      <c r="A730" s="1">
        <v>729</v>
      </c>
      <c r="B730" s="1">
        <v>46</v>
      </c>
      <c r="C730" s="3" t="s">
        <v>1187</v>
      </c>
      <c r="D730" s="1">
        <v>14</v>
      </c>
      <c r="E730" s="1">
        <f t="shared" si="61"/>
        <v>63</v>
      </c>
      <c r="F730" t="str">
        <f t="shared" si="60"/>
        <v>PD13BS_Beschichter2_Oberdeck_Auftragsrolle_Eintauchtiefe_AS_Ist</v>
      </c>
      <c r="G730" s="3" t="s">
        <v>1194</v>
      </c>
      <c r="H730" t="s">
        <v>139</v>
      </c>
      <c r="I730" t="s">
        <v>1192</v>
      </c>
      <c r="J730" t="s">
        <v>1121</v>
      </c>
      <c r="K730" s="1" t="s">
        <v>38</v>
      </c>
      <c r="L730" t="s">
        <v>60</v>
      </c>
      <c r="M730" s="14"/>
      <c r="Q730" t="s">
        <v>1099</v>
      </c>
      <c r="S730" s="30"/>
      <c r="T730" s="30"/>
      <c r="U730" s="1" t="s">
        <v>41</v>
      </c>
      <c r="X730" s="1" t="s">
        <v>41</v>
      </c>
      <c r="AC730" s="15"/>
    </row>
    <row r="731" spans="1:38" ht="13.2" x14ac:dyDescent="0.25">
      <c r="A731" s="1">
        <v>730</v>
      </c>
      <c r="B731" s="1">
        <v>46</v>
      </c>
      <c r="C731" s="3" t="s">
        <v>1187</v>
      </c>
      <c r="D731" s="1">
        <v>15</v>
      </c>
      <c r="E731" s="1">
        <f t="shared" si="61"/>
        <v>58</v>
      </c>
      <c r="F731" t="str">
        <f t="shared" si="60"/>
        <v>PD12BS_Beschichter2_Oberdeck_Auftragsrolle_Position_BS_Ist</v>
      </c>
      <c r="G731" s="3" t="s">
        <v>1193</v>
      </c>
      <c r="H731" t="s">
        <v>139</v>
      </c>
      <c r="I731" t="s">
        <v>1192</v>
      </c>
      <c r="J731" t="s">
        <v>1122</v>
      </c>
      <c r="K731" s="1" t="s">
        <v>38</v>
      </c>
      <c r="L731" t="s">
        <v>60</v>
      </c>
      <c r="M731" s="14"/>
      <c r="Q731" t="s">
        <v>1099</v>
      </c>
      <c r="S731" s="30"/>
      <c r="T731" s="30"/>
      <c r="U731" s="1" t="s">
        <v>41</v>
      </c>
      <c r="X731" s="1" t="s">
        <v>41</v>
      </c>
      <c r="AC731" s="15"/>
    </row>
    <row r="732" spans="1:38" ht="13.2" x14ac:dyDescent="0.25">
      <c r="A732" s="1">
        <v>731</v>
      </c>
      <c r="B732" s="1">
        <v>46</v>
      </c>
      <c r="C732" s="3" t="s">
        <v>1187</v>
      </c>
      <c r="D732" s="1">
        <v>16</v>
      </c>
      <c r="E732" s="1">
        <f t="shared" si="61"/>
        <v>58</v>
      </c>
      <c r="F732" t="str">
        <f t="shared" si="60"/>
        <v>PD13BS_Beschichter2_Oberdeck_Auftragsrolle_Position_AS_Ist</v>
      </c>
      <c r="G732" s="3" t="s">
        <v>1194</v>
      </c>
      <c r="H732" t="s">
        <v>139</v>
      </c>
      <c r="I732" t="s">
        <v>1192</v>
      </c>
      <c r="J732" t="s">
        <v>1123</v>
      </c>
      <c r="K732" s="1" t="s">
        <v>38</v>
      </c>
      <c r="L732" t="s">
        <v>60</v>
      </c>
      <c r="M732" s="14"/>
      <c r="Q732" t="s">
        <v>1099</v>
      </c>
      <c r="S732" s="30"/>
      <c r="T732" s="30"/>
      <c r="U732" s="1" t="s">
        <v>41</v>
      </c>
      <c r="X732" s="1" t="s">
        <v>41</v>
      </c>
      <c r="AC732" s="15"/>
    </row>
    <row r="733" spans="1:38" ht="13.2" x14ac:dyDescent="0.25">
      <c r="A733" s="1">
        <v>732</v>
      </c>
      <c r="B733" s="1">
        <v>46</v>
      </c>
      <c r="C733" s="3" t="s">
        <v>1187</v>
      </c>
      <c r="D733" s="1">
        <v>17</v>
      </c>
      <c r="E733" s="1">
        <f t="shared" si="61"/>
        <v>55</v>
      </c>
      <c r="F733" t="str">
        <f t="shared" si="60"/>
        <v>PD12BF_Beschichter2_Oberdeck_Auftragsrolle_Kraft_BS_Ist</v>
      </c>
      <c r="G733" s="3" t="s">
        <v>1193</v>
      </c>
      <c r="H733" t="s">
        <v>1124</v>
      </c>
      <c r="I733" t="s">
        <v>1192</v>
      </c>
      <c r="J733" t="s">
        <v>1125</v>
      </c>
      <c r="K733" s="1" t="s">
        <v>38</v>
      </c>
      <c r="L733" t="s">
        <v>260</v>
      </c>
      <c r="M733" s="14"/>
      <c r="Q733" t="s">
        <v>1099</v>
      </c>
      <c r="S733" s="30"/>
      <c r="T733" s="30"/>
      <c r="U733" s="1" t="s">
        <v>41</v>
      </c>
      <c r="X733" s="1" t="s">
        <v>41</v>
      </c>
      <c r="AC733" s="15"/>
    </row>
    <row r="734" spans="1:38" ht="13.2" x14ac:dyDescent="0.25">
      <c r="A734" s="1">
        <v>733</v>
      </c>
      <c r="B734" s="1">
        <v>46</v>
      </c>
      <c r="C734" s="3" t="s">
        <v>1187</v>
      </c>
      <c r="D734" s="1">
        <v>18</v>
      </c>
      <c r="E734" s="1">
        <f t="shared" si="61"/>
        <v>55</v>
      </c>
      <c r="F734" t="str">
        <f t="shared" si="60"/>
        <v>PD13BF_Beschichter2_Oberdeck_Auftragsrolle_Kraft_AS_Ist</v>
      </c>
      <c r="G734" s="3" t="s">
        <v>1194</v>
      </c>
      <c r="H734" t="s">
        <v>1124</v>
      </c>
      <c r="I734" t="s">
        <v>1192</v>
      </c>
      <c r="J734" t="s">
        <v>1126</v>
      </c>
      <c r="K734" s="1" t="s">
        <v>38</v>
      </c>
      <c r="L734" t="s">
        <v>260</v>
      </c>
      <c r="M734" s="14"/>
      <c r="Q734" t="s">
        <v>1099</v>
      </c>
      <c r="S734" s="30"/>
      <c r="T734" s="30"/>
      <c r="U734" s="1" t="s">
        <v>41</v>
      </c>
      <c r="X734" s="1" t="s">
        <v>41</v>
      </c>
      <c r="AC734" s="15"/>
    </row>
    <row r="735" spans="1:38" ht="13.2" x14ac:dyDescent="0.25">
      <c r="A735" s="1">
        <v>734</v>
      </c>
      <c r="B735" s="1">
        <v>46</v>
      </c>
      <c r="C735" s="3" t="s">
        <v>1187</v>
      </c>
      <c r="D735" s="1">
        <v>19</v>
      </c>
      <c r="E735" s="1">
        <f t="shared" si="61"/>
        <v>71</v>
      </c>
      <c r="F735" t="str">
        <f t="shared" si="60"/>
        <v>PDBS_Beschichter2_Oberdeck_Auftragsrolle_Horizontal_Position_BS_AS_Soll</v>
      </c>
      <c r="G735" s="3" t="s">
        <v>1170</v>
      </c>
      <c r="H735" t="s">
        <v>139</v>
      </c>
      <c r="I735" t="s">
        <v>1195</v>
      </c>
      <c r="J735" t="s">
        <v>1128</v>
      </c>
      <c r="K735" s="1" t="s">
        <v>48</v>
      </c>
      <c r="L735" t="s">
        <v>60</v>
      </c>
      <c r="M735" s="14"/>
      <c r="Q735" t="s">
        <v>1099</v>
      </c>
      <c r="S735" s="30"/>
      <c r="T735" s="30"/>
      <c r="U735" s="1" t="s">
        <v>41</v>
      </c>
      <c r="X735" s="1" t="s">
        <v>41</v>
      </c>
      <c r="AC735" s="15"/>
    </row>
    <row r="736" spans="1:38" ht="13.2" x14ac:dyDescent="0.25">
      <c r="A736" s="1">
        <v>735</v>
      </c>
      <c r="B736" s="1">
        <v>46</v>
      </c>
      <c r="C736" s="3" t="s">
        <v>1187</v>
      </c>
      <c r="D736" s="1">
        <v>20</v>
      </c>
      <c r="E736" s="1">
        <f t="shared" si="61"/>
        <v>69</v>
      </c>
      <c r="F736" t="str">
        <f t="shared" si="60"/>
        <v>PD14BS_Beschichter2_Oberdeck_Auftragsrolle_Horizontal_Position_BS_Ist</v>
      </c>
      <c r="G736" s="3" t="s">
        <v>1196</v>
      </c>
      <c r="H736" t="s">
        <v>139</v>
      </c>
      <c r="I736" t="s">
        <v>1195</v>
      </c>
      <c r="J736" t="s">
        <v>1122</v>
      </c>
      <c r="K736" s="1" t="s">
        <v>38</v>
      </c>
      <c r="L736" t="s">
        <v>60</v>
      </c>
      <c r="M736" s="14"/>
      <c r="Q736" t="s">
        <v>1099</v>
      </c>
      <c r="S736" s="30"/>
      <c r="T736" s="30"/>
      <c r="U736" s="1" t="s">
        <v>41</v>
      </c>
      <c r="X736" s="1" t="s">
        <v>41</v>
      </c>
      <c r="AC736" s="15"/>
    </row>
    <row r="737" spans="1:38" ht="13.2" x14ac:dyDescent="0.25">
      <c r="A737" s="1">
        <v>736</v>
      </c>
      <c r="B737" s="1">
        <v>46</v>
      </c>
      <c r="C737" s="3" t="s">
        <v>1187</v>
      </c>
      <c r="D737" s="1">
        <v>21</v>
      </c>
      <c r="E737" s="1">
        <f t="shared" si="61"/>
        <v>69</v>
      </c>
      <c r="F737" t="str">
        <f t="shared" si="60"/>
        <v>PD15BS_Beschichter2_Oberdeck_Auftragsrolle_Horizontal_Position_AS_Ist</v>
      </c>
      <c r="G737" s="3" t="s">
        <v>1197</v>
      </c>
      <c r="H737" t="s">
        <v>139</v>
      </c>
      <c r="I737" t="s">
        <v>1195</v>
      </c>
      <c r="J737" t="s">
        <v>1123</v>
      </c>
      <c r="K737" s="1" t="s">
        <v>38</v>
      </c>
      <c r="L737" t="s">
        <v>60</v>
      </c>
      <c r="M737" s="14"/>
      <c r="Q737" t="s">
        <v>1099</v>
      </c>
      <c r="S737" s="30"/>
      <c r="T737" s="30"/>
      <c r="U737" s="1" t="s">
        <v>41</v>
      </c>
      <c r="X737" s="1" t="s">
        <v>41</v>
      </c>
      <c r="AC737" s="15"/>
    </row>
    <row r="738" spans="1:38" ht="13.2" x14ac:dyDescent="0.25">
      <c r="A738" s="1">
        <v>737</v>
      </c>
      <c r="B738" s="1">
        <v>46</v>
      </c>
      <c r="C738" s="3" t="s">
        <v>1187</v>
      </c>
      <c r="D738" s="1">
        <v>22</v>
      </c>
      <c r="E738" s="1">
        <f t="shared" si="61"/>
        <v>63</v>
      </c>
      <c r="F738" t="str">
        <f t="shared" si="60"/>
        <v>PDMKL_Beschichter2_Oberdeck_Abquetschrolle_Geschwindigkeit_Soll</v>
      </c>
      <c r="G738" s="3" t="s">
        <v>1170</v>
      </c>
      <c r="H738" t="s">
        <v>120</v>
      </c>
      <c r="I738" t="s">
        <v>1198</v>
      </c>
      <c r="J738" t="s">
        <v>1111</v>
      </c>
      <c r="K738" s="1" t="s">
        <v>48</v>
      </c>
      <c r="L738" t="s">
        <v>57</v>
      </c>
      <c r="M738" s="14"/>
      <c r="Q738" s="4" t="s">
        <v>1099</v>
      </c>
      <c r="S738" s="30"/>
      <c r="T738" s="30"/>
      <c r="U738" s="1" t="s">
        <v>41</v>
      </c>
      <c r="X738" s="32" t="s">
        <v>1112</v>
      </c>
      <c r="AC738" s="15"/>
      <c r="AJ738" s="31" t="s">
        <v>391</v>
      </c>
      <c r="AK738" t="s">
        <v>1110</v>
      </c>
    </row>
    <row r="739" spans="1:38" ht="12.75" customHeight="1" x14ac:dyDescent="0.25">
      <c r="A739" s="1">
        <v>738</v>
      </c>
      <c r="B739" s="38">
        <v>46</v>
      </c>
      <c r="C739" s="36" t="s">
        <v>1187</v>
      </c>
      <c r="D739" s="1">
        <v>23</v>
      </c>
      <c r="E739" s="36">
        <v>63</v>
      </c>
      <c r="F739" s="36" t="s">
        <v>1199</v>
      </c>
      <c r="G739" s="36" t="s">
        <v>1170</v>
      </c>
      <c r="H739" s="36" t="s">
        <v>120</v>
      </c>
      <c r="I739" s="36" t="s">
        <v>1198</v>
      </c>
      <c r="J739" s="36" t="s">
        <v>1111</v>
      </c>
      <c r="K739" s="38" t="s">
        <v>48</v>
      </c>
      <c r="L739" s="36" t="s">
        <v>67</v>
      </c>
      <c r="M739" s="37" t="s">
        <v>36</v>
      </c>
      <c r="N739" s="36" t="s">
        <v>36</v>
      </c>
      <c r="O739" s="36" t="s">
        <v>36</v>
      </c>
      <c r="P739" s="36" t="s">
        <v>36</v>
      </c>
      <c r="Q739" s="36" t="s">
        <v>1099</v>
      </c>
      <c r="R739" s="34"/>
      <c r="S739" s="34"/>
      <c r="T739" s="34"/>
      <c r="U739" s="34" t="s">
        <v>41</v>
      </c>
      <c r="V739" s="34"/>
      <c r="W739" s="34"/>
      <c r="X739" s="39" t="s">
        <v>1112</v>
      </c>
      <c r="Y739" s="40" t="s">
        <v>41</v>
      </c>
      <c r="Z739" s="34"/>
      <c r="AA739" s="34"/>
      <c r="AB739" s="34"/>
      <c r="AC739" s="34"/>
      <c r="AD739" s="41"/>
      <c r="AE739" s="34"/>
      <c r="AF739" s="34"/>
      <c r="AG739" s="34"/>
      <c r="AH739" s="34"/>
      <c r="AI739" s="34"/>
      <c r="AJ739" s="34"/>
      <c r="AK739" s="34" t="s">
        <v>391</v>
      </c>
      <c r="AL739" s="34" t="s">
        <v>1110</v>
      </c>
    </row>
    <row r="740" spans="1:38" s="34" customFormat="1" ht="12.75" customHeight="1" x14ac:dyDescent="0.25">
      <c r="A740" s="1">
        <v>739</v>
      </c>
      <c r="B740" s="38">
        <v>46</v>
      </c>
      <c r="C740" s="36" t="s">
        <v>1187</v>
      </c>
      <c r="D740" s="1">
        <v>24</v>
      </c>
      <c r="E740" s="36">
        <v>64</v>
      </c>
      <c r="F740" s="4" t="str">
        <f t="shared" ref="F740:F763" si="62">IF(G740&lt;&gt;"",TRIM(CONCATENATE(G740,H740,"_",I740,"_",J740,"_",K740)),"")</f>
        <v>PDMKL_Beschichter2_Oberdeck_Abquetschrolle_Geschwindigkeit_Regler_Offset</v>
      </c>
      <c r="G740" s="36" t="s">
        <v>1170</v>
      </c>
      <c r="H740" s="36" t="s">
        <v>120</v>
      </c>
      <c r="I740" s="36" t="s">
        <v>1198</v>
      </c>
      <c r="J740" s="36" t="s">
        <v>1113</v>
      </c>
      <c r="K740" s="38" t="s">
        <v>135</v>
      </c>
      <c r="L740" s="36" t="s">
        <v>57</v>
      </c>
      <c r="M740" s="55"/>
      <c r="N740" s="54"/>
      <c r="O740" s="54"/>
      <c r="P740" s="54"/>
      <c r="Q740" s="54" t="s">
        <v>1114</v>
      </c>
      <c r="R740" s="54"/>
      <c r="S740" s="54"/>
      <c r="T740" s="54"/>
      <c r="U740" s="53" t="s">
        <v>41</v>
      </c>
      <c r="V740" s="54"/>
      <c r="W740" s="54"/>
      <c r="X740" s="53" t="s">
        <v>1112</v>
      </c>
      <c r="Y740" s="40"/>
      <c r="AD740" s="41"/>
    </row>
    <row r="741" spans="1:38" s="34" customFormat="1" ht="12.75" customHeight="1" x14ac:dyDescent="0.25">
      <c r="A741" s="1">
        <v>740</v>
      </c>
      <c r="B741" s="1">
        <v>46</v>
      </c>
      <c r="C741" s="3" t="s">
        <v>1187</v>
      </c>
      <c r="D741" s="1">
        <v>25</v>
      </c>
      <c r="E741" s="1">
        <f t="shared" ref="E741:E748" si="63">LEN(F741)</f>
        <v>66</v>
      </c>
      <c r="F741" t="str">
        <f t="shared" si="62"/>
        <v>PD16BN_Beschichter2_Oberdeck_Abquetschrolle_FW_Geschwindigkeit_Ist</v>
      </c>
      <c r="G741" s="3" t="s">
        <v>1200</v>
      </c>
      <c r="H741" t="s">
        <v>116</v>
      </c>
      <c r="I741" t="s">
        <v>1201</v>
      </c>
      <c r="J741" t="s">
        <v>1111</v>
      </c>
      <c r="K741" s="1" t="s">
        <v>38</v>
      </c>
      <c r="L741" s="4" t="s">
        <v>67</v>
      </c>
      <c r="M741" s="14"/>
      <c r="N741"/>
      <c r="O741"/>
      <c r="P741"/>
      <c r="Q741" s="4" t="s">
        <v>1099</v>
      </c>
      <c r="R741"/>
      <c r="S741" s="30"/>
      <c r="T741" s="30"/>
      <c r="U741" s="1" t="s">
        <v>41</v>
      </c>
      <c r="V741" s="1"/>
      <c r="W741" s="1"/>
      <c r="X741" s="1" t="s">
        <v>41</v>
      </c>
      <c r="Y741" s="1"/>
      <c r="Z741" s="1"/>
      <c r="AA741" s="1"/>
      <c r="AB741" s="1"/>
      <c r="AC741" s="15"/>
      <c r="AD741"/>
      <c r="AE741"/>
      <c r="AF741"/>
      <c r="AG741"/>
      <c r="AH741"/>
      <c r="AI741"/>
      <c r="AJ741" s="31" t="s">
        <v>391</v>
      </c>
      <c r="AK741" t="s">
        <v>1110</v>
      </c>
      <c r="AL741"/>
    </row>
    <row r="742" spans="1:38" ht="13.5" customHeight="1" x14ac:dyDescent="0.25">
      <c r="A742" s="1">
        <v>741</v>
      </c>
      <c r="B742" s="1">
        <v>46</v>
      </c>
      <c r="C742" s="3" t="s">
        <v>1187</v>
      </c>
      <c r="D742" s="1">
        <v>26</v>
      </c>
      <c r="E742" s="1">
        <f t="shared" si="63"/>
        <v>59</v>
      </c>
      <c r="F742" t="str">
        <f t="shared" si="62"/>
        <v>PD16BN_Beschichter2_Oberdeck_Abquetschrolle_FW_Drehzahl_Ist</v>
      </c>
      <c r="G742" s="3" t="s">
        <v>1200</v>
      </c>
      <c r="H742" t="s">
        <v>116</v>
      </c>
      <c r="I742" t="s">
        <v>1201</v>
      </c>
      <c r="J742" t="s">
        <v>1115</v>
      </c>
      <c r="K742" s="1" t="s">
        <v>38</v>
      </c>
      <c r="L742" t="s">
        <v>1116</v>
      </c>
      <c r="M742" s="14"/>
      <c r="Q742" s="4" t="s">
        <v>1099</v>
      </c>
      <c r="S742" s="30"/>
      <c r="T742" s="30"/>
      <c r="U742" s="1" t="s">
        <v>41</v>
      </c>
      <c r="X742" s="1" t="s">
        <v>41</v>
      </c>
      <c r="AC742" s="15"/>
      <c r="AJ742" s="31" t="s">
        <v>391</v>
      </c>
      <c r="AK742" t="s">
        <v>1110</v>
      </c>
    </row>
    <row r="743" spans="1:38" ht="13.5" customHeight="1" x14ac:dyDescent="0.25">
      <c r="A743" s="1">
        <v>742</v>
      </c>
      <c r="B743" s="1">
        <v>46</v>
      </c>
      <c r="C743" s="3" t="s">
        <v>1187</v>
      </c>
      <c r="D743" s="1">
        <v>27</v>
      </c>
      <c r="E743" s="1">
        <f t="shared" si="63"/>
        <v>57</v>
      </c>
      <c r="F743" t="str">
        <f t="shared" si="62"/>
        <v>PD16MKL_Beschichter2_Oberdeck_Abquetschrolle_FW_Strom_Ist</v>
      </c>
      <c r="G743" s="3" t="s">
        <v>1200</v>
      </c>
      <c r="H743" t="s">
        <v>120</v>
      </c>
      <c r="I743" t="s">
        <v>1201</v>
      </c>
      <c r="J743" t="s">
        <v>127</v>
      </c>
      <c r="K743" s="1" t="s">
        <v>38</v>
      </c>
      <c r="L743" t="s">
        <v>128</v>
      </c>
      <c r="M743" s="14"/>
      <c r="Q743" s="4" t="s">
        <v>1099</v>
      </c>
      <c r="S743" s="30"/>
      <c r="T743" s="30"/>
      <c r="U743" s="1" t="s">
        <v>41</v>
      </c>
      <c r="X743" s="1" t="s">
        <v>41</v>
      </c>
      <c r="AC743" s="15"/>
      <c r="AJ743" s="31" t="s">
        <v>391</v>
      </c>
      <c r="AK743" t="s">
        <v>1110</v>
      </c>
    </row>
    <row r="744" spans="1:38" ht="13.5" customHeight="1" x14ac:dyDescent="0.25">
      <c r="A744" s="1">
        <v>743</v>
      </c>
      <c r="B744" s="1">
        <v>46</v>
      </c>
      <c r="C744" s="3" t="s">
        <v>1187</v>
      </c>
      <c r="D744" s="1">
        <v>28</v>
      </c>
      <c r="E744" s="1">
        <f t="shared" si="63"/>
        <v>66</v>
      </c>
      <c r="F744" t="str">
        <f t="shared" si="62"/>
        <v>PD21BN_Beschichter2_Oberdeck_Abquetschrolle_BW_Geschwindigkeit_Ist</v>
      </c>
      <c r="G744" s="3" t="s">
        <v>1202</v>
      </c>
      <c r="H744" t="s">
        <v>116</v>
      </c>
      <c r="I744" t="s">
        <v>1203</v>
      </c>
      <c r="J744" t="s">
        <v>1111</v>
      </c>
      <c r="K744" s="1" t="s">
        <v>38</v>
      </c>
      <c r="L744" s="4" t="s">
        <v>67</v>
      </c>
      <c r="M744" s="14"/>
      <c r="Q744" s="4" t="s">
        <v>1099</v>
      </c>
      <c r="S744" s="30"/>
      <c r="T744" s="30"/>
      <c r="U744" s="1" t="s">
        <v>41</v>
      </c>
      <c r="X744" s="1" t="s">
        <v>41</v>
      </c>
      <c r="AC744" s="15"/>
      <c r="AJ744" s="31" t="s">
        <v>391</v>
      </c>
      <c r="AK744" t="s">
        <v>1110</v>
      </c>
    </row>
    <row r="745" spans="1:38" ht="13.5" customHeight="1" x14ac:dyDescent="0.25">
      <c r="A745" s="1">
        <v>744</v>
      </c>
      <c r="B745" s="1">
        <v>46</v>
      </c>
      <c r="C745" s="3" t="s">
        <v>1187</v>
      </c>
      <c r="D745" s="1">
        <v>29</v>
      </c>
      <c r="E745" s="1">
        <f t="shared" si="63"/>
        <v>59</v>
      </c>
      <c r="F745" t="str">
        <f t="shared" si="62"/>
        <v>PD21BN_Beschichter2_Oberdeck_Abquetschrolle_BW_Drehzahl_Ist</v>
      </c>
      <c r="G745" s="3" t="s">
        <v>1202</v>
      </c>
      <c r="H745" t="s">
        <v>116</v>
      </c>
      <c r="I745" t="s">
        <v>1203</v>
      </c>
      <c r="J745" t="s">
        <v>1115</v>
      </c>
      <c r="K745" s="1" t="s">
        <v>38</v>
      </c>
      <c r="L745" t="s">
        <v>1116</v>
      </c>
      <c r="M745" s="14"/>
      <c r="Q745" s="4" t="s">
        <v>1099</v>
      </c>
      <c r="S745" s="30"/>
      <c r="T745" s="30"/>
      <c r="U745" s="1" t="s">
        <v>41</v>
      </c>
      <c r="X745" s="1" t="s">
        <v>41</v>
      </c>
      <c r="AC745" s="15"/>
      <c r="AJ745" s="31" t="s">
        <v>391</v>
      </c>
      <c r="AK745" t="s">
        <v>1110</v>
      </c>
    </row>
    <row r="746" spans="1:38" ht="13.5" customHeight="1" x14ac:dyDescent="0.25">
      <c r="A746" s="1">
        <v>745</v>
      </c>
      <c r="B746" s="1">
        <v>46</v>
      </c>
      <c r="C746" s="3" t="s">
        <v>1187</v>
      </c>
      <c r="D746" s="1">
        <v>30</v>
      </c>
      <c r="E746" s="1">
        <f t="shared" si="63"/>
        <v>57</v>
      </c>
      <c r="F746" t="str">
        <f t="shared" si="62"/>
        <v>PD21MKL_Beschichter2_Oberdeck_Abquetschrolle_BW_Strom_Ist</v>
      </c>
      <c r="G746" s="3" t="s">
        <v>1202</v>
      </c>
      <c r="H746" t="s">
        <v>120</v>
      </c>
      <c r="I746" t="s">
        <v>1203</v>
      </c>
      <c r="J746" t="s">
        <v>127</v>
      </c>
      <c r="K746" s="1" t="s">
        <v>38</v>
      </c>
      <c r="L746" t="s">
        <v>128</v>
      </c>
      <c r="M746" s="14"/>
      <c r="Q746" s="4" t="s">
        <v>1099</v>
      </c>
      <c r="S746" s="30"/>
      <c r="T746" s="30"/>
      <c r="U746" s="1" t="s">
        <v>41</v>
      </c>
      <c r="X746" s="1" t="s">
        <v>41</v>
      </c>
      <c r="AC746" s="15"/>
      <c r="AJ746" s="31" t="s">
        <v>391</v>
      </c>
      <c r="AK746" t="s">
        <v>1110</v>
      </c>
    </row>
    <row r="747" spans="1:38" ht="13.5" customHeight="1" x14ac:dyDescent="0.25">
      <c r="A747" s="1">
        <v>746</v>
      </c>
      <c r="B747" s="1">
        <v>46</v>
      </c>
      <c r="C747" s="3" t="s">
        <v>1187</v>
      </c>
      <c r="D747" s="1">
        <v>31</v>
      </c>
      <c r="E747" s="1">
        <f t="shared" si="63"/>
        <v>57</v>
      </c>
      <c r="F747" t="str">
        <f t="shared" si="62"/>
        <v>PD22BF_Beschichter2_Oberdeck_Abquetschrolle_Kraft_BS_Soll</v>
      </c>
      <c r="G747" s="3" t="s">
        <v>1204</v>
      </c>
      <c r="H747" t="s">
        <v>1124</v>
      </c>
      <c r="I747" t="s">
        <v>1198</v>
      </c>
      <c r="J747" t="s">
        <v>1125</v>
      </c>
      <c r="K747" s="1" t="s">
        <v>48</v>
      </c>
      <c r="L747" t="s">
        <v>260</v>
      </c>
      <c r="M747" s="14"/>
      <c r="Q747" t="s">
        <v>1099</v>
      </c>
      <c r="S747" s="30"/>
      <c r="T747" s="30"/>
      <c r="U747" s="1" t="s">
        <v>41</v>
      </c>
      <c r="X747" s="1" t="s">
        <v>41</v>
      </c>
      <c r="AC747" s="15"/>
    </row>
    <row r="748" spans="1:38" ht="13.2" x14ac:dyDescent="0.25">
      <c r="A748" s="1">
        <v>747</v>
      </c>
      <c r="B748" s="1">
        <v>46</v>
      </c>
      <c r="C748" s="3" t="s">
        <v>1187</v>
      </c>
      <c r="D748" s="1">
        <v>32</v>
      </c>
      <c r="E748" s="1">
        <f t="shared" si="63"/>
        <v>59</v>
      </c>
      <c r="F748" t="str">
        <f t="shared" si="62"/>
        <v>PD22BF_Beschichter2_Oberdeck_Abquetschrolle_Kraft_BS_Offset</v>
      </c>
      <c r="G748" s="3" t="s">
        <v>1204</v>
      </c>
      <c r="H748" t="s">
        <v>1124</v>
      </c>
      <c r="I748" t="s">
        <v>1198</v>
      </c>
      <c r="J748" t="s">
        <v>1125</v>
      </c>
      <c r="K748" s="1" t="s">
        <v>135</v>
      </c>
      <c r="L748" t="s">
        <v>260</v>
      </c>
      <c r="M748" s="14"/>
      <c r="Q748" t="s">
        <v>1099</v>
      </c>
      <c r="S748" s="30"/>
      <c r="T748" s="30"/>
      <c r="U748" s="1" t="s">
        <v>41</v>
      </c>
      <c r="X748" s="1" t="s">
        <v>41</v>
      </c>
      <c r="AC748" s="15"/>
    </row>
    <row r="749" spans="1:38" ht="13.2" x14ac:dyDescent="0.25">
      <c r="A749" s="1">
        <v>748</v>
      </c>
      <c r="B749" s="20">
        <v>46</v>
      </c>
      <c r="C749" s="57" t="s">
        <v>1187</v>
      </c>
      <c r="D749" s="1">
        <v>33</v>
      </c>
      <c r="E749" s="20">
        <v>64</v>
      </c>
      <c r="F749" s="4" t="str">
        <f t="shared" si="62"/>
        <v>PD22BF_Beschichter2_Oberdeck_Abquetschrolle_Kraft_BS_Regler_Offset</v>
      </c>
      <c r="G749" s="57" t="s">
        <v>1204</v>
      </c>
      <c r="H749" s="4" t="s">
        <v>1124</v>
      </c>
      <c r="I749" s="4" t="s">
        <v>1198</v>
      </c>
      <c r="J749" s="4" t="s">
        <v>1137</v>
      </c>
      <c r="K749" s="20" t="s">
        <v>135</v>
      </c>
      <c r="L749" s="4" t="s">
        <v>260</v>
      </c>
      <c r="M749" s="59"/>
      <c r="N749" s="4"/>
      <c r="O749" s="4"/>
      <c r="P749" s="4"/>
      <c r="Q749" s="4" t="s">
        <v>1114</v>
      </c>
      <c r="R749" s="4"/>
      <c r="S749" s="60"/>
      <c r="T749" s="60"/>
      <c r="U749" s="20" t="s">
        <v>41</v>
      </c>
      <c r="V749" s="20"/>
      <c r="W749" s="20"/>
      <c r="X749" s="20" t="s">
        <v>1112</v>
      </c>
      <c r="AC749" s="15"/>
    </row>
    <row r="750" spans="1:38" ht="13.2" x14ac:dyDescent="0.25">
      <c r="A750" s="1">
        <v>749</v>
      </c>
      <c r="B750" s="1">
        <v>46</v>
      </c>
      <c r="C750" s="3" t="s">
        <v>1187</v>
      </c>
      <c r="D750" s="1">
        <v>34</v>
      </c>
      <c r="E750" s="1">
        <f>LEN(F750)</f>
        <v>56</v>
      </c>
      <c r="F750" t="str">
        <f t="shared" si="62"/>
        <v>PD22BF_Beschichter2_Oberdeck_Abquetschrolle_Kraft_BS_Ist</v>
      </c>
      <c r="G750" s="3" t="s">
        <v>1204</v>
      </c>
      <c r="H750" t="s">
        <v>1124</v>
      </c>
      <c r="I750" t="s">
        <v>1198</v>
      </c>
      <c r="J750" t="s">
        <v>1125</v>
      </c>
      <c r="K750" s="1" t="s">
        <v>38</v>
      </c>
      <c r="L750" t="s">
        <v>260</v>
      </c>
      <c r="M750" s="14"/>
      <c r="Q750" t="s">
        <v>1099</v>
      </c>
      <c r="S750" s="30"/>
      <c r="T750" s="30"/>
      <c r="U750" s="1" t="s">
        <v>41</v>
      </c>
      <c r="X750" s="1" t="s">
        <v>41</v>
      </c>
      <c r="AC750" s="15"/>
    </row>
    <row r="751" spans="1:38" ht="13.2" x14ac:dyDescent="0.25">
      <c r="A751" s="1">
        <v>750</v>
      </c>
      <c r="B751" s="1">
        <v>46</v>
      </c>
      <c r="C751" s="3" t="s">
        <v>1187</v>
      </c>
      <c r="D751" s="1">
        <v>35</v>
      </c>
      <c r="E751" s="1">
        <f>LEN(F751)</f>
        <v>59</v>
      </c>
      <c r="F751" t="str">
        <f t="shared" si="62"/>
        <v>PD22BS_Beschichter2_Oberdeck_Abquetschrolle_Position_BS_Ist</v>
      </c>
      <c r="G751" s="3" t="s">
        <v>1204</v>
      </c>
      <c r="H751" t="s">
        <v>139</v>
      </c>
      <c r="I751" t="s">
        <v>1198</v>
      </c>
      <c r="J751" t="s">
        <v>1122</v>
      </c>
      <c r="K751" s="1" t="s">
        <v>38</v>
      </c>
      <c r="L751" t="s">
        <v>60</v>
      </c>
      <c r="M751" s="14"/>
      <c r="Q751" t="s">
        <v>1099</v>
      </c>
      <c r="S751" s="30"/>
      <c r="T751" s="30"/>
      <c r="U751" s="1" t="s">
        <v>41</v>
      </c>
      <c r="X751" s="1" t="s">
        <v>41</v>
      </c>
      <c r="AC751" s="15"/>
    </row>
    <row r="752" spans="1:38" ht="13.2" x14ac:dyDescent="0.25">
      <c r="A752" s="1">
        <v>751</v>
      </c>
      <c r="B752" s="1">
        <v>46</v>
      </c>
      <c r="C752" s="3" t="s">
        <v>1187</v>
      </c>
      <c r="D752" s="1">
        <v>36</v>
      </c>
      <c r="E752" s="1">
        <f>LEN(F752)</f>
        <v>59</v>
      </c>
      <c r="F752" t="str">
        <f t="shared" si="62"/>
        <v>PD23BS_Beschichter2_Oberdeck_Abquetschrolle_Position_AS_Ist</v>
      </c>
      <c r="G752" s="3" t="s">
        <v>1205</v>
      </c>
      <c r="H752" t="s">
        <v>139</v>
      </c>
      <c r="I752" t="s">
        <v>1198</v>
      </c>
      <c r="J752" t="s">
        <v>1123</v>
      </c>
      <c r="K752" s="1" t="s">
        <v>38</v>
      </c>
      <c r="L752" t="s">
        <v>60</v>
      </c>
      <c r="M752" s="14"/>
      <c r="Q752" t="s">
        <v>1099</v>
      </c>
      <c r="S752" s="30"/>
      <c r="T752" s="30"/>
      <c r="U752" s="1" t="s">
        <v>41</v>
      </c>
      <c r="X752" s="1" t="s">
        <v>41</v>
      </c>
      <c r="AC752" s="15"/>
    </row>
    <row r="753" spans="1:38" ht="13.2" x14ac:dyDescent="0.25">
      <c r="A753" s="1">
        <v>752</v>
      </c>
      <c r="B753" s="1">
        <v>46</v>
      </c>
      <c r="C753" s="3" t="s">
        <v>1187</v>
      </c>
      <c r="D753" s="1">
        <v>37</v>
      </c>
      <c r="E753" s="1">
        <f>LEN(F753)</f>
        <v>57</v>
      </c>
      <c r="F753" t="str">
        <f t="shared" si="62"/>
        <v>PD23BF_Beschichter2_Oberdeck_Abquetschrolle_Kraft_AS_Soll</v>
      </c>
      <c r="G753" s="3" t="s">
        <v>1205</v>
      </c>
      <c r="H753" t="s">
        <v>1124</v>
      </c>
      <c r="I753" t="s">
        <v>1198</v>
      </c>
      <c r="J753" t="s">
        <v>1126</v>
      </c>
      <c r="K753" s="1" t="s">
        <v>48</v>
      </c>
      <c r="L753" t="s">
        <v>260</v>
      </c>
      <c r="M753" s="14"/>
      <c r="Q753" t="s">
        <v>1099</v>
      </c>
      <c r="S753" s="30"/>
      <c r="T753" s="30"/>
      <c r="U753" s="1" t="s">
        <v>41</v>
      </c>
      <c r="X753" s="1" t="s">
        <v>41</v>
      </c>
      <c r="AC753" s="15"/>
    </row>
    <row r="754" spans="1:38" ht="13.2" x14ac:dyDescent="0.25">
      <c r="A754" s="1">
        <v>753</v>
      </c>
      <c r="B754" s="1">
        <v>46</v>
      </c>
      <c r="C754" s="3" t="s">
        <v>1187</v>
      </c>
      <c r="D754" s="1">
        <v>38</v>
      </c>
      <c r="E754" s="1">
        <f>LEN(F754)</f>
        <v>59</v>
      </c>
      <c r="F754" t="str">
        <f t="shared" si="62"/>
        <v>PD23BF_Beschichter2_Oberdeck_Abquetschrolle_Kraft_AS_Offset</v>
      </c>
      <c r="G754" s="3" t="s">
        <v>1205</v>
      </c>
      <c r="H754" t="s">
        <v>1124</v>
      </c>
      <c r="I754" t="s">
        <v>1198</v>
      </c>
      <c r="J754" t="s">
        <v>1126</v>
      </c>
      <c r="K754" s="1" t="s">
        <v>135</v>
      </c>
      <c r="L754" t="s">
        <v>260</v>
      </c>
      <c r="M754" s="14"/>
      <c r="Q754" t="s">
        <v>1099</v>
      </c>
      <c r="S754" s="30"/>
      <c r="T754" s="30"/>
      <c r="U754" s="1" t="s">
        <v>41</v>
      </c>
      <c r="X754" s="1" t="s">
        <v>41</v>
      </c>
      <c r="AC754" s="15"/>
    </row>
    <row r="755" spans="1:38" ht="13.2" x14ac:dyDescent="0.25">
      <c r="A755" s="1">
        <v>754</v>
      </c>
      <c r="B755" s="20">
        <v>46</v>
      </c>
      <c r="C755" s="57" t="s">
        <v>1187</v>
      </c>
      <c r="D755" s="1">
        <v>39</v>
      </c>
      <c r="E755" s="20">
        <v>64</v>
      </c>
      <c r="F755" s="4" t="str">
        <f t="shared" si="62"/>
        <v>PD23BF_Beschichter2_Oberdeck_Abquetschrolle_Kraft_AS_Regler_Offset</v>
      </c>
      <c r="G755" s="57" t="s">
        <v>1205</v>
      </c>
      <c r="H755" s="4" t="s">
        <v>1124</v>
      </c>
      <c r="I755" s="4" t="s">
        <v>1198</v>
      </c>
      <c r="J755" s="4" t="s">
        <v>1139</v>
      </c>
      <c r="K755" s="20" t="s">
        <v>135</v>
      </c>
      <c r="L755" s="4" t="s">
        <v>260</v>
      </c>
      <c r="M755" s="59"/>
      <c r="N755" s="4"/>
      <c r="O755" s="4"/>
      <c r="P755" s="4"/>
      <c r="Q755" s="4" t="s">
        <v>1114</v>
      </c>
      <c r="R755" s="4"/>
      <c r="S755" s="60"/>
      <c r="T755" s="60"/>
      <c r="U755" s="20" t="s">
        <v>41</v>
      </c>
      <c r="V755" s="20"/>
      <c r="W755" s="20"/>
      <c r="X755" s="20" t="s">
        <v>1112</v>
      </c>
      <c r="AC755" s="15"/>
    </row>
    <row r="756" spans="1:38" ht="13.2" x14ac:dyDescent="0.25">
      <c r="A756" s="1">
        <v>755</v>
      </c>
      <c r="B756" s="1">
        <v>46</v>
      </c>
      <c r="C756" s="3" t="s">
        <v>1187</v>
      </c>
      <c r="D756" s="1">
        <v>40</v>
      </c>
      <c r="E756" s="1">
        <f t="shared" ref="E756:E763" si="64">LEN(F756)</f>
        <v>56</v>
      </c>
      <c r="F756" t="str">
        <f t="shared" si="62"/>
        <v>PD23BF_Beschichter2_Oberdeck_Abquetschrolle_Kraft_AS_Ist</v>
      </c>
      <c r="G756" s="3" t="s">
        <v>1205</v>
      </c>
      <c r="H756" t="s">
        <v>1124</v>
      </c>
      <c r="I756" t="s">
        <v>1198</v>
      </c>
      <c r="J756" t="s">
        <v>1126</v>
      </c>
      <c r="K756" s="1" t="s">
        <v>38</v>
      </c>
      <c r="L756" t="s">
        <v>260</v>
      </c>
      <c r="M756" s="14"/>
      <c r="Q756" t="s">
        <v>1099</v>
      </c>
      <c r="S756" s="30"/>
      <c r="T756" s="30"/>
      <c r="U756" s="1" t="s">
        <v>41</v>
      </c>
      <c r="X756" s="1" t="s">
        <v>41</v>
      </c>
      <c r="AC756" s="15"/>
    </row>
    <row r="757" spans="1:38" ht="13.2" x14ac:dyDescent="0.25">
      <c r="A757" s="1">
        <v>756</v>
      </c>
      <c r="B757" s="1">
        <v>46</v>
      </c>
      <c r="C757" s="3" t="s">
        <v>1187</v>
      </c>
      <c r="D757" s="1">
        <v>41</v>
      </c>
      <c r="E757" s="1">
        <f t="shared" si="64"/>
        <v>46</v>
      </c>
      <c r="F757" t="str">
        <f t="shared" si="62"/>
        <v>PD_Beschichter2_Unterdeck_Beschichtung_Ein_Ist</v>
      </c>
      <c r="G757" s="3" t="s">
        <v>1170</v>
      </c>
      <c r="I757" t="s">
        <v>1206</v>
      </c>
      <c r="J757" t="s">
        <v>1103</v>
      </c>
      <c r="K757" s="1" t="s">
        <v>38</v>
      </c>
      <c r="L757" t="s">
        <v>62</v>
      </c>
      <c r="M757" s="14"/>
      <c r="Q757" t="s">
        <v>1099</v>
      </c>
      <c r="S757" s="30"/>
      <c r="T757" s="30"/>
      <c r="U757" s="1" t="s">
        <v>41</v>
      </c>
      <c r="X757" s="1" t="s">
        <v>41</v>
      </c>
      <c r="AC757" s="15"/>
    </row>
    <row r="758" spans="1:38" ht="13.2" x14ac:dyDescent="0.25">
      <c r="A758" s="1">
        <v>757</v>
      </c>
      <c r="B758" s="1">
        <v>46</v>
      </c>
      <c r="C758" s="3" t="s">
        <v>1187</v>
      </c>
      <c r="D758" s="1">
        <v>42</v>
      </c>
      <c r="E758" s="1">
        <f t="shared" si="64"/>
        <v>51</v>
      </c>
      <c r="F758" t="str">
        <f t="shared" si="62"/>
        <v>PD_Beschichter2_Unterdeck_Betriebsart_Vorwärts_Soll</v>
      </c>
      <c r="G758" s="3" t="s">
        <v>1170</v>
      </c>
      <c r="I758" t="s">
        <v>1207</v>
      </c>
      <c r="J758" t="s">
        <v>1105</v>
      </c>
      <c r="K758" s="1" t="s">
        <v>48</v>
      </c>
      <c r="L758" t="s">
        <v>62</v>
      </c>
      <c r="M758" s="14"/>
      <c r="Q758" t="s">
        <v>1099</v>
      </c>
      <c r="S758" s="30"/>
      <c r="T758" s="30"/>
      <c r="U758" s="1" t="s">
        <v>41</v>
      </c>
      <c r="X758" s="1" t="s">
        <v>41</v>
      </c>
      <c r="AC758" s="15"/>
    </row>
    <row r="759" spans="1:38" ht="13.2" x14ac:dyDescent="0.25">
      <c r="A759" s="1">
        <v>758</v>
      </c>
      <c r="B759" s="1">
        <v>46</v>
      </c>
      <c r="C759" s="3" t="s">
        <v>1187</v>
      </c>
      <c r="D759" s="1">
        <v>43</v>
      </c>
      <c r="E759" s="1">
        <f t="shared" si="64"/>
        <v>52</v>
      </c>
      <c r="F759" t="str">
        <f t="shared" si="62"/>
        <v>PD_Beschichter2_Unterdeck_Betriebsart_Rückwärts_Soll</v>
      </c>
      <c r="G759" s="3" t="s">
        <v>1170</v>
      </c>
      <c r="I759" t="s">
        <v>1207</v>
      </c>
      <c r="J759" t="s">
        <v>1106</v>
      </c>
      <c r="K759" s="1" t="s">
        <v>48</v>
      </c>
      <c r="L759" t="s">
        <v>62</v>
      </c>
      <c r="M759" s="14"/>
      <c r="Q759" t="s">
        <v>1099</v>
      </c>
      <c r="S759" s="30"/>
      <c r="T759" s="30"/>
      <c r="U759" s="1" t="s">
        <v>41</v>
      </c>
      <c r="X759" s="1" t="s">
        <v>41</v>
      </c>
      <c r="AC759" s="15"/>
    </row>
    <row r="760" spans="1:38" ht="13.2" x14ac:dyDescent="0.25">
      <c r="A760" s="1">
        <v>759</v>
      </c>
      <c r="B760" s="1">
        <v>46</v>
      </c>
      <c r="C760" s="3" t="s">
        <v>1187</v>
      </c>
      <c r="D760" s="1">
        <v>44</v>
      </c>
      <c r="E760" s="1">
        <f t="shared" si="64"/>
        <v>47</v>
      </c>
      <c r="F760" t="str">
        <f t="shared" si="62"/>
        <v>PD_Beschichter2_Unterdeck_Betriebsart_Nipp_Soll</v>
      </c>
      <c r="G760" s="3" t="s">
        <v>1170</v>
      </c>
      <c r="I760" t="s">
        <v>1207</v>
      </c>
      <c r="J760" t="s">
        <v>1142</v>
      </c>
      <c r="K760" s="1" t="s">
        <v>48</v>
      </c>
      <c r="L760" t="s">
        <v>62</v>
      </c>
      <c r="M760" s="14"/>
      <c r="Q760" t="s">
        <v>1099</v>
      </c>
      <c r="S760" s="30"/>
      <c r="T760" s="30"/>
      <c r="U760" s="1" t="s">
        <v>41</v>
      </c>
      <c r="X760" s="1" t="s">
        <v>41</v>
      </c>
      <c r="AC760" s="15"/>
    </row>
    <row r="761" spans="1:38" ht="13.2" x14ac:dyDescent="0.25">
      <c r="A761" s="1">
        <v>760</v>
      </c>
      <c r="B761" s="1">
        <v>46</v>
      </c>
      <c r="C761" s="3" t="s">
        <v>1187</v>
      </c>
      <c r="D761" s="1">
        <v>45</v>
      </c>
      <c r="E761" s="1">
        <f t="shared" si="64"/>
        <v>49</v>
      </c>
      <c r="F761" t="str">
        <f t="shared" si="62"/>
        <v>PD_Beschichter2_Unterdeck_Beschichtung_Dicke_Soll</v>
      </c>
      <c r="G761" s="3" t="s">
        <v>1170</v>
      </c>
      <c r="I761" t="s">
        <v>1208</v>
      </c>
      <c r="J761" t="s">
        <v>59</v>
      </c>
      <c r="K761" s="1" t="s">
        <v>48</v>
      </c>
      <c r="L761" t="s">
        <v>109</v>
      </c>
      <c r="M761" s="14"/>
      <c r="Q761" t="s">
        <v>1099</v>
      </c>
      <c r="S761" s="30"/>
      <c r="T761" s="30"/>
      <c r="U761" s="1" t="s">
        <v>41</v>
      </c>
      <c r="X761" s="1" t="s">
        <v>41</v>
      </c>
      <c r="AC761" s="15"/>
    </row>
    <row r="762" spans="1:38" ht="13.2" x14ac:dyDescent="0.25">
      <c r="A762" s="1">
        <v>761</v>
      </c>
      <c r="B762" s="1">
        <v>46</v>
      </c>
      <c r="C762" s="3" t="s">
        <v>1187</v>
      </c>
      <c r="D762" s="1">
        <v>46</v>
      </c>
      <c r="E762" s="1">
        <f t="shared" si="64"/>
        <v>60</v>
      </c>
      <c r="F762" t="str">
        <f t="shared" si="62"/>
        <v>PD41MKL_Beschichter2_Unterdeck_Auftragsrolle_Durchmesser_Ist</v>
      </c>
      <c r="G762" s="3" t="s">
        <v>1209</v>
      </c>
      <c r="H762" t="s">
        <v>120</v>
      </c>
      <c r="I762" t="s">
        <v>1210</v>
      </c>
      <c r="J762" t="s">
        <v>123</v>
      </c>
      <c r="K762" s="1" t="s">
        <v>38</v>
      </c>
      <c r="L762" t="s">
        <v>60</v>
      </c>
      <c r="M762" s="14"/>
      <c r="Q762" s="4" t="s">
        <v>1099</v>
      </c>
      <c r="S762" s="30"/>
      <c r="T762" s="30"/>
      <c r="V762" s="1" t="s">
        <v>41</v>
      </c>
      <c r="X762" s="1" t="s">
        <v>41</v>
      </c>
      <c r="AC762" s="15"/>
      <c r="AJ762" s="31" t="s">
        <v>391</v>
      </c>
      <c r="AK762" t="s">
        <v>1110</v>
      </c>
    </row>
    <row r="763" spans="1:38" ht="13.2" x14ac:dyDescent="0.25">
      <c r="A763" s="1">
        <v>762</v>
      </c>
      <c r="B763" s="1">
        <v>46</v>
      </c>
      <c r="C763" s="3" t="s">
        <v>1187</v>
      </c>
      <c r="D763" s="1">
        <v>47</v>
      </c>
      <c r="E763" s="1">
        <f t="shared" si="64"/>
        <v>65</v>
      </c>
      <c r="F763" t="str">
        <f t="shared" si="62"/>
        <v>PD41MKL_Beschichter2_Unterdeck_Auftragsrolle_Geschwindigkeit_Soll</v>
      </c>
      <c r="G763" s="3" t="s">
        <v>1209</v>
      </c>
      <c r="H763" t="s">
        <v>120</v>
      </c>
      <c r="I763" t="s">
        <v>1210</v>
      </c>
      <c r="J763" t="s">
        <v>1111</v>
      </c>
      <c r="K763" s="1" t="s">
        <v>48</v>
      </c>
      <c r="L763" t="s">
        <v>57</v>
      </c>
      <c r="M763" s="14"/>
      <c r="Q763" s="4" t="s">
        <v>1099</v>
      </c>
      <c r="S763" s="30"/>
      <c r="T763" s="30"/>
      <c r="U763" s="1" t="s">
        <v>41</v>
      </c>
      <c r="X763" s="32" t="s">
        <v>1112</v>
      </c>
      <c r="AC763" s="15"/>
      <c r="AJ763" s="31" t="s">
        <v>391</v>
      </c>
      <c r="AK763" t="s">
        <v>1110</v>
      </c>
    </row>
    <row r="764" spans="1:38" ht="15.75" customHeight="1" x14ac:dyDescent="0.25">
      <c r="A764" s="1">
        <v>763</v>
      </c>
      <c r="B764" s="38">
        <v>46</v>
      </c>
      <c r="C764" s="36" t="s">
        <v>1187</v>
      </c>
      <c r="D764" s="1">
        <v>48</v>
      </c>
      <c r="E764" s="36">
        <v>65</v>
      </c>
      <c r="F764" s="36" t="s">
        <v>1211</v>
      </c>
      <c r="G764" s="36" t="s">
        <v>1209</v>
      </c>
      <c r="H764" s="36" t="s">
        <v>120</v>
      </c>
      <c r="I764" s="36" t="s">
        <v>1210</v>
      </c>
      <c r="J764" s="36" t="s">
        <v>1111</v>
      </c>
      <c r="K764" s="38" t="s">
        <v>48</v>
      </c>
      <c r="L764" s="36" t="s">
        <v>67</v>
      </c>
      <c r="M764" s="35"/>
      <c r="N764" s="34"/>
      <c r="O764" s="34"/>
      <c r="P764" s="34"/>
      <c r="Q764" s="36" t="s">
        <v>1099</v>
      </c>
      <c r="R764" s="34"/>
      <c r="S764" s="34"/>
      <c r="T764" s="34"/>
      <c r="U764" s="34" t="s">
        <v>41</v>
      </c>
      <c r="V764" s="34"/>
      <c r="W764" s="34"/>
      <c r="X764" s="39" t="s">
        <v>1112</v>
      </c>
      <c r="Y764" s="40" t="s">
        <v>41</v>
      </c>
      <c r="Z764" s="34"/>
      <c r="AA764" s="34"/>
      <c r="AB764" s="34"/>
      <c r="AC764" s="34"/>
      <c r="AD764" s="41"/>
      <c r="AE764" s="34"/>
      <c r="AF764" s="34"/>
      <c r="AG764" s="34"/>
      <c r="AH764" s="34"/>
      <c r="AI764" s="34"/>
      <c r="AJ764" s="34"/>
      <c r="AK764" s="34" t="s">
        <v>391</v>
      </c>
      <c r="AL764" s="34" t="s">
        <v>1110</v>
      </c>
    </row>
    <row r="765" spans="1:38" s="34" customFormat="1" ht="15.75" customHeight="1" x14ac:dyDescent="0.25">
      <c r="A765" s="1">
        <v>764</v>
      </c>
      <c r="B765" s="38">
        <v>46</v>
      </c>
      <c r="C765" s="36" t="s">
        <v>1187</v>
      </c>
      <c r="D765" s="1">
        <v>49</v>
      </c>
      <c r="E765" s="36">
        <v>64</v>
      </c>
      <c r="F765" s="4" t="str">
        <f t="shared" ref="F765:F776" si="65">IF(G765&lt;&gt;"",TRIM(CONCATENATE(G765,H765,"_",I765,"_",J765,"_",K765)),"")</f>
        <v>PD41MKL_Beschichter2_Unterdeck_Auftragsrolle_Geschwindigkeit_Regler_Offset</v>
      </c>
      <c r="G765" s="36" t="s">
        <v>1209</v>
      </c>
      <c r="H765" s="36" t="s">
        <v>120</v>
      </c>
      <c r="I765" s="36" t="s">
        <v>1210</v>
      </c>
      <c r="J765" s="36" t="s">
        <v>1113</v>
      </c>
      <c r="K765" s="38" t="s">
        <v>135</v>
      </c>
      <c r="L765" s="36" t="s">
        <v>57</v>
      </c>
      <c r="M765" s="55"/>
      <c r="N765" s="54"/>
      <c r="O765" s="54"/>
      <c r="P765" s="54"/>
      <c r="Q765" s="54" t="s">
        <v>1114</v>
      </c>
      <c r="R765" s="54"/>
      <c r="S765" s="54"/>
      <c r="T765" s="54"/>
      <c r="U765" s="53" t="s">
        <v>41</v>
      </c>
      <c r="V765" s="54"/>
      <c r="W765" s="54"/>
      <c r="X765" s="53" t="s">
        <v>1112</v>
      </c>
      <c r="Y765" s="40"/>
      <c r="AD765" s="41"/>
    </row>
    <row r="766" spans="1:38" s="34" customFormat="1" ht="15.75" customHeight="1" x14ac:dyDescent="0.25">
      <c r="A766" s="1">
        <v>765</v>
      </c>
      <c r="B766" s="1">
        <v>46</v>
      </c>
      <c r="C766" s="3" t="s">
        <v>1187</v>
      </c>
      <c r="D766" s="1">
        <v>50</v>
      </c>
      <c r="E766" s="1">
        <f t="shared" ref="E766:E776" si="66">LEN(F766)</f>
        <v>64</v>
      </c>
      <c r="F766" t="str">
        <f t="shared" si="65"/>
        <v>PD41MKL_Beschichter2_Unterdeck_Auftragsrolle_Geschwindigkeit_Ist</v>
      </c>
      <c r="G766" s="3" t="s">
        <v>1209</v>
      </c>
      <c r="H766" t="s">
        <v>120</v>
      </c>
      <c r="I766" t="s">
        <v>1210</v>
      </c>
      <c r="J766" t="s">
        <v>1111</v>
      </c>
      <c r="K766" s="1" t="s">
        <v>38</v>
      </c>
      <c r="L766" s="4" t="s">
        <v>67</v>
      </c>
      <c r="M766" s="14"/>
      <c r="N766"/>
      <c r="O766"/>
      <c r="P766"/>
      <c r="Q766" s="4" t="s">
        <v>1099</v>
      </c>
      <c r="R766"/>
      <c r="S766" s="30"/>
      <c r="T766" s="30"/>
      <c r="U766" s="1" t="s">
        <v>41</v>
      </c>
      <c r="V766" s="1"/>
      <c r="W766" s="1"/>
      <c r="X766" s="1" t="s">
        <v>41</v>
      </c>
      <c r="Y766" s="1"/>
      <c r="Z766" s="1"/>
      <c r="AA766" s="1"/>
      <c r="AB766" s="1"/>
      <c r="AC766" s="15"/>
      <c r="AD766"/>
      <c r="AE766"/>
      <c r="AF766"/>
      <c r="AG766"/>
      <c r="AH766"/>
      <c r="AI766"/>
      <c r="AJ766" s="31" t="s">
        <v>391</v>
      </c>
      <c r="AK766" t="s">
        <v>1110</v>
      </c>
      <c r="AL766"/>
    </row>
    <row r="767" spans="1:38" ht="13.2" x14ac:dyDescent="0.25">
      <c r="A767" s="1">
        <v>766</v>
      </c>
      <c r="B767" s="1">
        <v>46</v>
      </c>
      <c r="C767" s="3" t="s">
        <v>1187</v>
      </c>
      <c r="D767" s="1">
        <v>51</v>
      </c>
      <c r="E767" s="1">
        <f t="shared" si="66"/>
        <v>57</v>
      </c>
      <c r="F767" t="str">
        <f t="shared" si="65"/>
        <v>PD41MKL_Beschichter2_Unterdeck_Auftragsrolle_Drehzahl_Ist</v>
      </c>
      <c r="G767" s="3" t="s">
        <v>1209</v>
      </c>
      <c r="H767" t="s">
        <v>120</v>
      </c>
      <c r="I767" t="s">
        <v>1210</v>
      </c>
      <c r="J767" t="s">
        <v>1115</v>
      </c>
      <c r="K767" s="1" t="s">
        <v>38</v>
      </c>
      <c r="L767" t="s">
        <v>1116</v>
      </c>
      <c r="M767" s="14"/>
      <c r="Q767" s="4" t="s">
        <v>1099</v>
      </c>
      <c r="S767" s="30"/>
      <c r="T767" s="30"/>
      <c r="U767" s="1" t="s">
        <v>41</v>
      </c>
      <c r="X767" s="1" t="s">
        <v>41</v>
      </c>
      <c r="AC767" s="15"/>
      <c r="AJ767" s="31" t="s">
        <v>391</v>
      </c>
      <c r="AK767" t="s">
        <v>1110</v>
      </c>
    </row>
    <row r="768" spans="1:38" ht="13.2" x14ac:dyDescent="0.25">
      <c r="A768" s="1">
        <v>767</v>
      </c>
      <c r="B768" s="1">
        <v>46</v>
      </c>
      <c r="C768" s="3" t="s">
        <v>1187</v>
      </c>
      <c r="D768" s="1">
        <v>52</v>
      </c>
      <c r="E768" s="1">
        <f t="shared" si="66"/>
        <v>54</v>
      </c>
      <c r="F768" t="str">
        <f t="shared" si="65"/>
        <v>PD41MKL_Beschichter2_Unterdeck_Auftragsrolle_Strom_Ist</v>
      </c>
      <c r="G768" s="3" t="s">
        <v>1209</v>
      </c>
      <c r="H768" t="s">
        <v>120</v>
      </c>
      <c r="I768" t="s">
        <v>1210</v>
      </c>
      <c r="J768" t="s">
        <v>127</v>
      </c>
      <c r="K768" s="1" t="s">
        <v>38</v>
      </c>
      <c r="L768" t="s">
        <v>128</v>
      </c>
      <c r="M768" s="14"/>
      <c r="Q768" s="4" t="s">
        <v>1099</v>
      </c>
      <c r="S768" s="30"/>
      <c r="T768" s="30"/>
      <c r="U768" s="1" t="s">
        <v>41</v>
      </c>
      <c r="X768" s="1" t="s">
        <v>41</v>
      </c>
      <c r="AC768" s="15"/>
      <c r="AJ768" s="31" t="s">
        <v>391</v>
      </c>
      <c r="AK768" t="s">
        <v>1110</v>
      </c>
    </row>
    <row r="769" spans="1:38" ht="13.2" x14ac:dyDescent="0.25">
      <c r="A769" s="1">
        <v>768</v>
      </c>
      <c r="B769" s="1">
        <v>46</v>
      </c>
      <c r="C769" s="3" t="s">
        <v>1187</v>
      </c>
      <c r="D769" s="1">
        <v>53</v>
      </c>
      <c r="E769" s="1">
        <f t="shared" si="66"/>
        <v>66</v>
      </c>
      <c r="F769" t="str">
        <f t="shared" si="65"/>
        <v>PDBS_Beschichter2_Unterdeck_Auftragsrolle_Eintauchtiefe_BS_AS_Soll</v>
      </c>
      <c r="G769" s="3" t="s">
        <v>1170</v>
      </c>
      <c r="H769" t="s">
        <v>139</v>
      </c>
      <c r="I769" t="s">
        <v>1210</v>
      </c>
      <c r="J769" t="s">
        <v>1117</v>
      </c>
      <c r="K769" s="1" t="s">
        <v>48</v>
      </c>
      <c r="L769" t="s">
        <v>60</v>
      </c>
      <c r="M769" s="14"/>
      <c r="Q769" t="s">
        <v>1099</v>
      </c>
      <c r="S769" s="30"/>
      <c r="T769" s="30"/>
      <c r="U769" s="1" t="s">
        <v>41</v>
      </c>
      <c r="X769" s="1" t="s">
        <v>41</v>
      </c>
      <c r="AC769" s="15"/>
    </row>
    <row r="770" spans="1:38" ht="13.2" x14ac:dyDescent="0.25">
      <c r="A770" s="1">
        <v>769</v>
      </c>
      <c r="B770" s="1">
        <v>46</v>
      </c>
      <c r="C770" s="3" t="s">
        <v>1187</v>
      </c>
      <c r="D770" s="1">
        <v>54</v>
      </c>
      <c r="E770" s="1">
        <f t="shared" si="66"/>
        <v>64</v>
      </c>
      <c r="F770" t="str">
        <f t="shared" si="65"/>
        <v>PD42BS_Beschichter2_Unterdeck_Auftragsrolle_Eintauchtiefe_BS_Ist</v>
      </c>
      <c r="G770" s="3" t="s">
        <v>1212</v>
      </c>
      <c r="H770" t="s">
        <v>139</v>
      </c>
      <c r="I770" t="s">
        <v>1210</v>
      </c>
      <c r="J770" t="s">
        <v>1119</v>
      </c>
      <c r="K770" s="1" t="s">
        <v>38</v>
      </c>
      <c r="L770" t="s">
        <v>60</v>
      </c>
      <c r="M770" s="14"/>
      <c r="Q770" t="s">
        <v>1099</v>
      </c>
      <c r="S770" s="30"/>
      <c r="T770" s="30"/>
      <c r="U770" s="1" t="s">
        <v>41</v>
      </c>
      <c r="X770" s="1" t="s">
        <v>41</v>
      </c>
      <c r="AC770" s="15"/>
    </row>
    <row r="771" spans="1:38" ht="13.2" x14ac:dyDescent="0.25">
      <c r="A771" s="1">
        <v>770</v>
      </c>
      <c r="B771" s="1">
        <v>46</v>
      </c>
      <c r="C771" s="3" t="s">
        <v>1187</v>
      </c>
      <c r="D771" s="1">
        <v>55</v>
      </c>
      <c r="E771" s="1">
        <f t="shared" si="66"/>
        <v>64</v>
      </c>
      <c r="F771" t="str">
        <f t="shared" si="65"/>
        <v>PD43BS_Beschichter2_Unterdeck_Auftragsrolle_Eintauchtiefe_AS_Ist</v>
      </c>
      <c r="G771" s="3" t="s">
        <v>1213</v>
      </c>
      <c r="H771" t="s">
        <v>139</v>
      </c>
      <c r="I771" t="s">
        <v>1210</v>
      </c>
      <c r="J771" t="s">
        <v>1121</v>
      </c>
      <c r="K771" s="1" t="s">
        <v>38</v>
      </c>
      <c r="L771" t="s">
        <v>60</v>
      </c>
      <c r="M771" s="14"/>
      <c r="Q771" t="s">
        <v>1099</v>
      </c>
      <c r="S771" s="30"/>
      <c r="T771" s="30"/>
      <c r="U771" s="1" t="s">
        <v>41</v>
      </c>
      <c r="X771" s="1" t="s">
        <v>41</v>
      </c>
      <c r="AC771" s="15"/>
    </row>
    <row r="772" spans="1:38" ht="13.2" x14ac:dyDescent="0.25">
      <c r="A772" s="1">
        <v>771</v>
      </c>
      <c r="B772" s="1">
        <v>46</v>
      </c>
      <c r="C772" s="3" t="s">
        <v>1187</v>
      </c>
      <c r="D772" s="1">
        <v>56</v>
      </c>
      <c r="E772" s="1">
        <f t="shared" si="66"/>
        <v>59</v>
      </c>
      <c r="F772" t="str">
        <f t="shared" si="65"/>
        <v>PD42BS_Beschichter2_Unterdeck_Auftragsrolle_Position_BS_Ist</v>
      </c>
      <c r="G772" s="3" t="s">
        <v>1212</v>
      </c>
      <c r="H772" t="s">
        <v>139</v>
      </c>
      <c r="I772" t="s">
        <v>1210</v>
      </c>
      <c r="J772" t="s">
        <v>1122</v>
      </c>
      <c r="K772" s="1" t="s">
        <v>38</v>
      </c>
      <c r="L772" t="s">
        <v>60</v>
      </c>
      <c r="M772" s="14"/>
      <c r="Q772" t="s">
        <v>1099</v>
      </c>
      <c r="S772" s="30"/>
      <c r="T772" s="30"/>
      <c r="U772" s="1" t="s">
        <v>41</v>
      </c>
      <c r="X772" s="1" t="s">
        <v>41</v>
      </c>
      <c r="AC772" s="15"/>
    </row>
    <row r="773" spans="1:38" ht="13.2" x14ac:dyDescent="0.25">
      <c r="A773" s="1">
        <v>772</v>
      </c>
      <c r="B773" s="1">
        <v>46</v>
      </c>
      <c r="C773" s="3" t="s">
        <v>1187</v>
      </c>
      <c r="D773" s="1">
        <v>57</v>
      </c>
      <c r="E773" s="1">
        <f t="shared" si="66"/>
        <v>59</v>
      </c>
      <c r="F773" t="str">
        <f t="shared" si="65"/>
        <v>PD43BS_Beschichter2_Unterdeck_Auftragsrolle_Position_AS_Ist</v>
      </c>
      <c r="G773" s="3" t="s">
        <v>1213</v>
      </c>
      <c r="H773" t="s">
        <v>139</v>
      </c>
      <c r="I773" t="s">
        <v>1210</v>
      </c>
      <c r="J773" t="s">
        <v>1123</v>
      </c>
      <c r="K773" s="1" t="s">
        <v>38</v>
      </c>
      <c r="L773" t="s">
        <v>60</v>
      </c>
      <c r="M773" s="14"/>
      <c r="Q773" t="s">
        <v>1099</v>
      </c>
      <c r="S773" s="30"/>
      <c r="T773" s="30"/>
      <c r="U773" s="1" t="s">
        <v>41</v>
      </c>
      <c r="X773" s="1" t="s">
        <v>41</v>
      </c>
      <c r="AC773" s="15"/>
    </row>
    <row r="774" spans="1:38" ht="13.2" x14ac:dyDescent="0.25">
      <c r="A774" s="1">
        <v>773</v>
      </c>
      <c r="B774" s="1">
        <v>46</v>
      </c>
      <c r="C774" s="3" t="s">
        <v>1187</v>
      </c>
      <c r="D774" s="1">
        <v>58</v>
      </c>
      <c r="E774" s="1">
        <f t="shared" si="66"/>
        <v>56</v>
      </c>
      <c r="F774" t="str">
        <f t="shared" si="65"/>
        <v>PD42BF_Beschichter2_Unterdeck_Auftragsrolle_Kraft_BS_Ist</v>
      </c>
      <c r="G774" s="3" t="s">
        <v>1212</v>
      </c>
      <c r="H774" t="s">
        <v>1124</v>
      </c>
      <c r="I774" t="s">
        <v>1210</v>
      </c>
      <c r="J774" t="s">
        <v>1125</v>
      </c>
      <c r="K774" s="1" t="s">
        <v>38</v>
      </c>
      <c r="L774" t="s">
        <v>260</v>
      </c>
      <c r="M774" s="14"/>
      <c r="Q774" t="s">
        <v>1099</v>
      </c>
      <c r="S774" s="30"/>
      <c r="T774" s="30"/>
      <c r="U774" s="1" t="s">
        <v>41</v>
      </c>
      <c r="X774" s="1" t="s">
        <v>41</v>
      </c>
      <c r="AC774" s="15"/>
    </row>
    <row r="775" spans="1:38" ht="13.2" x14ac:dyDescent="0.25">
      <c r="A775" s="1">
        <v>774</v>
      </c>
      <c r="B775" s="1">
        <v>46</v>
      </c>
      <c r="C775" s="3" t="s">
        <v>1187</v>
      </c>
      <c r="D775" s="1">
        <v>59</v>
      </c>
      <c r="E775" s="1">
        <f t="shared" si="66"/>
        <v>56</v>
      </c>
      <c r="F775" t="str">
        <f t="shared" si="65"/>
        <v>PD43BF_Beschichter2_Unterdeck_Auftragsrolle_Kraft_AS_Ist</v>
      </c>
      <c r="G775" s="3" t="s">
        <v>1213</v>
      </c>
      <c r="H775" t="s">
        <v>1124</v>
      </c>
      <c r="I775" t="s">
        <v>1210</v>
      </c>
      <c r="J775" t="s">
        <v>1126</v>
      </c>
      <c r="K775" s="1" t="s">
        <v>38</v>
      </c>
      <c r="L775" t="s">
        <v>260</v>
      </c>
      <c r="M775" s="14"/>
      <c r="Q775" t="s">
        <v>1099</v>
      </c>
      <c r="S775" s="30"/>
      <c r="T775" s="30"/>
      <c r="U775" s="1" t="s">
        <v>41</v>
      </c>
      <c r="X775" s="1" t="s">
        <v>41</v>
      </c>
      <c r="AC775" s="15"/>
    </row>
    <row r="776" spans="1:38" ht="13.2" x14ac:dyDescent="0.25">
      <c r="A776" s="1">
        <v>775</v>
      </c>
      <c r="B776" s="1">
        <v>46</v>
      </c>
      <c r="C776" s="3" t="s">
        <v>1187</v>
      </c>
      <c r="D776" s="1">
        <v>60</v>
      </c>
      <c r="E776" s="1">
        <f t="shared" si="66"/>
        <v>62</v>
      </c>
      <c r="F776" t="str">
        <f t="shared" si="65"/>
        <v>PD46BN_Beschichter2_Unterdeck_Schöpfrolle_Geschwindigkeit_Soll</v>
      </c>
      <c r="G776" s="3" t="s">
        <v>1214</v>
      </c>
      <c r="H776" t="s">
        <v>116</v>
      </c>
      <c r="I776" t="s">
        <v>1215</v>
      </c>
      <c r="J776" t="s">
        <v>1111</v>
      </c>
      <c r="K776" s="1" t="s">
        <v>48</v>
      </c>
      <c r="L776" t="s">
        <v>57</v>
      </c>
      <c r="M776" s="14"/>
      <c r="Q776" s="4" t="s">
        <v>1099</v>
      </c>
      <c r="S776" s="30"/>
      <c r="T776" s="30"/>
      <c r="U776" s="1" t="s">
        <v>41</v>
      </c>
      <c r="X776" s="32" t="s">
        <v>1112</v>
      </c>
      <c r="AC776" s="15"/>
      <c r="AJ776" s="31" t="s">
        <v>391</v>
      </c>
      <c r="AK776" t="s">
        <v>1110</v>
      </c>
    </row>
    <row r="777" spans="1:38" ht="12.75" customHeight="1" x14ac:dyDescent="0.25">
      <c r="A777" s="1">
        <v>776</v>
      </c>
      <c r="B777" s="38">
        <v>46</v>
      </c>
      <c r="C777" s="36" t="s">
        <v>1187</v>
      </c>
      <c r="D777" s="1">
        <v>61</v>
      </c>
      <c r="E777" s="36">
        <v>62</v>
      </c>
      <c r="F777" s="36" t="s">
        <v>1216</v>
      </c>
      <c r="G777" s="36" t="s">
        <v>1214</v>
      </c>
      <c r="H777" s="36" t="s">
        <v>116</v>
      </c>
      <c r="I777" s="36" t="s">
        <v>1215</v>
      </c>
      <c r="J777" s="36" t="s">
        <v>1111</v>
      </c>
      <c r="K777" s="38" t="s">
        <v>48</v>
      </c>
      <c r="L777" s="36" t="s">
        <v>67</v>
      </c>
      <c r="M777" s="37" t="s">
        <v>36</v>
      </c>
      <c r="N777" s="36" t="s">
        <v>36</v>
      </c>
      <c r="O777" s="36" t="s">
        <v>36</v>
      </c>
      <c r="P777" s="36" t="s">
        <v>36</v>
      </c>
      <c r="Q777" s="36" t="s">
        <v>1099</v>
      </c>
      <c r="R777" s="34"/>
      <c r="S777" s="34"/>
      <c r="T777" s="34"/>
      <c r="U777" s="34" t="s">
        <v>41</v>
      </c>
      <c r="V777" s="34"/>
      <c r="W777" s="34"/>
      <c r="X777" s="39" t="s">
        <v>41</v>
      </c>
      <c r="Y777" s="40" t="s">
        <v>41</v>
      </c>
      <c r="Z777" s="34"/>
      <c r="AA777" s="34"/>
      <c r="AB777" s="34"/>
      <c r="AC777" s="34"/>
      <c r="AD777" s="41"/>
      <c r="AE777" s="34"/>
      <c r="AF777" s="34"/>
      <c r="AG777" s="34"/>
      <c r="AH777" s="34"/>
      <c r="AI777" s="34"/>
      <c r="AJ777" s="34"/>
      <c r="AK777" s="34" t="s">
        <v>391</v>
      </c>
      <c r="AL777" s="34" t="s">
        <v>1110</v>
      </c>
    </row>
    <row r="778" spans="1:38" s="34" customFormat="1" ht="12.75" customHeight="1" x14ac:dyDescent="0.25">
      <c r="A778" s="1">
        <v>777</v>
      </c>
      <c r="B778" s="38">
        <v>46</v>
      </c>
      <c r="C778" s="36" t="s">
        <v>1187</v>
      </c>
      <c r="D778" s="1">
        <v>62</v>
      </c>
      <c r="E778" s="36">
        <v>64</v>
      </c>
      <c r="F778" s="4" t="str">
        <f t="shared" ref="F778:F799" si="67">IF(G778&lt;&gt;"",TRIM(CONCATENATE(G778,H778,"_",I778,"_",J778,"_",K778)),"")</f>
        <v>PD46BN_Beschichter2_Unterdeck_Schöpfrolle_Geschwindigkeit_Regler_Offset</v>
      </c>
      <c r="G778" s="36" t="s">
        <v>1214</v>
      </c>
      <c r="H778" s="36" t="s">
        <v>116</v>
      </c>
      <c r="I778" s="36" t="s">
        <v>1215</v>
      </c>
      <c r="J778" s="36" t="s">
        <v>1113</v>
      </c>
      <c r="K778" s="38" t="s">
        <v>135</v>
      </c>
      <c r="L778" s="36" t="s">
        <v>57</v>
      </c>
      <c r="M778" s="55"/>
      <c r="N778" s="54"/>
      <c r="O778" s="54"/>
      <c r="P778" s="54"/>
      <c r="Q778" s="54" t="s">
        <v>1114</v>
      </c>
      <c r="R778" s="54"/>
      <c r="S778" s="54"/>
      <c r="T778" s="54"/>
      <c r="U778" s="53" t="s">
        <v>41</v>
      </c>
      <c r="V778" s="54"/>
      <c r="W778" s="54"/>
      <c r="X778" s="53" t="s">
        <v>1112</v>
      </c>
      <c r="Y778" s="40"/>
      <c r="AD778" s="41"/>
    </row>
    <row r="779" spans="1:38" s="34" customFormat="1" ht="12.75" customHeight="1" x14ac:dyDescent="0.25">
      <c r="A779" s="1">
        <v>778</v>
      </c>
      <c r="B779" s="1">
        <v>46</v>
      </c>
      <c r="C779" s="3" t="s">
        <v>1187</v>
      </c>
      <c r="D779" s="1">
        <v>63</v>
      </c>
      <c r="E779" s="1">
        <f t="shared" ref="E779:E785" si="68">LEN(F779)</f>
        <v>61</v>
      </c>
      <c r="F779" t="str">
        <f t="shared" si="67"/>
        <v>PD46BN_Beschichter2_Unterdeck_Schöpfrolle_Geschwindigkeit_Ist</v>
      </c>
      <c r="G779" s="3" t="s">
        <v>1214</v>
      </c>
      <c r="H779" t="s">
        <v>116</v>
      </c>
      <c r="I779" t="s">
        <v>1215</v>
      </c>
      <c r="J779" t="s">
        <v>1111</v>
      </c>
      <c r="K779" s="1" t="s">
        <v>38</v>
      </c>
      <c r="L779" s="4" t="s">
        <v>67</v>
      </c>
      <c r="M779" s="14"/>
      <c r="N779"/>
      <c r="O779"/>
      <c r="P779"/>
      <c r="Q779" s="4" t="s">
        <v>1099</v>
      </c>
      <c r="R779"/>
      <c r="S779" s="30"/>
      <c r="T779" s="30"/>
      <c r="U779" s="1" t="s">
        <v>41</v>
      </c>
      <c r="V779" s="1"/>
      <c r="W779" s="1"/>
      <c r="X779" s="1" t="s">
        <v>41</v>
      </c>
      <c r="Y779" s="1"/>
      <c r="Z779" s="1"/>
      <c r="AA779" s="1"/>
      <c r="AB779" s="1"/>
      <c r="AC779" s="15"/>
      <c r="AD779"/>
      <c r="AE779"/>
      <c r="AF779"/>
      <c r="AG779"/>
      <c r="AH779"/>
      <c r="AI779"/>
      <c r="AJ779" s="31" t="s">
        <v>391</v>
      </c>
      <c r="AK779" t="s">
        <v>1110</v>
      </c>
      <c r="AL779"/>
    </row>
    <row r="780" spans="1:38" ht="13.2" x14ac:dyDescent="0.25">
      <c r="A780" s="1">
        <v>779</v>
      </c>
      <c r="B780" s="1">
        <v>46</v>
      </c>
      <c r="C780" s="3" t="s">
        <v>1187</v>
      </c>
      <c r="D780" s="1">
        <v>64</v>
      </c>
      <c r="E780" s="1">
        <f t="shared" si="68"/>
        <v>54</v>
      </c>
      <c r="F780" t="str">
        <f t="shared" si="67"/>
        <v>PD46BN_Beschichter2_Unterdeck_Schöpfrolle_Drehzahl_Ist</v>
      </c>
      <c r="G780" s="3" t="s">
        <v>1214</v>
      </c>
      <c r="H780" t="s">
        <v>116</v>
      </c>
      <c r="I780" t="s">
        <v>1215</v>
      </c>
      <c r="J780" t="s">
        <v>1115</v>
      </c>
      <c r="K780" s="1" t="s">
        <v>38</v>
      </c>
      <c r="L780" t="s">
        <v>1116</v>
      </c>
      <c r="M780" s="14"/>
      <c r="Q780" s="4" t="s">
        <v>1099</v>
      </c>
      <c r="S780" s="30"/>
      <c r="T780" s="30"/>
      <c r="U780" s="1" t="s">
        <v>41</v>
      </c>
      <c r="X780" s="1" t="s">
        <v>41</v>
      </c>
      <c r="AC780" s="15"/>
      <c r="AJ780" s="31" t="s">
        <v>391</v>
      </c>
      <c r="AK780" t="s">
        <v>1110</v>
      </c>
    </row>
    <row r="781" spans="1:38" ht="13.2" x14ac:dyDescent="0.25">
      <c r="A781" s="1">
        <v>780</v>
      </c>
      <c r="B781" s="1">
        <v>46</v>
      </c>
      <c r="C781" s="3" t="s">
        <v>1187</v>
      </c>
      <c r="D781" s="1">
        <v>65</v>
      </c>
      <c r="E781" s="1">
        <f t="shared" si="68"/>
        <v>52</v>
      </c>
      <c r="F781" t="str">
        <f t="shared" si="67"/>
        <v>PD46MKL_Beschichter2_Unterdeck_Schöpfrolle_Strom_Ist</v>
      </c>
      <c r="G781" s="3" t="s">
        <v>1214</v>
      </c>
      <c r="H781" t="s">
        <v>120</v>
      </c>
      <c r="I781" t="s">
        <v>1215</v>
      </c>
      <c r="J781" t="s">
        <v>127</v>
      </c>
      <c r="K781" s="1" t="s">
        <v>38</v>
      </c>
      <c r="L781" t="s">
        <v>128</v>
      </c>
      <c r="M781" s="14"/>
      <c r="Q781" s="4" t="s">
        <v>1099</v>
      </c>
      <c r="S781" s="30"/>
      <c r="T781" s="30"/>
      <c r="U781" s="1" t="s">
        <v>41</v>
      </c>
      <c r="X781" s="1" t="s">
        <v>41</v>
      </c>
      <c r="AC781" s="15"/>
      <c r="AJ781" s="31" t="s">
        <v>391</v>
      </c>
      <c r="AK781" t="s">
        <v>1110</v>
      </c>
    </row>
    <row r="782" spans="1:38" ht="13.2" x14ac:dyDescent="0.25">
      <c r="A782" s="1">
        <v>781</v>
      </c>
      <c r="B782" s="1">
        <v>46</v>
      </c>
      <c r="C782" s="3" t="s">
        <v>1187</v>
      </c>
      <c r="D782" s="1">
        <v>66</v>
      </c>
      <c r="E782" s="1">
        <f t="shared" si="68"/>
        <v>57</v>
      </c>
      <c r="F782" t="str">
        <f t="shared" si="67"/>
        <v>PD47BS_Beschichter2_Unterdeck_Schöpfrolle_Position_BS_Ist</v>
      </c>
      <c r="G782" s="3" t="s">
        <v>1217</v>
      </c>
      <c r="H782" t="s">
        <v>139</v>
      </c>
      <c r="I782" t="s">
        <v>1215</v>
      </c>
      <c r="J782" t="s">
        <v>1122</v>
      </c>
      <c r="K782" s="1" t="s">
        <v>38</v>
      </c>
      <c r="L782" t="s">
        <v>60</v>
      </c>
      <c r="M782" s="14"/>
      <c r="Q782" t="s">
        <v>1099</v>
      </c>
      <c r="S782" s="30"/>
      <c r="T782" s="30"/>
      <c r="U782" s="1" t="s">
        <v>41</v>
      </c>
      <c r="X782" s="1" t="s">
        <v>41</v>
      </c>
      <c r="AC782" s="15"/>
    </row>
    <row r="783" spans="1:38" ht="13.2" x14ac:dyDescent="0.25">
      <c r="A783" s="1">
        <v>782</v>
      </c>
      <c r="B783" s="1">
        <v>46</v>
      </c>
      <c r="C783" s="3" t="s">
        <v>1187</v>
      </c>
      <c r="D783" s="1">
        <v>67</v>
      </c>
      <c r="E783" s="1">
        <f t="shared" si="68"/>
        <v>57</v>
      </c>
      <c r="F783" t="str">
        <f t="shared" si="67"/>
        <v>PD48BS_Beschichter2_Unterdeck_Schöpfrolle_Position_AS_Ist</v>
      </c>
      <c r="G783" s="3" t="s">
        <v>1218</v>
      </c>
      <c r="H783" t="s">
        <v>139</v>
      </c>
      <c r="I783" t="s">
        <v>1215</v>
      </c>
      <c r="J783" t="s">
        <v>1123</v>
      </c>
      <c r="K783" s="1" t="s">
        <v>38</v>
      </c>
      <c r="L783" t="s">
        <v>60</v>
      </c>
      <c r="M783" s="14"/>
      <c r="Q783" t="s">
        <v>1099</v>
      </c>
      <c r="S783" s="30"/>
      <c r="T783" s="30"/>
      <c r="U783" s="1" t="s">
        <v>41</v>
      </c>
      <c r="X783" s="1" t="s">
        <v>41</v>
      </c>
      <c r="AC783" s="15"/>
    </row>
    <row r="784" spans="1:38" ht="13.2" x14ac:dyDescent="0.25">
      <c r="A784" s="1">
        <v>783</v>
      </c>
      <c r="B784" s="1">
        <v>46</v>
      </c>
      <c r="C784" s="3" t="s">
        <v>1187</v>
      </c>
      <c r="D784" s="1">
        <v>68</v>
      </c>
      <c r="E784" s="1">
        <f t="shared" si="68"/>
        <v>55</v>
      </c>
      <c r="F784" t="str">
        <f t="shared" si="67"/>
        <v>PD47BF_Beschichter2_Unterdeck_Schöpfrolle_Kraft_BS_Soll</v>
      </c>
      <c r="G784" s="3" t="s">
        <v>1217</v>
      </c>
      <c r="H784" t="s">
        <v>1124</v>
      </c>
      <c r="I784" t="s">
        <v>1215</v>
      </c>
      <c r="J784" t="s">
        <v>1125</v>
      </c>
      <c r="K784" s="1" t="s">
        <v>48</v>
      </c>
      <c r="L784" t="s">
        <v>260</v>
      </c>
      <c r="M784" s="14"/>
      <c r="Q784" t="s">
        <v>1099</v>
      </c>
      <c r="S784" s="30"/>
      <c r="T784" s="30"/>
      <c r="U784" s="1" t="s">
        <v>41</v>
      </c>
      <c r="X784" s="1" t="s">
        <v>41</v>
      </c>
      <c r="AC784" s="15"/>
    </row>
    <row r="785" spans="1:37" ht="13.2" x14ac:dyDescent="0.25">
      <c r="A785" s="1">
        <v>784</v>
      </c>
      <c r="B785" s="1">
        <v>46</v>
      </c>
      <c r="C785" s="3" t="s">
        <v>1187</v>
      </c>
      <c r="D785" s="1">
        <v>69</v>
      </c>
      <c r="E785" s="1">
        <f t="shared" si="68"/>
        <v>57</v>
      </c>
      <c r="F785" t="str">
        <f t="shared" si="67"/>
        <v>PD47BF_Beschichter2_Unterdeck_Schöpfrolle_Kraft_BS_Offset</v>
      </c>
      <c r="G785" s="3" t="s">
        <v>1217</v>
      </c>
      <c r="H785" t="s">
        <v>1124</v>
      </c>
      <c r="I785" t="s">
        <v>1215</v>
      </c>
      <c r="J785" t="s">
        <v>1125</v>
      </c>
      <c r="K785" s="1" t="s">
        <v>135</v>
      </c>
      <c r="L785" t="s">
        <v>260</v>
      </c>
      <c r="M785" s="14"/>
      <c r="Q785" t="s">
        <v>1099</v>
      </c>
      <c r="S785" s="30"/>
      <c r="T785" s="30"/>
      <c r="U785" s="1" t="s">
        <v>41</v>
      </c>
      <c r="X785" s="1" t="s">
        <v>41</v>
      </c>
      <c r="AC785" s="15"/>
    </row>
    <row r="786" spans="1:37" ht="13.2" x14ac:dyDescent="0.25">
      <c r="A786" s="1">
        <v>785</v>
      </c>
      <c r="B786" s="20">
        <v>46</v>
      </c>
      <c r="C786" s="57" t="s">
        <v>1187</v>
      </c>
      <c r="D786" s="1">
        <v>70</v>
      </c>
      <c r="E786" s="20">
        <v>64</v>
      </c>
      <c r="F786" s="4" t="str">
        <f t="shared" si="67"/>
        <v>PD47BF_Beschichter2_Unterdeck_Schöpfrolle_Kraft_BS_Regler_Offset</v>
      </c>
      <c r="G786" s="57" t="s">
        <v>1217</v>
      </c>
      <c r="H786" s="4" t="s">
        <v>1124</v>
      </c>
      <c r="I786" s="4" t="s">
        <v>1215</v>
      </c>
      <c r="J786" s="4" t="s">
        <v>1137</v>
      </c>
      <c r="K786" s="20" t="s">
        <v>135</v>
      </c>
      <c r="L786" s="4" t="s">
        <v>260</v>
      </c>
      <c r="M786" s="59"/>
      <c r="N786" s="4"/>
      <c r="O786" s="4"/>
      <c r="P786" s="4"/>
      <c r="Q786" s="4" t="s">
        <v>1114</v>
      </c>
      <c r="R786" s="4"/>
      <c r="S786" s="60"/>
      <c r="T786" s="60"/>
      <c r="U786" s="20" t="s">
        <v>41</v>
      </c>
      <c r="V786" s="20"/>
      <c r="W786" s="20"/>
      <c r="X786" s="20" t="s">
        <v>1112</v>
      </c>
      <c r="AC786" s="15"/>
    </row>
    <row r="787" spans="1:37" ht="13.2" x14ac:dyDescent="0.25">
      <c r="A787" s="1">
        <v>786</v>
      </c>
      <c r="B787" s="1">
        <v>46</v>
      </c>
      <c r="C787" s="3" t="s">
        <v>1187</v>
      </c>
      <c r="D787" s="1">
        <v>71</v>
      </c>
      <c r="E787" s="1">
        <f>LEN(F787)</f>
        <v>54</v>
      </c>
      <c r="F787" t="str">
        <f t="shared" si="67"/>
        <v>PD47BF_Beschichter2_Unterdeck_Schöpfrolle_Kraft_BS_Ist</v>
      </c>
      <c r="G787" s="3" t="s">
        <v>1217</v>
      </c>
      <c r="H787" t="s">
        <v>1124</v>
      </c>
      <c r="I787" t="s">
        <v>1215</v>
      </c>
      <c r="J787" t="s">
        <v>1125</v>
      </c>
      <c r="K787" s="1" t="s">
        <v>38</v>
      </c>
      <c r="L787" t="s">
        <v>260</v>
      </c>
      <c r="M787" s="14"/>
      <c r="Q787" t="s">
        <v>1099</v>
      </c>
      <c r="S787" s="30"/>
      <c r="T787" s="30"/>
      <c r="U787" s="1" t="s">
        <v>41</v>
      </c>
      <c r="X787" s="1" t="s">
        <v>41</v>
      </c>
      <c r="AC787" s="15"/>
    </row>
    <row r="788" spans="1:37" ht="13.2" x14ac:dyDescent="0.25">
      <c r="A788" s="1">
        <v>787</v>
      </c>
      <c r="B788" s="1">
        <v>46</v>
      </c>
      <c r="C788" s="3" t="s">
        <v>1187</v>
      </c>
      <c r="D788" s="1">
        <v>72</v>
      </c>
      <c r="E788" s="1">
        <f>LEN(F788)</f>
        <v>55</v>
      </c>
      <c r="F788" t="str">
        <f t="shared" si="67"/>
        <v>PD48BF_Beschichter2_Unterdeck_Schöpfrolle_Kraft_AS_Soll</v>
      </c>
      <c r="G788" s="3" t="s">
        <v>1218</v>
      </c>
      <c r="H788" t="s">
        <v>1124</v>
      </c>
      <c r="I788" t="s">
        <v>1215</v>
      </c>
      <c r="J788" t="s">
        <v>1126</v>
      </c>
      <c r="K788" s="1" t="s">
        <v>48</v>
      </c>
      <c r="L788" t="s">
        <v>260</v>
      </c>
      <c r="M788" s="14"/>
      <c r="Q788" t="s">
        <v>1099</v>
      </c>
      <c r="S788" s="30"/>
      <c r="T788" s="30"/>
      <c r="U788" s="1" t="s">
        <v>41</v>
      </c>
      <c r="X788" s="1" t="s">
        <v>41</v>
      </c>
      <c r="AC788" s="15"/>
    </row>
    <row r="789" spans="1:37" ht="13.2" x14ac:dyDescent="0.25">
      <c r="A789" s="1">
        <v>788</v>
      </c>
      <c r="B789" s="1">
        <v>46</v>
      </c>
      <c r="C789" s="3" t="s">
        <v>1187</v>
      </c>
      <c r="D789" s="1">
        <v>73</v>
      </c>
      <c r="E789" s="1">
        <f>LEN(F789)</f>
        <v>57</v>
      </c>
      <c r="F789" t="str">
        <f t="shared" si="67"/>
        <v>PD48BF_Beschichter2_Unterdeck_Schöpfrolle_Kraft_AS_Offset</v>
      </c>
      <c r="G789" s="3" t="s">
        <v>1218</v>
      </c>
      <c r="H789" t="s">
        <v>1124</v>
      </c>
      <c r="I789" t="s">
        <v>1215</v>
      </c>
      <c r="J789" t="s">
        <v>1126</v>
      </c>
      <c r="K789" s="1" t="s">
        <v>135</v>
      </c>
      <c r="L789" t="s">
        <v>260</v>
      </c>
      <c r="M789" s="14"/>
      <c r="Q789" t="s">
        <v>1099</v>
      </c>
      <c r="S789" s="30"/>
      <c r="T789" s="30"/>
      <c r="U789" s="1" t="s">
        <v>41</v>
      </c>
      <c r="X789" s="1" t="s">
        <v>41</v>
      </c>
      <c r="AC789" s="15"/>
    </row>
    <row r="790" spans="1:37" ht="13.2" x14ac:dyDescent="0.25">
      <c r="A790" s="1">
        <v>789</v>
      </c>
      <c r="B790" s="20">
        <v>46</v>
      </c>
      <c r="C790" s="57" t="s">
        <v>1187</v>
      </c>
      <c r="D790" s="1">
        <v>74</v>
      </c>
      <c r="E790" s="20">
        <v>64</v>
      </c>
      <c r="F790" s="4" t="str">
        <f t="shared" si="67"/>
        <v>PD48BF_Beschichter2_Unterdeck_Schöpfrolle_Kraft_AS_Regler_Offset</v>
      </c>
      <c r="G790" s="57" t="s">
        <v>1218</v>
      </c>
      <c r="H790" s="4" t="s">
        <v>1124</v>
      </c>
      <c r="I790" s="4" t="s">
        <v>1215</v>
      </c>
      <c r="J790" s="4" t="s">
        <v>1139</v>
      </c>
      <c r="K790" s="20" t="s">
        <v>135</v>
      </c>
      <c r="L790" s="4" t="s">
        <v>260</v>
      </c>
      <c r="M790" s="59"/>
      <c r="N790" s="4"/>
      <c r="O790" s="4"/>
      <c r="P790" s="4"/>
      <c r="Q790" s="4" t="s">
        <v>1114</v>
      </c>
      <c r="R790" s="4"/>
      <c r="S790" s="60"/>
      <c r="T790" s="60"/>
      <c r="U790" s="20" t="s">
        <v>41</v>
      </c>
      <c r="V790" s="20"/>
      <c r="W790" s="20"/>
      <c r="X790" s="20" t="s">
        <v>1112</v>
      </c>
      <c r="AC790" s="15"/>
    </row>
    <row r="791" spans="1:37" ht="13.2" x14ac:dyDescent="0.25">
      <c r="A791" s="1">
        <v>790</v>
      </c>
      <c r="B791" s="1">
        <v>46</v>
      </c>
      <c r="C791" s="3" t="s">
        <v>1187</v>
      </c>
      <c r="D791" s="1">
        <v>75</v>
      </c>
      <c r="E791" s="1">
        <f t="shared" ref="E791:E805" si="69">LEN(F791)</f>
        <v>54</v>
      </c>
      <c r="F791" t="str">
        <f t="shared" si="67"/>
        <v>PD48BF_Beschichter2_Unterdeck_Schöpfrolle_Kraft_AS_Ist</v>
      </c>
      <c r="G791" s="3" t="s">
        <v>1218</v>
      </c>
      <c r="H791" t="s">
        <v>1124</v>
      </c>
      <c r="I791" t="s">
        <v>1215</v>
      </c>
      <c r="J791" t="s">
        <v>1126</v>
      </c>
      <c r="K791" s="1" t="s">
        <v>38</v>
      </c>
      <c r="L791" t="s">
        <v>260</v>
      </c>
      <c r="M791" s="14"/>
      <c r="Q791" t="s">
        <v>1099</v>
      </c>
      <c r="S791" s="30"/>
      <c r="T791" s="30"/>
      <c r="U791" s="1" t="s">
        <v>41</v>
      </c>
      <c r="X791" s="1" t="s">
        <v>41</v>
      </c>
      <c r="AC791" s="15"/>
    </row>
    <row r="792" spans="1:37" ht="13.2" x14ac:dyDescent="0.25">
      <c r="A792" s="1">
        <v>791</v>
      </c>
      <c r="B792" s="1">
        <v>46</v>
      </c>
      <c r="C792" s="3" t="s">
        <v>1187</v>
      </c>
      <c r="D792" s="1">
        <v>76</v>
      </c>
      <c r="E792" s="1">
        <f t="shared" si="69"/>
        <v>52</v>
      </c>
      <c r="F792" t="str">
        <f t="shared" si="67"/>
        <v>PG01MKL_Beschichter2_Kreislaufsystem3_Pumpe1_Ein_Ist</v>
      </c>
      <c r="G792" s="3" t="s">
        <v>1219</v>
      </c>
      <c r="H792" t="s">
        <v>120</v>
      </c>
      <c r="I792" t="s">
        <v>1220</v>
      </c>
      <c r="J792" t="s">
        <v>1087</v>
      </c>
      <c r="K792" s="1" t="s">
        <v>38</v>
      </c>
      <c r="L792" t="s">
        <v>62</v>
      </c>
      <c r="M792" s="14"/>
      <c r="Q792" t="s">
        <v>1099</v>
      </c>
      <c r="S792" s="30"/>
      <c r="T792" s="30"/>
      <c r="U792" s="1" t="s">
        <v>41</v>
      </c>
      <c r="AC792" s="15"/>
    </row>
    <row r="793" spans="1:37" ht="13.2" x14ac:dyDescent="0.25">
      <c r="A793" s="1">
        <v>792</v>
      </c>
      <c r="B793" s="1">
        <v>46</v>
      </c>
      <c r="C793" s="3" t="s">
        <v>1187</v>
      </c>
      <c r="D793" s="1">
        <v>77</v>
      </c>
      <c r="E793" s="1">
        <f t="shared" si="69"/>
        <v>52</v>
      </c>
      <c r="F793" t="str">
        <f t="shared" si="67"/>
        <v>PG02MKL_Beschichter2_Kreislaufsystem3_Pumpe2_Ein_Ist</v>
      </c>
      <c r="G793" s="3" t="s">
        <v>1221</v>
      </c>
      <c r="H793" t="s">
        <v>120</v>
      </c>
      <c r="I793" t="s">
        <v>1222</v>
      </c>
      <c r="J793" t="s">
        <v>1087</v>
      </c>
      <c r="K793" s="1" t="s">
        <v>38</v>
      </c>
      <c r="L793" t="s">
        <v>62</v>
      </c>
      <c r="M793" s="14"/>
      <c r="Q793" t="s">
        <v>1099</v>
      </c>
      <c r="S793" s="30"/>
      <c r="T793" s="30"/>
      <c r="U793" s="1" t="s">
        <v>41</v>
      </c>
      <c r="AC793" s="15"/>
    </row>
    <row r="794" spans="1:37" ht="13.2" x14ac:dyDescent="0.25">
      <c r="A794" s="1">
        <v>793</v>
      </c>
      <c r="B794" s="1">
        <v>46</v>
      </c>
      <c r="C794" s="3" t="s">
        <v>1187</v>
      </c>
      <c r="D794" s="1">
        <v>78</v>
      </c>
      <c r="E794" s="1">
        <f t="shared" si="69"/>
        <v>60</v>
      </c>
      <c r="F794" t="str">
        <f t="shared" si="67"/>
        <v>PG03BH_Beschichter2_Kreislaufsystem3_Kreislauftank_Nivau_Ist</v>
      </c>
      <c r="G794" s="3" t="s">
        <v>1223</v>
      </c>
      <c r="H794" t="s">
        <v>284</v>
      </c>
      <c r="I794" t="s">
        <v>1224</v>
      </c>
      <c r="J794" t="s">
        <v>353</v>
      </c>
      <c r="K794" s="1" t="s">
        <v>38</v>
      </c>
      <c r="L794" t="s">
        <v>57</v>
      </c>
      <c r="M794" s="14"/>
      <c r="Q794" t="s">
        <v>1099</v>
      </c>
      <c r="S794" s="30"/>
      <c r="T794" s="30"/>
      <c r="U794" s="1" t="s">
        <v>41</v>
      </c>
      <c r="AC794" s="15"/>
    </row>
    <row r="795" spans="1:37" ht="13.2" x14ac:dyDescent="0.25">
      <c r="A795" s="1">
        <v>794</v>
      </c>
      <c r="B795" s="1">
        <v>46</v>
      </c>
      <c r="C795" s="3" t="s">
        <v>1187</v>
      </c>
      <c r="D795" s="1">
        <v>79</v>
      </c>
      <c r="E795" s="1">
        <f t="shared" si="69"/>
        <v>57</v>
      </c>
      <c r="F795" t="str">
        <f t="shared" si="67"/>
        <v>PG_Beschichter2_Kreislaufsystem3_Kreislauftank_Medium_Ist</v>
      </c>
      <c r="G795" s="3" t="s">
        <v>1225</v>
      </c>
      <c r="I795" t="s">
        <v>1224</v>
      </c>
      <c r="J795" t="s">
        <v>1159</v>
      </c>
      <c r="K795" s="1" t="s">
        <v>38</v>
      </c>
      <c r="L795" t="s">
        <v>76</v>
      </c>
      <c r="M795" s="14"/>
      <c r="Q795" t="s">
        <v>1099</v>
      </c>
      <c r="S795" s="30"/>
      <c r="T795" s="30"/>
      <c r="U795" s="1" t="s">
        <v>41</v>
      </c>
      <c r="AC795" s="15"/>
    </row>
    <row r="796" spans="1:37" ht="13.2" x14ac:dyDescent="0.25">
      <c r="A796" s="1">
        <v>795</v>
      </c>
      <c r="B796" s="1">
        <v>46</v>
      </c>
      <c r="C796" s="3" t="s">
        <v>1187</v>
      </c>
      <c r="D796" s="1">
        <v>80</v>
      </c>
      <c r="E796" s="1">
        <f t="shared" si="69"/>
        <v>52</v>
      </c>
      <c r="F796" t="str">
        <f t="shared" si="67"/>
        <v>PH01MKL_Beschichter2_Kreislaufsystem4_Pumpe1_Ein_Ist</v>
      </c>
      <c r="G796" s="3" t="s">
        <v>1226</v>
      </c>
      <c r="H796" t="s">
        <v>120</v>
      </c>
      <c r="I796" t="s">
        <v>1227</v>
      </c>
      <c r="J796" t="s">
        <v>1087</v>
      </c>
      <c r="K796" s="1" t="s">
        <v>38</v>
      </c>
      <c r="L796" t="s">
        <v>62</v>
      </c>
      <c r="M796" s="14"/>
      <c r="Q796" t="s">
        <v>1099</v>
      </c>
      <c r="S796" s="30"/>
      <c r="T796" s="30"/>
      <c r="U796" s="1" t="s">
        <v>41</v>
      </c>
      <c r="AC796" s="15"/>
    </row>
    <row r="797" spans="1:37" ht="13.2" x14ac:dyDescent="0.25">
      <c r="A797" s="1">
        <v>796</v>
      </c>
      <c r="B797" s="1">
        <v>46</v>
      </c>
      <c r="C797" s="3" t="s">
        <v>1187</v>
      </c>
      <c r="D797" s="1">
        <v>81</v>
      </c>
      <c r="E797" s="1">
        <f t="shared" si="69"/>
        <v>52</v>
      </c>
      <c r="F797" t="str">
        <f t="shared" si="67"/>
        <v>PH02MKL_Beschichter2_Kreislaufsystem4_Pumpe2_Ein_Ist</v>
      </c>
      <c r="G797" s="3" t="s">
        <v>1228</v>
      </c>
      <c r="H797" t="s">
        <v>120</v>
      </c>
      <c r="I797" t="s">
        <v>1229</v>
      </c>
      <c r="J797" t="s">
        <v>1087</v>
      </c>
      <c r="K797" s="1" t="s">
        <v>38</v>
      </c>
      <c r="L797" t="s">
        <v>62</v>
      </c>
      <c r="M797" s="14"/>
      <c r="Q797" t="s">
        <v>1099</v>
      </c>
      <c r="S797" s="30"/>
      <c r="T797" s="30"/>
      <c r="U797" s="1" t="s">
        <v>41</v>
      </c>
      <c r="AC797" s="15"/>
    </row>
    <row r="798" spans="1:37" ht="13.2" x14ac:dyDescent="0.25">
      <c r="A798" s="1">
        <v>797</v>
      </c>
      <c r="B798" s="1">
        <v>46</v>
      </c>
      <c r="C798" s="3" t="s">
        <v>1187</v>
      </c>
      <c r="D798" s="1">
        <v>82</v>
      </c>
      <c r="E798" s="1">
        <f t="shared" si="69"/>
        <v>60</v>
      </c>
      <c r="F798" t="str">
        <f t="shared" si="67"/>
        <v>PH03BH_Beschichter2_Kreislaufsystem4_Kreislauftank_Nivau_Ist</v>
      </c>
      <c r="G798" s="3" t="s">
        <v>1230</v>
      </c>
      <c r="H798" t="s">
        <v>284</v>
      </c>
      <c r="I798" t="s">
        <v>1231</v>
      </c>
      <c r="J798" t="s">
        <v>353</v>
      </c>
      <c r="K798" s="1" t="s">
        <v>38</v>
      </c>
      <c r="L798" t="s">
        <v>57</v>
      </c>
      <c r="M798" s="14"/>
      <c r="Q798" t="s">
        <v>1099</v>
      </c>
      <c r="S798" s="30"/>
      <c r="T798" s="30"/>
      <c r="U798" s="1" t="s">
        <v>41</v>
      </c>
      <c r="AC798" s="15"/>
    </row>
    <row r="799" spans="1:37" ht="13.2" x14ac:dyDescent="0.25">
      <c r="A799" s="1">
        <v>798</v>
      </c>
      <c r="B799" s="1">
        <v>46</v>
      </c>
      <c r="C799" s="3" t="s">
        <v>1187</v>
      </c>
      <c r="D799" s="1">
        <v>83</v>
      </c>
      <c r="E799" s="1">
        <f t="shared" si="69"/>
        <v>57</v>
      </c>
      <c r="F799" t="str">
        <f t="shared" si="67"/>
        <v>PH_Beschichter2_Kreislaufsystem4_Kreislauftank_Medium_Ist</v>
      </c>
      <c r="G799" s="3" t="s">
        <v>1232</v>
      </c>
      <c r="I799" t="s">
        <v>1231</v>
      </c>
      <c r="J799" t="s">
        <v>1159</v>
      </c>
      <c r="K799" s="1" t="s">
        <v>38</v>
      </c>
      <c r="L799" t="s">
        <v>76</v>
      </c>
      <c r="M799" s="14"/>
      <c r="Q799" t="s">
        <v>1099</v>
      </c>
      <c r="S799" s="30"/>
      <c r="T799" s="30"/>
      <c r="U799" s="1" t="s">
        <v>41</v>
      </c>
      <c r="AC799" s="15"/>
    </row>
    <row r="800" spans="1:37" ht="13.2" x14ac:dyDescent="0.25">
      <c r="A800" s="1">
        <v>799</v>
      </c>
      <c r="B800" s="1">
        <v>46</v>
      </c>
      <c r="C800" s="3" t="s">
        <v>1187</v>
      </c>
      <c r="D800" s="1">
        <v>84</v>
      </c>
      <c r="E800" s="1">
        <f t="shared" si="69"/>
        <v>31</v>
      </c>
      <c r="F800" t="s">
        <v>1233</v>
      </c>
      <c r="G800" s="3" t="s">
        <v>1170</v>
      </c>
      <c r="I800" t="s">
        <v>1171</v>
      </c>
      <c r="J800" t="s">
        <v>1179</v>
      </c>
      <c r="K800" s="20" t="s">
        <v>38</v>
      </c>
      <c r="L800" s="4" t="s">
        <v>1180</v>
      </c>
      <c r="M800" s="14"/>
      <c r="Q800" t="s">
        <v>1099</v>
      </c>
      <c r="S800" s="30"/>
      <c r="T800" s="30"/>
      <c r="V800" s="1" t="s">
        <v>41</v>
      </c>
      <c r="X800" s="1" t="s">
        <v>41</v>
      </c>
      <c r="AC800" s="15"/>
      <c r="AJ800" s="31" t="s">
        <v>391</v>
      </c>
      <c r="AK800" t="s">
        <v>1048</v>
      </c>
    </row>
    <row r="801" spans="1:38" ht="13.2" x14ac:dyDescent="0.25">
      <c r="A801" s="1">
        <v>800</v>
      </c>
      <c r="B801" s="1">
        <v>46</v>
      </c>
      <c r="C801" s="3" t="s">
        <v>1187</v>
      </c>
      <c r="D801" s="1">
        <v>85</v>
      </c>
      <c r="E801" s="1">
        <f t="shared" si="69"/>
        <v>32</v>
      </c>
      <c r="F801" t="s">
        <v>1234</v>
      </c>
      <c r="G801" s="3" t="s">
        <v>1170</v>
      </c>
      <c r="I801" t="s">
        <v>1171</v>
      </c>
      <c r="J801" t="s">
        <v>1181</v>
      </c>
      <c r="K801" s="20" t="s">
        <v>38</v>
      </c>
      <c r="L801" s="4" t="s">
        <v>1182</v>
      </c>
      <c r="M801" s="14"/>
      <c r="Q801" t="s">
        <v>1099</v>
      </c>
      <c r="S801" s="30"/>
      <c r="T801" s="30"/>
      <c r="V801" s="1" t="s">
        <v>41</v>
      </c>
      <c r="X801" s="1" t="s">
        <v>41</v>
      </c>
      <c r="AC801" s="15"/>
      <c r="AJ801" s="31" t="s">
        <v>391</v>
      </c>
      <c r="AK801" t="s">
        <v>1048</v>
      </c>
    </row>
    <row r="802" spans="1:38" ht="13.2" x14ac:dyDescent="0.25">
      <c r="A802" s="1">
        <v>801</v>
      </c>
      <c r="B802" s="1">
        <v>46</v>
      </c>
      <c r="C802" s="3" t="s">
        <v>1187</v>
      </c>
      <c r="D802" s="1">
        <v>86</v>
      </c>
      <c r="E802" s="1">
        <f t="shared" si="69"/>
        <v>35</v>
      </c>
      <c r="F802" t="s">
        <v>1235</v>
      </c>
      <c r="G802" s="3" t="s">
        <v>1170</v>
      </c>
      <c r="I802" t="s">
        <v>1171</v>
      </c>
      <c r="J802" t="s">
        <v>1183</v>
      </c>
      <c r="K802" s="1" t="s">
        <v>38</v>
      </c>
      <c r="L802" t="s">
        <v>1184</v>
      </c>
      <c r="M802" s="14"/>
      <c r="Q802" t="s">
        <v>1099</v>
      </c>
      <c r="S802" s="30"/>
      <c r="T802" s="30"/>
      <c r="V802" s="1" t="s">
        <v>41</v>
      </c>
      <c r="X802" s="1" t="s">
        <v>41</v>
      </c>
      <c r="AC802" s="15"/>
      <c r="AJ802" s="31" t="s">
        <v>391</v>
      </c>
      <c r="AK802" t="s">
        <v>1048</v>
      </c>
    </row>
    <row r="803" spans="1:38" ht="13.2" x14ac:dyDescent="0.25">
      <c r="A803" s="1">
        <v>802</v>
      </c>
      <c r="B803" s="1">
        <v>46</v>
      </c>
      <c r="C803" s="3" t="s">
        <v>1187</v>
      </c>
      <c r="D803" s="1">
        <v>87</v>
      </c>
      <c r="E803" s="1">
        <f t="shared" si="69"/>
        <v>35</v>
      </c>
      <c r="F803" t="s">
        <v>1236</v>
      </c>
      <c r="G803" s="3" t="s">
        <v>1170</v>
      </c>
      <c r="I803" t="s">
        <v>1171</v>
      </c>
      <c r="J803" t="s">
        <v>294</v>
      </c>
      <c r="K803" s="1" t="s">
        <v>38</v>
      </c>
      <c r="L803" t="s">
        <v>113</v>
      </c>
      <c r="M803" s="14"/>
      <c r="Q803" t="s">
        <v>1099</v>
      </c>
      <c r="S803" s="30"/>
      <c r="T803" s="30"/>
      <c r="V803" s="1" t="s">
        <v>41</v>
      </c>
      <c r="X803" s="1" t="s">
        <v>41</v>
      </c>
      <c r="AC803" s="15"/>
      <c r="AJ803" s="31" t="s">
        <v>391</v>
      </c>
      <c r="AK803" t="s">
        <v>1048</v>
      </c>
    </row>
    <row r="804" spans="1:38" ht="13.2" x14ac:dyDescent="0.25">
      <c r="A804" s="1">
        <v>803</v>
      </c>
      <c r="B804" s="1">
        <v>46</v>
      </c>
      <c r="C804" s="3" t="s">
        <v>1187</v>
      </c>
      <c r="D804" s="1">
        <v>88</v>
      </c>
      <c r="E804" s="1">
        <f t="shared" si="69"/>
        <v>66</v>
      </c>
      <c r="F804" t="s">
        <v>1237</v>
      </c>
      <c r="G804" s="3" t="s">
        <v>1170</v>
      </c>
      <c r="I804" t="s">
        <v>1238</v>
      </c>
      <c r="J804" t="s">
        <v>1111</v>
      </c>
      <c r="K804" s="1" t="s">
        <v>48</v>
      </c>
      <c r="L804" t="s">
        <v>57</v>
      </c>
      <c r="M804" s="14"/>
      <c r="Q804" t="s">
        <v>1099</v>
      </c>
      <c r="S804" s="30"/>
      <c r="T804" s="30"/>
      <c r="V804" s="1" t="s">
        <v>41</v>
      </c>
      <c r="X804" s="1" t="s">
        <v>41</v>
      </c>
      <c r="AC804" s="15"/>
      <c r="AJ804" s="31" t="s">
        <v>391</v>
      </c>
      <c r="AK804" t="s">
        <v>1048</v>
      </c>
    </row>
    <row r="805" spans="1:38" ht="13.2" x14ac:dyDescent="0.25">
      <c r="A805" s="1">
        <v>804</v>
      </c>
      <c r="B805" s="20">
        <v>46</v>
      </c>
      <c r="C805" s="57" t="s">
        <v>1187</v>
      </c>
      <c r="D805" s="1">
        <v>89</v>
      </c>
      <c r="E805" s="20">
        <f t="shared" si="69"/>
        <v>30</v>
      </c>
      <c r="F805" s="4" t="str">
        <f>IF(G805&lt;&gt;"",TRIM(CONCATENATE(G805,H805,"_",I805,"_",J805,"_",K805)),"")</f>
        <v>PD_Beschichter2_Regler_Ein_Ist</v>
      </c>
      <c r="G805" s="57" t="s">
        <v>1170</v>
      </c>
      <c r="H805" s="4"/>
      <c r="I805" s="4" t="s">
        <v>1239</v>
      </c>
      <c r="J805" s="4" t="s">
        <v>1087</v>
      </c>
      <c r="K805" s="20" t="s">
        <v>38</v>
      </c>
      <c r="L805" s="4" t="s">
        <v>62</v>
      </c>
      <c r="M805" s="59"/>
      <c r="N805" s="4"/>
      <c r="O805" s="4"/>
      <c r="P805" s="4"/>
      <c r="Q805" s="4" t="s">
        <v>1114</v>
      </c>
      <c r="R805" s="4"/>
      <c r="S805" s="60"/>
      <c r="T805" s="60"/>
      <c r="U805" s="20" t="s">
        <v>41</v>
      </c>
      <c r="V805" s="20"/>
      <c r="W805" s="20"/>
      <c r="X805" s="20" t="s">
        <v>1112</v>
      </c>
      <c r="AC805" s="15"/>
      <c r="AJ805" s="31"/>
    </row>
    <row r="806" spans="1:38" ht="13.2" x14ac:dyDescent="0.25">
      <c r="A806" s="1">
        <v>805</v>
      </c>
      <c r="M806" s="14"/>
      <c r="S806" s="30"/>
      <c r="T806" s="30"/>
      <c r="AC806" s="15"/>
      <c r="AJ806" s="31"/>
    </row>
    <row r="807" spans="1:38" ht="13.2" x14ac:dyDescent="0.25">
      <c r="A807" s="1">
        <v>806</v>
      </c>
      <c r="B807" s="1">
        <v>47</v>
      </c>
      <c r="C807" s="3" t="s">
        <v>1240</v>
      </c>
      <c r="D807" s="1">
        <v>1</v>
      </c>
      <c r="E807" s="1">
        <f>LEN(F807)</f>
        <v>51</v>
      </c>
      <c r="F807" t="str">
        <f>IF(G807&lt;&gt;"",TRIM(CONCATENATE(G807,H807,"_",I807,"_",J807,"_",K807)),"")</f>
        <v>RC21BT1_Einlaufschleuse_Oberseite_BS_Temperatur_Ist</v>
      </c>
      <c r="G807" s="3" t="s">
        <v>1241</v>
      </c>
      <c r="H807" s="54" t="s">
        <v>1242</v>
      </c>
      <c r="I807" t="s">
        <v>1243</v>
      </c>
      <c r="J807" t="s">
        <v>294</v>
      </c>
      <c r="K807" s="1" t="s">
        <v>38</v>
      </c>
      <c r="L807" t="s">
        <v>113</v>
      </c>
      <c r="M807" s="14"/>
      <c r="Q807" t="s">
        <v>1099</v>
      </c>
      <c r="S807" s="30"/>
      <c r="T807" s="30"/>
      <c r="U807" s="1" t="s">
        <v>41</v>
      </c>
      <c r="X807" s="1" t="s">
        <v>41</v>
      </c>
      <c r="AC807" s="15"/>
      <c r="AJ807" t="s">
        <v>1244</v>
      </c>
      <c r="AK807" t="s">
        <v>1245</v>
      </c>
    </row>
    <row r="808" spans="1:38" ht="13.2" x14ac:dyDescent="0.25">
      <c r="A808" s="1">
        <v>807</v>
      </c>
      <c r="B808" s="1">
        <v>47</v>
      </c>
      <c r="C808" s="3" t="s">
        <v>1240</v>
      </c>
      <c r="D808" s="1">
        <v>2</v>
      </c>
      <c r="E808" s="1">
        <f>LEN(F808)</f>
        <v>52</v>
      </c>
      <c r="F808" t="str">
        <f>IF(G808&lt;&gt;"",TRIM(CONCATENATE(G808,H808,"_",I808,"_",J808,"_",K808)),"")</f>
        <v>RC21BT2_Einlaufschleuse_Unterseite_AS_Temperatur_Ist</v>
      </c>
      <c r="G808" s="3" t="s">
        <v>1241</v>
      </c>
      <c r="H808" s="54" t="s">
        <v>1246</v>
      </c>
      <c r="I808" t="s">
        <v>1247</v>
      </c>
      <c r="J808" t="s">
        <v>294</v>
      </c>
      <c r="K808" s="1" t="s">
        <v>38</v>
      </c>
      <c r="L808" t="s">
        <v>113</v>
      </c>
      <c r="M808" s="14"/>
      <c r="Q808" t="s">
        <v>1099</v>
      </c>
      <c r="S808" s="30"/>
      <c r="T808" s="30"/>
      <c r="U808" s="1" t="s">
        <v>41</v>
      </c>
      <c r="X808" s="1" t="s">
        <v>41</v>
      </c>
      <c r="AC808" s="15"/>
      <c r="AJ808" t="s">
        <v>1244</v>
      </c>
      <c r="AK808" t="s">
        <v>1245</v>
      </c>
    </row>
    <row r="809" spans="1:38" ht="13.2" x14ac:dyDescent="0.25">
      <c r="A809" s="1">
        <v>808</v>
      </c>
      <c r="H809" s="29"/>
      <c r="M809" s="14"/>
      <c r="S809" s="30"/>
      <c r="T809" s="30"/>
      <c r="AC809" s="15"/>
    </row>
    <row r="810" spans="1:38" ht="13.2" x14ac:dyDescent="0.25">
      <c r="A810" s="1">
        <v>809</v>
      </c>
      <c r="B810" s="1">
        <v>48</v>
      </c>
      <c r="C810" s="3" t="s">
        <v>1248</v>
      </c>
      <c r="D810" s="1">
        <v>1</v>
      </c>
      <c r="E810" s="1">
        <f>LEN(F810)</f>
        <v>44</v>
      </c>
      <c r="F810" t="str">
        <f>IF(G810&lt;&gt;"",TRIM(CONCATENATE(G810,H810,"_",I810,"_",J810,"_",K810)),"")</f>
        <v>RE21BT_Schwebetrockner_Zone1_Temperatur_Soll</v>
      </c>
      <c r="G810" s="3" t="s">
        <v>1249</v>
      </c>
      <c r="H810" t="s">
        <v>292</v>
      </c>
      <c r="I810" t="s">
        <v>1250</v>
      </c>
      <c r="J810" t="s">
        <v>294</v>
      </c>
      <c r="K810" s="1" t="s">
        <v>48</v>
      </c>
      <c r="L810" t="s">
        <v>113</v>
      </c>
      <c r="M810" s="14"/>
      <c r="Q810" t="s">
        <v>1099</v>
      </c>
      <c r="S810" s="30"/>
      <c r="T810" s="30"/>
      <c r="U810" s="1" t="s">
        <v>41</v>
      </c>
      <c r="X810" s="1" t="s">
        <v>41</v>
      </c>
      <c r="AC810" s="15"/>
    </row>
    <row r="811" spans="1:38" ht="13.2" x14ac:dyDescent="0.25">
      <c r="A811" s="1">
        <v>810</v>
      </c>
      <c r="B811" s="1">
        <v>48</v>
      </c>
      <c r="C811" s="3" t="s">
        <v>1248</v>
      </c>
      <c r="D811" s="1">
        <v>2</v>
      </c>
      <c r="E811" s="1">
        <f>LEN(F811)</f>
        <v>43</v>
      </c>
      <c r="F811" t="str">
        <f>IF(G811&lt;&gt;"",TRIM(CONCATENATE(G811,H811,"_",I811,"_",J811,"_",K811)),"")</f>
        <v>RE21BT_Schwebetrockner_Zone1_Temperatur_Ist</v>
      </c>
      <c r="G811" s="3" t="s">
        <v>1249</v>
      </c>
      <c r="H811" t="s">
        <v>292</v>
      </c>
      <c r="I811" t="s">
        <v>1250</v>
      </c>
      <c r="J811" t="s">
        <v>294</v>
      </c>
      <c r="K811" s="1" t="s">
        <v>38</v>
      </c>
      <c r="L811" t="s">
        <v>113</v>
      </c>
      <c r="M811" s="14"/>
      <c r="Q811" t="s">
        <v>1099</v>
      </c>
      <c r="S811" s="30"/>
      <c r="T811" s="30"/>
      <c r="U811" s="1" t="s">
        <v>41</v>
      </c>
      <c r="X811" s="1" t="s">
        <v>41</v>
      </c>
      <c r="AC811" s="15"/>
    </row>
    <row r="812" spans="1:38" ht="13.2" x14ac:dyDescent="0.25">
      <c r="A812" s="1">
        <v>811</v>
      </c>
      <c r="B812" s="1">
        <v>48</v>
      </c>
      <c r="C812" s="3" t="s">
        <v>1248</v>
      </c>
      <c r="D812" s="1">
        <v>3</v>
      </c>
      <c r="E812" s="1">
        <f>LEN(F812)</f>
        <v>59</v>
      </c>
      <c r="F812" t="str">
        <f>IF(G812&lt;&gt;"",TRIM(CONCATENATE(G812,H812,"_",I812,"_",J812,"_",K812)),"")</f>
        <v>RE21MKL_Schwebetrockner_Zone1_Umluftventilator_Drehzahl_Ist</v>
      </c>
      <c r="G812" s="3" t="s">
        <v>1249</v>
      </c>
      <c r="H812" t="s">
        <v>120</v>
      </c>
      <c r="I812" t="s">
        <v>1251</v>
      </c>
      <c r="J812" t="s">
        <v>1115</v>
      </c>
      <c r="K812" s="1" t="s">
        <v>38</v>
      </c>
      <c r="L812" t="s">
        <v>57</v>
      </c>
      <c r="M812" s="14"/>
      <c r="Q812" t="s">
        <v>1099</v>
      </c>
      <c r="S812" s="30"/>
      <c r="T812" s="30"/>
      <c r="U812" s="1" t="s">
        <v>41</v>
      </c>
      <c r="X812" s="1" t="s">
        <v>41</v>
      </c>
      <c r="AC812" s="15"/>
    </row>
    <row r="813" spans="1:38" ht="13.2" x14ac:dyDescent="0.25">
      <c r="A813" s="1">
        <v>812</v>
      </c>
      <c r="B813" s="1">
        <v>48</v>
      </c>
      <c r="C813" s="3" t="s">
        <v>1248</v>
      </c>
      <c r="D813" s="1">
        <v>4</v>
      </c>
      <c r="E813" s="1">
        <f>LEN(F813)</f>
        <v>60</v>
      </c>
      <c r="F813" t="str">
        <f>IF(G813&lt;&gt;"",TRIM(CONCATENATE(G813,H813,"_",I813,"_",J813,"_",K813)),"")</f>
        <v>RE01MKL_Schwebetrockner_Zone1_Umluftventilator_Drehzahl_Soll</v>
      </c>
      <c r="G813" s="3" t="s">
        <v>1252</v>
      </c>
      <c r="H813" t="s">
        <v>120</v>
      </c>
      <c r="I813" t="s">
        <v>1251</v>
      </c>
      <c r="J813" t="s">
        <v>1115</v>
      </c>
      <c r="K813" s="1" t="s">
        <v>48</v>
      </c>
      <c r="L813" t="s">
        <v>57</v>
      </c>
      <c r="M813" s="14"/>
      <c r="Q813" t="s">
        <v>1099</v>
      </c>
      <c r="S813" s="30"/>
      <c r="T813" s="30"/>
      <c r="U813" s="1" t="s">
        <v>41</v>
      </c>
      <c r="X813" s="1" t="s">
        <v>41</v>
      </c>
      <c r="AC813" s="15"/>
    </row>
    <row r="814" spans="1:38" ht="13.2" x14ac:dyDescent="0.25">
      <c r="A814" s="1">
        <v>813</v>
      </c>
      <c r="B814" s="38">
        <v>48</v>
      </c>
      <c r="C814" s="36" t="s">
        <v>1248</v>
      </c>
      <c r="D814" s="38">
        <v>5</v>
      </c>
      <c r="E814" s="36">
        <f>LEN(F814)</f>
        <v>52</v>
      </c>
      <c r="F814" s="36" t="s">
        <v>1253</v>
      </c>
      <c r="G814" s="36" t="s">
        <v>1249</v>
      </c>
      <c r="H814" s="36" t="s">
        <v>36</v>
      </c>
      <c r="I814" s="36" t="s">
        <v>1254</v>
      </c>
      <c r="J814" s="36" t="s">
        <v>294</v>
      </c>
      <c r="K814" s="38" t="s">
        <v>48</v>
      </c>
      <c r="L814" s="36" t="s">
        <v>113</v>
      </c>
      <c r="M814" s="37" t="s">
        <v>36</v>
      </c>
      <c r="N814" s="36" t="s">
        <v>36</v>
      </c>
      <c r="O814" s="36" t="s">
        <v>36</v>
      </c>
      <c r="P814" s="36" t="s">
        <v>36</v>
      </c>
      <c r="Q814" s="36" t="s">
        <v>40</v>
      </c>
      <c r="R814" s="36" t="s">
        <v>36</v>
      </c>
      <c r="S814" s="36" t="s">
        <v>36</v>
      </c>
      <c r="T814" s="36"/>
      <c r="U814" s="68" t="s">
        <v>41</v>
      </c>
      <c r="V814" s="36"/>
      <c r="W814" s="34"/>
      <c r="X814" s="39" t="s">
        <v>41</v>
      </c>
      <c r="Y814" s="34"/>
      <c r="Z814" s="34"/>
      <c r="AA814" s="34"/>
      <c r="AB814" s="34"/>
      <c r="AC814" s="34"/>
      <c r="AD814" s="41"/>
      <c r="AE814" s="34"/>
      <c r="AF814" s="34"/>
      <c r="AG814" s="34"/>
      <c r="AH814" s="34"/>
      <c r="AI814" s="34"/>
      <c r="AJ814" s="34"/>
      <c r="AK814" s="34"/>
      <c r="AL814" s="34"/>
    </row>
    <row r="815" spans="1:38" s="34" customFormat="1" ht="13.2" x14ac:dyDescent="0.25">
      <c r="A815" s="1">
        <v>814</v>
      </c>
      <c r="B815" s="39"/>
      <c r="D815" s="39"/>
      <c r="K815" s="39"/>
      <c r="M815" s="35"/>
      <c r="X815" s="39"/>
      <c r="AD815" s="41"/>
    </row>
    <row r="816" spans="1:38" s="34" customFormat="1" ht="13.2" x14ac:dyDescent="0.25">
      <c r="A816" s="1">
        <v>815</v>
      </c>
      <c r="B816" s="1">
        <v>49</v>
      </c>
      <c r="C816" s="3" t="s">
        <v>1255</v>
      </c>
      <c r="D816" s="1">
        <v>1</v>
      </c>
      <c r="E816" s="1">
        <f>LEN(F816)</f>
        <v>44</v>
      </c>
      <c r="F816" t="str">
        <f>IF(G816&lt;&gt;"",TRIM(CONCATENATE(G816,H816,"_",I816,"_",J816,"_",K816)),"")</f>
        <v>RF21BT_Schwebetrockner_Zone2_Temperatur_Soll</v>
      </c>
      <c r="G816" s="3" t="s">
        <v>1256</v>
      </c>
      <c r="H816" t="s">
        <v>292</v>
      </c>
      <c r="I816" t="s">
        <v>1257</v>
      </c>
      <c r="J816" t="s">
        <v>294</v>
      </c>
      <c r="K816" s="1" t="s">
        <v>48</v>
      </c>
      <c r="L816" t="s">
        <v>113</v>
      </c>
      <c r="M816" s="14"/>
      <c r="N816"/>
      <c r="O816"/>
      <c r="P816"/>
      <c r="Q816" t="s">
        <v>1099</v>
      </c>
      <c r="R816"/>
      <c r="S816" s="30"/>
      <c r="T816" s="30"/>
      <c r="U816" s="1" t="s">
        <v>41</v>
      </c>
      <c r="V816" s="1"/>
      <c r="W816" s="1"/>
      <c r="X816" s="1" t="s">
        <v>41</v>
      </c>
      <c r="Y816" s="1"/>
      <c r="Z816" s="1"/>
      <c r="AA816" s="1"/>
      <c r="AB816" s="1"/>
      <c r="AC816" s="15"/>
      <c r="AD816"/>
      <c r="AE816"/>
      <c r="AF816"/>
      <c r="AG816"/>
      <c r="AH816"/>
      <c r="AI816"/>
      <c r="AJ816"/>
      <c r="AK816"/>
      <c r="AL816"/>
    </row>
    <row r="817" spans="1:38" ht="13.2" x14ac:dyDescent="0.25">
      <c r="A817" s="1">
        <v>816</v>
      </c>
      <c r="B817" s="1">
        <v>49</v>
      </c>
      <c r="C817" s="3" t="s">
        <v>1255</v>
      </c>
      <c r="D817" s="1">
        <v>2</v>
      </c>
      <c r="E817" s="1">
        <f>LEN(F817)</f>
        <v>43</v>
      </c>
      <c r="F817" t="str">
        <f>IF(G817&lt;&gt;"",TRIM(CONCATENATE(G817,H817,"_",I817,"_",J817,"_",K817)),"")</f>
        <v>RF21BT_Schwebetrockner_Zone2_Temperatur_Ist</v>
      </c>
      <c r="G817" s="3" t="s">
        <v>1256</v>
      </c>
      <c r="H817" t="s">
        <v>292</v>
      </c>
      <c r="I817" t="s">
        <v>1257</v>
      </c>
      <c r="J817" t="s">
        <v>294</v>
      </c>
      <c r="K817" s="1" t="s">
        <v>38</v>
      </c>
      <c r="L817" t="s">
        <v>113</v>
      </c>
      <c r="M817" s="14"/>
      <c r="Q817" t="s">
        <v>1099</v>
      </c>
      <c r="S817" s="30"/>
      <c r="T817" s="30"/>
      <c r="U817" s="1" t="s">
        <v>41</v>
      </c>
      <c r="X817" s="1" t="s">
        <v>41</v>
      </c>
      <c r="AC817" s="15"/>
    </row>
    <row r="818" spans="1:38" ht="13.2" x14ac:dyDescent="0.25">
      <c r="A818" s="1">
        <v>817</v>
      </c>
      <c r="B818" s="1">
        <v>49</v>
      </c>
      <c r="C818" s="3" t="s">
        <v>1255</v>
      </c>
      <c r="D818" s="1">
        <v>3</v>
      </c>
      <c r="E818" s="1">
        <f>LEN(F818)</f>
        <v>60</v>
      </c>
      <c r="F818" t="str">
        <f>IF(G818&lt;&gt;"",TRIM(CONCATENATE(G818,H818,"_",I818,"_",J818,"_",K818)),"")</f>
        <v>RF01MKL_Schwebetrockner_Zone2_Umluftventilator_Drehzahl_Soll</v>
      </c>
      <c r="G818" s="3" t="s">
        <v>1258</v>
      </c>
      <c r="H818" t="s">
        <v>120</v>
      </c>
      <c r="I818" t="s">
        <v>1259</v>
      </c>
      <c r="J818" t="s">
        <v>1115</v>
      </c>
      <c r="K818" s="1" t="s">
        <v>48</v>
      </c>
      <c r="L818" t="s">
        <v>57</v>
      </c>
      <c r="M818" s="14"/>
      <c r="Q818" t="s">
        <v>1099</v>
      </c>
      <c r="S818" s="30"/>
      <c r="T818" s="30"/>
      <c r="U818" s="1" t="s">
        <v>41</v>
      </c>
      <c r="X818" s="1" t="s">
        <v>41</v>
      </c>
      <c r="AC818" s="15"/>
    </row>
    <row r="819" spans="1:38" ht="13.2" x14ac:dyDescent="0.25">
      <c r="A819" s="1">
        <v>818</v>
      </c>
      <c r="B819" s="1">
        <v>49</v>
      </c>
      <c r="C819" s="3" t="s">
        <v>1255</v>
      </c>
      <c r="D819" s="1">
        <v>4</v>
      </c>
      <c r="E819" s="1">
        <f>LEN(F819)</f>
        <v>59</v>
      </c>
      <c r="F819" t="str">
        <f>IF(G819&lt;&gt;"",TRIM(CONCATENATE(G819,H819,"_",I819,"_",J819,"_",K819)),"")</f>
        <v>RF01MKL_Schwebetrockner_Zone2_Umluftventilator_Drehzahl_Ist</v>
      </c>
      <c r="G819" s="3" t="s">
        <v>1258</v>
      </c>
      <c r="H819" t="s">
        <v>120</v>
      </c>
      <c r="I819" t="s">
        <v>1259</v>
      </c>
      <c r="J819" t="s">
        <v>1115</v>
      </c>
      <c r="K819" s="1" t="s">
        <v>38</v>
      </c>
      <c r="L819" t="s">
        <v>57</v>
      </c>
      <c r="M819" s="14"/>
      <c r="Q819" t="s">
        <v>1099</v>
      </c>
      <c r="S819" s="30"/>
      <c r="T819" s="30"/>
      <c r="U819" s="1" t="s">
        <v>41</v>
      </c>
      <c r="X819" s="1" t="s">
        <v>41</v>
      </c>
      <c r="AC819" s="15"/>
    </row>
    <row r="820" spans="1:38" ht="13.2" x14ac:dyDescent="0.25">
      <c r="A820" s="1">
        <v>819</v>
      </c>
      <c r="B820" s="38">
        <v>49</v>
      </c>
      <c r="C820" s="36" t="s">
        <v>1255</v>
      </c>
      <c r="D820" s="38">
        <v>5</v>
      </c>
      <c r="E820" s="36">
        <f>LEN(F820)</f>
        <v>52</v>
      </c>
      <c r="F820" s="36" t="s">
        <v>1260</v>
      </c>
      <c r="G820" s="36" t="s">
        <v>1258</v>
      </c>
      <c r="H820" s="36" t="s">
        <v>36</v>
      </c>
      <c r="I820" s="36" t="s">
        <v>1261</v>
      </c>
      <c r="J820" s="36" t="s">
        <v>294</v>
      </c>
      <c r="K820" s="38" t="s">
        <v>48</v>
      </c>
      <c r="L820" s="36" t="s">
        <v>113</v>
      </c>
      <c r="M820" s="37" t="s">
        <v>36</v>
      </c>
      <c r="N820" s="36" t="s">
        <v>36</v>
      </c>
      <c r="O820" s="36" t="s">
        <v>36</v>
      </c>
      <c r="P820" s="36" t="s">
        <v>36</v>
      </c>
      <c r="Q820" s="36" t="s">
        <v>40</v>
      </c>
      <c r="R820" s="36" t="s">
        <v>36</v>
      </c>
      <c r="S820" s="36" t="s">
        <v>36</v>
      </c>
      <c r="T820" s="36"/>
      <c r="U820" s="68" t="s">
        <v>41</v>
      </c>
      <c r="V820" s="68"/>
      <c r="W820" s="34"/>
      <c r="X820" s="39" t="s">
        <v>41</v>
      </c>
      <c r="Y820" s="34"/>
      <c r="Z820" s="34"/>
      <c r="AA820" s="34"/>
      <c r="AB820" s="34"/>
      <c r="AC820" s="34"/>
      <c r="AD820" s="41"/>
      <c r="AE820" s="34"/>
      <c r="AF820" s="34"/>
      <c r="AG820" s="34"/>
      <c r="AH820" s="34"/>
      <c r="AI820" s="34"/>
      <c r="AJ820" s="34"/>
      <c r="AK820" s="34"/>
      <c r="AL820" s="34"/>
    </row>
    <row r="821" spans="1:38" s="34" customFormat="1" ht="13.2" x14ac:dyDescent="0.25">
      <c r="A821" s="1">
        <v>820</v>
      </c>
      <c r="B821" s="39"/>
      <c r="D821" s="39"/>
      <c r="K821" s="39"/>
      <c r="M821" s="35"/>
      <c r="X821" s="39"/>
      <c r="AD821" s="41"/>
    </row>
    <row r="822" spans="1:38" s="34" customFormat="1" ht="13.2" x14ac:dyDescent="0.25">
      <c r="A822" s="1">
        <v>821</v>
      </c>
      <c r="B822" s="1">
        <v>50</v>
      </c>
      <c r="C822" s="3" t="s">
        <v>1262</v>
      </c>
      <c r="D822" s="1">
        <v>1</v>
      </c>
      <c r="E822" s="1">
        <f>LEN(F822)</f>
        <v>44</v>
      </c>
      <c r="F822" t="str">
        <f>IF(G822&lt;&gt;"",TRIM(CONCATENATE(G822,H822,"_",I822,"_",J822,"_",K822)),"")</f>
        <v>RG21BT_Schwebetrockner_Zone3_Temperatur_Soll</v>
      </c>
      <c r="G822" s="3" t="s">
        <v>1263</v>
      </c>
      <c r="H822" t="s">
        <v>292</v>
      </c>
      <c r="I822" t="s">
        <v>1264</v>
      </c>
      <c r="J822" t="s">
        <v>294</v>
      </c>
      <c r="K822" s="1" t="s">
        <v>48</v>
      </c>
      <c r="L822" t="s">
        <v>113</v>
      </c>
      <c r="M822" s="14"/>
      <c r="N822"/>
      <c r="O822"/>
      <c r="P822"/>
      <c r="Q822" t="s">
        <v>1099</v>
      </c>
      <c r="R822"/>
      <c r="S822" s="30"/>
      <c r="T822" s="30"/>
      <c r="U822" s="1" t="s">
        <v>41</v>
      </c>
      <c r="V822" s="1"/>
      <c r="W822" s="1"/>
      <c r="X822" s="1" t="s">
        <v>41</v>
      </c>
      <c r="Y822" s="1"/>
      <c r="Z822" s="1"/>
      <c r="AA822" s="1"/>
      <c r="AB822" s="1"/>
      <c r="AC822" s="15"/>
      <c r="AD822"/>
      <c r="AE822"/>
      <c r="AF822"/>
      <c r="AG822"/>
      <c r="AH822"/>
      <c r="AI822"/>
      <c r="AJ822"/>
      <c r="AK822"/>
      <c r="AL822"/>
    </row>
    <row r="823" spans="1:38" ht="13.2" x14ac:dyDescent="0.25">
      <c r="A823" s="1">
        <v>822</v>
      </c>
      <c r="B823" s="1">
        <v>50</v>
      </c>
      <c r="C823" s="3" t="s">
        <v>1262</v>
      </c>
      <c r="D823" s="1">
        <v>2</v>
      </c>
      <c r="E823" s="1">
        <f>LEN(F823)</f>
        <v>43</v>
      </c>
      <c r="F823" t="str">
        <f>IF(G823&lt;&gt;"",TRIM(CONCATENATE(G823,H823,"_",I823,"_",J823,"_",K823)),"")</f>
        <v>RG21BT_Schwebetrockner_Zone3_Temperatur_Ist</v>
      </c>
      <c r="G823" s="3" t="s">
        <v>1263</v>
      </c>
      <c r="H823" t="s">
        <v>292</v>
      </c>
      <c r="I823" t="s">
        <v>1264</v>
      </c>
      <c r="J823" t="s">
        <v>294</v>
      </c>
      <c r="K823" s="1" t="s">
        <v>38</v>
      </c>
      <c r="L823" t="s">
        <v>113</v>
      </c>
      <c r="M823" s="14"/>
      <c r="Q823" t="s">
        <v>1099</v>
      </c>
      <c r="S823" s="30"/>
      <c r="T823" s="30"/>
      <c r="U823" s="1" t="s">
        <v>41</v>
      </c>
      <c r="X823" s="1" t="s">
        <v>41</v>
      </c>
      <c r="AC823" s="15"/>
    </row>
    <row r="824" spans="1:38" ht="13.2" x14ac:dyDescent="0.25">
      <c r="A824" s="1">
        <v>823</v>
      </c>
      <c r="B824" s="1">
        <v>50</v>
      </c>
      <c r="C824" s="3" t="s">
        <v>1262</v>
      </c>
      <c r="D824" s="1">
        <v>3</v>
      </c>
      <c r="E824" s="1">
        <f>LEN(F824)</f>
        <v>60</v>
      </c>
      <c r="F824" t="str">
        <f>IF(G824&lt;&gt;"",TRIM(CONCATENATE(G824,H824,"_",I824,"_",J824,"_",K824)),"")</f>
        <v>RG01MKL_Schwebetrockner_Zone3_Umluftventilator_Drehzahl_Soll</v>
      </c>
      <c r="G824" s="3" t="s">
        <v>1265</v>
      </c>
      <c r="H824" t="s">
        <v>120</v>
      </c>
      <c r="I824" t="s">
        <v>1266</v>
      </c>
      <c r="J824" t="s">
        <v>1115</v>
      </c>
      <c r="K824" s="1" t="s">
        <v>48</v>
      </c>
      <c r="L824" t="s">
        <v>57</v>
      </c>
      <c r="M824" s="14"/>
      <c r="Q824" t="s">
        <v>1099</v>
      </c>
      <c r="S824" s="30"/>
      <c r="T824" s="30"/>
      <c r="U824" s="1" t="s">
        <v>41</v>
      </c>
      <c r="X824" s="1" t="s">
        <v>41</v>
      </c>
      <c r="AC824" s="15"/>
    </row>
    <row r="825" spans="1:38" ht="13.2" x14ac:dyDescent="0.25">
      <c r="A825" s="1">
        <v>824</v>
      </c>
      <c r="B825" s="1">
        <v>50</v>
      </c>
      <c r="C825" s="3" t="s">
        <v>1262</v>
      </c>
      <c r="D825" s="1">
        <v>4</v>
      </c>
      <c r="E825" s="1">
        <f>LEN(F825)</f>
        <v>59</v>
      </c>
      <c r="F825" t="str">
        <f>IF(G825&lt;&gt;"",TRIM(CONCATENATE(G825,H825,"_",I825,"_",J825,"_",K825)),"")</f>
        <v>RG01MKL_Schwebetrockner_Zone3_Umluftventilator_Drehzahl_Ist</v>
      </c>
      <c r="G825" s="3" t="s">
        <v>1265</v>
      </c>
      <c r="H825" t="s">
        <v>120</v>
      </c>
      <c r="I825" t="s">
        <v>1266</v>
      </c>
      <c r="J825" t="s">
        <v>1115</v>
      </c>
      <c r="K825" s="1" t="s">
        <v>38</v>
      </c>
      <c r="L825" t="s">
        <v>57</v>
      </c>
      <c r="M825" s="14"/>
      <c r="Q825" t="s">
        <v>1099</v>
      </c>
      <c r="S825" s="30"/>
      <c r="T825" s="30"/>
      <c r="U825" s="1" t="s">
        <v>41</v>
      </c>
      <c r="X825" s="1" t="s">
        <v>41</v>
      </c>
      <c r="AC825" s="15"/>
    </row>
    <row r="826" spans="1:38" ht="13.2" x14ac:dyDescent="0.25">
      <c r="A826" s="1">
        <v>825</v>
      </c>
      <c r="B826" s="38">
        <v>50</v>
      </c>
      <c r="C826" s="36" t="s">
        <v>1262</v>
      </c>
      <c r="D826" s="38">
        <v>5</v>
      </c>
      <c r="E826" s="20">
        <f>LEN(F826)</f>
        <v>52</v>
      </c>
      <c r="F826" s="36" t="s">
        <v>1267</v>
      </c>
      <c r="G826" s="36" t="s">
        <v>1265</v>
      </c>
      <c r="H826" s="36" t="s">
        <v>36</v>
      </c>
      <c r="I826" s="36" t="s">
        <v>1268</v>
      </c>
      <c r="J826" s="36" t="s">
        <v>294</v>
      </c>
      <c r="K826" s="38" t="s">
        <v>48</v>
      </c>
      <c r="L826" s="36" t="s">
        <v>113</v>
      </c>
      <c r="M826" s="37" t="s">
        <v>36</v>
      </c>
      <c r="N826" s="36" t="s">
        <v>36</v>
      </c>
      <c r="O826" s="36" t="s">
        <v>36</v>
      </c>
      <c r="P826" s="36" t="s">
        <v>36</v>
      </c>
      <c r="Q826" s="36" t="s">
        <v>40</v>
      </c>
      <c r="R826" s="36" t="s">
        <v>36</v>
      </c>
      <c r="S826" s="36" t="s">
        <v>36</v>
      </c>
      <c r="T826" s="36"/>
      <c r="U826" s="68" t="s">
        <v>41</v>
      </c>
      <c r="V826" s="68"/>
      <c r="W826" s="34"/>
      <c r="X826" s="39" t="s">
        <v>41</v>
      </c>
      <c r="Y826" s="34"/>
      <c r="Z826" s="34"/>
      <c r="AA826" s="34"/>
      <c r="AB826" s="34"/>
      <c r="AC826" s="34"/>
      <c r="AD826" s="41"/>
      <c r="AE826" s="34"/>
      <c r="AF826" s="34"/>
      <c r="AG826" s="34"/>
      <c r="AH826" s="34"/>
      <c r="AI826" s="34"/>
      <c r="AJ826" s="34"/>
      <c r="AK826" s="34"/>
      <c r="AL826" s="34"/>
    </row>
    <row r="827" spans="1:38" s="34" customFormat="1" ht="13.2" x14ac:dyDescent="0.25">
      <c r="A827" s="1">
        <v>826</v>
      </c>
      <c r="B827" s="39"/>
      <c r="D827" s="39"/>
      <c r="K827" s="39"/>
      <c r="M827" s="35"/>
      <c r="X827" s="39"/>
      <c r="AD827" s="41"/>
    </row>
    <row r="828" spans="1:38" s="34" customFormat="1" ht="13.2" x14ac:dyDescent="0.25">
      <c r="A828" s="1">
        <v>827</v>
      </c>
      <c r="B828" s="1">
        <v>51</v>
      </c>
      <c r="C828" s="3" t="s">
        <v>1269</v>
      </c>
      <c r="D828" s="1">
        <v>1</v>
      </c>
      <c r="E828" s="1">
        <f>LEN(F828)</f>
        <v>44</v>
      </c>
      <c r="F828" t="str">
        <f>IF(G828&lt;&gt;"",TRIM(CONCATENATE(G828,H828,"_",I828,"_",J828,"_",K828)),"")</f>
        <v>RH21BT_Schwebetrockner_Zone4_Temperatur_Soll</v>
      </c>
      <c r="G828" s="3" t="s">
        <v>1270</v>
      </c>
      <c r="H828" t="s">
        <v>292</v>
      </c>
      <c r="I828" t="s">
        <v>1271</v>
      </c>
      <c r="J828" t="s">
        <v>294</v>
      </c>
      <c r="K828" s="1" t="s">
        <v>48</v>
      </c>
      <c r="L828" t="s">
        <v>113</v>
      </c>
      <c r="M828" s="14"/>
      <c r="N828"/>
      <c r="O828"/>
      <c r="P828"/>
      <c r="Q828" t="s">
        <v>1099</v>
      </c>
      <c r="R828"/>
      <c r="S828" s="30"/>
      <c r="T828" s="30"/>
      <c r="U828" s="1" t="s">
        <v>41</v>
      </c>
      <c r="V828" s="1"/>
      <c r="W828" s="1"/>
      <c r="X828" s="1" t="s">
        <v>41</v>
      </c>
      <c r="Y828" s="1"/>
      <c r="Z828" s="1"/>
      <c r="AA828" s="1"/>
      <c r="AB828" s="1"/>
      <c r="AC828" s="15"/>
      <c r="AD828"/>
      <c r="AE828"/>
      <c r="AF828"/>
      <c r="AG828"/>
      <c r="AH828"/>
      <c r="AI828"/>
      <c r="AJ828"/>
      <c r="AK828"/>
      <c r="AL828"/>
    </row>
    <row r="829" spans="1:38" ht="13.2" x14ac:dyDescent="0.25">
      <c r="A829" s="1">
        <v>828</v>
      </c>
      <c r="B829" s="1">
        <v>51</v>
      </c>
      <c r="C829" s="3" t="s">
        <v>1269</v>
      </c>
      <c r="D829" s="1">
        <v>2</v>
      </c>
      <c r="E829" s="1">
        <f>LEN(F829)</f>
        <v>43</v>
      </c>
      <c r="F829" t="str">
        <f>IF(G829&lt;&gt;"",TRIM(CONCATENATE(G829,H829,"_",I829,"_",J829,"_",K829)),"")</f>
        <v>RH21BT_Schwebetrockner_Zone4_Temperatur_Ist</v>
      </c>
      <c r="G829" s="3" t="s">
        <v>1270</v>
      </c>
      <c r="H829" t="s">
        <v>292</v>
      </c>
      <c r="I829" t="s">
        <v>1271</v>
      </c>
      <c r="J829" t="s">
        <v>294</v>
      </c>
      <c r="K829" s="1" t="s">
        <v>38</v>
      </c>
      <c r="L829" t="s">
        <v>113</v>
      </c>
      <c r="M829" s="14"/>
      <c r="Q829" t="s">
        <v>1099</v>
      </c>
      <c r="S829" s="30"/>
      <c r="T829" s="30"/>
      <c r="U829" s="1" t="s">
        <v>41</v>
      </c>
      <c r="X829" s="1" t="s">
        <v>41</v>
      </c>
      <c r="AC829" s="15"/>
    </row>
    <row r="830" spans="1:38" ht="13.2" x14ac:dyDescent="0.25">
      <c r="A830" s="1">
        <v>829</v>
      </c>
      <c r="B830" s="1">
        <v>51</v>
      </c>
      <c r="C830" s="3" t="s">
        <v>1269</v>
      </c>
      <c r="D830" s="1">
        <v>3</v>
      </c>
      <c r="E830" s="1">
        <f>LEN(F830)</f>
        <v>60</v>
      </c>
      <c r="F830" t="str">
        <f>IF(G830&lt;&gt;"",TRIM(CONCATENATE(G830,H830,"_",I830,"_",J830,"_",K830)),"")</f>
        <v>RH01MKL_Schwebetrockner_Zone4_Umluftventilator_Drehzahl_Soll</v>
      </c>
      <c r="G830" s="3" t="s">
        <v>1272</v>
      </c>
      <c r="H830" t="s">
        <v>120</v>
      </c>
      <c r="I830" t="s">
        <v>1273</v>
      </c>
      <c r="J830" t="s">
        <v>1115</v>
      </c>
      <c r="K830" s="1" t="s">
        <v>48</v>
      </c>
      <c r="L830" t="s">
        <v>57</v>
      </c>
      <c r="M830" s="14"/>
      <c r="Q830" t="s">
        <v>1099</v>
      </c>
      <c r="S830" s="30"/>
      <c r="T830" s="30"/>
      <c r="U830" s="1" t="s">
        <v>41</v>
      </c>
      <c r="X830" s="1" t="s">
        <v>41</v>
      </c>
      <c r="AC830" s="15"/>
    </row>
    <row r="831" spans="1:38" ht="13.2" x14ac:dyDescent="0.25">
      <c r="A831" s="1">
        <v>830</v>
      </c>
      <c r="B831" s="1">
        <v>51</v>
      </c>
      <c r="C831" s="3" t="s">
        <v>1269</v>
      </c>
      <c r="D831" s="1">
        <v>4</v>
      </c>
      <c r="E831" s="1">
        <f>LEN(F831)</f>
        <v>59</v>
      </c>
      <c r="F831" t="str">
        <f>IF(G831&lt;&gt;"",TRIM(CONCATENATE(G831,H831,"_",I831,"_",J831,"_",K831)),"")</f>
        <v>RH01MKL_Schwebetrockner_Zone4_Umluftventilator_Drehzahl_Ist</v>
      </c>
      <c r="G831" s="3" t="s">
        <v>1272</v>
      </c>
      <c r="H831" t="s">
        <v>120</v>
      </c>
      <c r="I831" t="s">
        <v>1273</v>
      </c>
      <c r="J831" t="s">
        <v>1115</v>
      </c>
      <c r="K831" s="1" t="s">
        <v>38</v>
      </c>
      <c r="L831" t="s">
        <v>57</v>
      </c>
      <c r="M831" s="14"/>
      <c r="Q831" t="s">
        <v>1099</v>
      </c>
      <c r="S831" s="30"/>
      <c r="T831" s="30"/>
      <c r="U831" s="1" t="s">
        <v>41</v>
      </c>
      <c r="X831" s="1" t="s">
        <v>41</v>
      </c>
      <c r="AC831" s="15"/>
    </row>
    <row r="832" spans="1:38" ht="13.2" x14ac:dyDescent="0.25">
      <c r="A832" s="1">
        <v>831</v>
      </c>
      <c r="B832" s="38">
        <v>51</v>
      </c>
      <c r="C832" s="36" t="s">
        <v>1269</v>
      </c>
      <c r="D832" s="38">
        <v>5</v>
      </c>
      <c r="E832" s="36">
        <f>LEN(F832)</f>
        <v>52</v>
      </c>
      <c r="F832" s="36" t="s">
        <v>1274</v>
      </c>
      <c r="G832" s="36" t="s">
        <v>1272</v>
      </c>
      <c r="H832" s="36" t="s">
        <v>36</v>
      </c>
      <c r="I832" s="36" t="s">
        <v>1275</v>
      </c>
      <c r="J832" s="36" t="s">
        <v>294</v>
      </c>
      <c r="K832" s="38" t="s">
        <v>48</v>
      </c>
      <c r="L832" s="36" t="s">
        <v>113</v>
      </c>
      <c r="M832" s="37" t="s">
        <v>36</v>
      </c>
      <c r="N832" s="36" t="s">
        <v>36</v>
      </c>
      <c r="O832" s="36" t="s">
        <v>36</v>
      </c>
      <c r="P832" s="36" t="s">
        <v>36</v>
      </c>
      <c r="Q832" s="36" t="s">
        <v>40</v>
      </c>
      <c r="R832" s="36" t="s">
        <v>36</v>
      </c>
      <c r="S832" s="36" t="s">
        <v>36</v>
      </c>
      <c r="T832" s="36"/>
      <c r="U832" s="68" t="s">
        <v>41</v>
      </c>
      <c r="V832" s="68"/>
      <c r="W832" s="34"/>
      <c r="X832" s="39" t="s">
        <v>41</v>
      </c>
      <c r="Y832" s="34"/>
      <c r="Z832" s="34"/>
      <c r="AA832" s="34"/>
      <c r="AB832" s="34"/>
      <c r="AC832" s="34"/>
      <c r="AD832" s="41"/>
      <c r="AE832" s="34"/>
      <c r="AF832" s="34"/>
      <c r="AG832" s="34"/>
      <c r="AH832" s="34"/>
      <c r="AI832" s="34"/>
      <c r="AJ832" s="34"/>
      <c r="AK832" s="34"/>
      <c r="AL832" s="34"/>
    </row>
    <row r="833" spans="1:38" s="34" customFormat="1" ht="13.2" x14ac:dyDescent="0.25">
      <c r="A833" s="1">
        <v>832</v>
      </c>
      <c r="B833" s="39"/>
      <c r="D833" s="39"/>
      <c r="K833" s="39"/>
      <c r="M833" s="35"/>
      <c r="X833" s="39"/>
      <c r="AD833" s="41"/>
    </row>
    <row r="834" spans="1:38" s="34" customFormat="1" ht="13.2" x14ac:dyDescent="0.25">
      <c r="A834" s="1">
        <v>833</v>
      </c>
      <c r="B834" s="1">
        <v>52</v>
      </c>
      <c r="C834" s="3" t="s">
        <v>1276</v>
      </c>
      <c r="D834" s="1">
        <v>1</v>
      </c>
      <c r="E834" s="1">
        <f>LEN(F834)</f>
        <v>44</v>
      </c>
      <c r="F834" t="str">
        <f>IF(G834&lt;&gt;"",TRIM(CONCATENATE(G834,H834,"_",I834,"_",J834,"_",K834)),"")</f>
        <v>RI21BT_Schwebetrockner_Zone5_Temperatur_Soll</v>
      </c>
      <c r="G834" s="3" t="s">
        <v>1277</v>
      </c>
      <c r="H834" t="s">
        <v>292</v>
      </c>
      <c r="I834" t="s">
        <v>1278</v>
      </c>
      <c r="J834" t="s">
        <v>294</v>
      </c>
      <c r="K834" s="1" t="s">
        <v>48</v>
      </c>
      <c r="L834" t="s">
        <v>113</v>
      </c>
      <c r="M834" s="14"/>
      <c r="N834"/>
      <c r="O834"/>
      <c r="P834"/>
      <c r="Q834" t="s">
        <v>1099</v>
      </c>
      <c r="R834"/>
      <c r="S834" s="30"/>
      <c r="T834" s="30"/>
      <c r="U834" s="1" t="s">
        <v>41</v>
      </c>
      <c r="V834" s="1"/>
      <c r="W834" s="1"/>
      <c r="X834" s="1" t="s">
        <v>41</v>
      </c>
      <c r="Y834" s="1"/>
      <c r="Z834" s="1"/>
      <c r="AA834" s="1"/>
      <c r="AB834" s="1"/>
      <c r="AC834" s="15"/>
      <c r="AD834"/>
      <c r="AE834"/>
      <c r="AF834"/>
      <c r="AG834"/>
      <c r="AH834"/>
      <c r="AI834"/>
      <c r="AJ834"/>
      <c r="AK834"/>
      <c r="AL834"/>
    </row>
    <row r="835" spans="1:38" ht="13.2" x14ac:dyDescent="0.25">
      <c r="A835" s="1">
        <v>834</v>
      </c>
      <c r="B835" s="1">
        <v>52</v>
      </c>
      <c r="C835" s="3" t="s">
        <v>1276</v>
      </c>
      <c r="D835" s="1">
        <v>2</v>
      </c>
      <c r="E835" s="1">
        <f>LEN(F835)</f>
        <v>43</v>
      </c>
      <c r="F835" t="str">
        <f>IF(G835&lt;&gt;"",TRIM(CONCATENATE(G835,H835,"_",I835,"_",J835,"_",K835)),"")</f>
        <v>RI21BT_Schwebetrockner_Zone5_Temperatur_Ist</v>
      </c>
      <c r="G835" s="3" t="s">
        <v>1277</v>
      </c>
      <c r="H835" t="s">
        <v>292</v>
      </c>
      <c r="I835" t="s">
        <v>1278</v>
      </c>
      <c r="J835" t="s">
        <v>294</v>
      </c>
      <c r="K835" s="1" t="s">
        <v>38</v>
      </c>
      <c r="L835" t="s">
        <v>113</v>
      </c>
      <c r="M835" s="14"/>
      <c r="Q835" t="s">
        <v>1099</v>
      </c>
      <c r="S835" s="30"/>
      <c r="T835" s="30"/>
      <c r="U835" s="1" t="s">
        <v>41</v>
      </c>
      <c r="X835" s="1" t="s">
        <v>41</v>
      </c>
      <c r="AC835" s="15"/>
    </row>
    <row r="836" spans="1:38" ht="13.2" x14ac:dyDescent="0.25">
      <c r="A836" s="1">
        <v>835</v>
      </c>
      <c r="B836" s="1">
        <v>52</v>
      </c>
      <c r="C836" s="3" t="s">
        <v>1276</v>
      </c>
      <c r="D836" s="1">
        <v>3</v>
      </c>
      <c r="E836" s="1">
        <f>LEN(F836)</f>
        <v>60</v>
      </c>
      <c r="F836" t="str">
        <f>IF(G836&lt;&gt;"",TRIM(CONCATENATE(G836,H836,"_",I836,"_",J836,"_",K836)),"")</f>
        <v>RI01MKL_Schwebetrockner_Zone5_Umluftventilator_Drehzahl_Soll</v>
      </c>
      <c r="G836" s="3" t="s">
        <v>1279</v>
      </c>
      <c r="H836" t="s">
        <v>120</v>
      </c>
      <c r="I836" t="s">
        <v>1280</v>
      </c>
      <c r="J836" t="s">
        <v>1115</v>
      </c>
      <c r="K836" s="1" t="s">
        <v>48</v>
      </c>
      <c r="L836" t="s">
        <v>57</v>
      </c>
      <c r="M836" s="14"/>
      <c r="Q836" t="s">
        <v>1099</v>
      </c>
      <c r="S836" s="30"/>
      <c r="T836" s="30"/>
      <c r="U836" s="1" t="s">
        <v>41</v>
      </c>
      <c r="X836" s="1" t="s">
        <v>41</v>
      </c>
      <c r="AC836" s="15"/>
    </row>
    <row r="837" spans="1:38" ht="13.2" x14ac:dyDescent="0.25">
      <c r="A837" s="1">
        <v>836</v>
      </c>
      <c r="B837" s="1">
        <v>52</v>
      </c>
      <c r="C837" s="3" t="s">
        <v>1276</v>
      </c>
      <c r="D837" s="1">
        <v>4</v>
      </c>
      <c r="E837" s="1">
        <f>LEN(F837)</f>
        <v>59</v>
      </c>
      <c r="F837" t="str">
        <f>IF(G837&lt;&gt;"",TRIM(CONCATENATE(G837,H837,"_",I837,"_",J837,"_",K837)),"")</f>
        <v>RI01MKL_Schwebetrockner_Zone5_Umluftventilator_Drehzahl_Ist</v>
      </c>
      <c r="G837" s="3" t="s">
        <v>1279</v>
      </c>
      <c r="H837" t="s">
        <v>120</v>
      </c>
      <c r="I837" t="s">
        <v>1280</v>
      </c>
      <c r="J837" t="s">
        <v>1115</v>
      </c>
      <c r="K837" s="1" t="s">
        <v>38</v>
      </c>
      <c r="L837" t="s">
        <v>57</v>
      </c>
      <c r="M837" s="14"/>
      <c r="Q837" t="s">
        <v>1099</v>
      </c>
      <c r="S837" s="30"/>
      <c r="T837" s="30"/>
      <c r="U837" s="1" t="s">
        <v>41</v>
      </c>
      <c r="X837" s="1" t="s">
        <v>41</v>
      </c>
      <c r="AC837" s="15"/>
    </row>
    <row r="838" spans="1:38" ht="13.2" x14ac:dyDescent="0.25">
      <c r="A838" s="1">
        <v>837</v>
      </c>
      <c r="B838" s="38">
        <v>52</v>
      </c>
      <c r="C838" s="36" t="s">
        <v>1276</v>
      </c>
      <c r="D838" s="38">
        <v>5</v>
      </c>
      <c r="E838" s="36">
        <f>LEN(F838)</f>
        <v>52</v>
      </c>
      <c r="F838" s="36" t="s">
        <v>1281</v>
      </c>
      <c r="G838" s="36" t="s">
        <v>1279</v>
      </c>
      <c r="H838" s="36" t="s">
        <v>36</v>
      </c>
      <c r="I838" s="36" t="s">
        <v>1282</v>
      </c>
      <c r="J838" s="36" t="s">
        <v>294</v>
      </c>
      <c r="K838" s="38" t="s">
        <v>48</v>
      </c>
      <c r="L838" s="36" t="s">
        <v>113</v>
      </c>
      <c r="M838" s="37" t="s">
        <v>36</v>
      </c>
      <c r="N838" s="36" t="s">
        <v>36</v>
      </c>
      <c r="O838" s="36" t="s">
        <v>36</v>
      </c>
      <c r="P838" s="36" t="s">
        <v>36</v>
      </c>
      <c r="Q838" s="36" t="s">
        <v>40</v>
      </c>
      <c r="R838" s="36" t="s">
        <v>36</v>
      </c>
      <c r="S838" s="36" t="s">
        <v>36</v>
      </c>
      <c r="T838" s="36"/>
      <c r="U838" s="68" t="s">
        <v>41</v>
      </c>
      <c r="V838" s="68"/>
      <c r="W838" s="34"/>
      <c r="X838" s="39" t="s">
        <v>41</v>
      </c>
      <c r="Y838" s="34"/>
      <c r="Z838" s="34"/>
      <c r="AA838" s="34"/>
      <c r="AB838" s="34"/>
      <c r="AC838" s="34"/>
      <c r="AD838" s="41"/>
      <c r="AE838" s="34"/>
      <c r="AF838" s="34"/>
      <c r="AG838" s="34"/>
      <c r="AH838" s="34"/>
      <c r="AI838" s="34"/>
      <c r="AJ838" s="34"/>
      <c r="AK838" s="34"/>
      <c r="AL838" s="34"/>
    </row>
    <row r="839" spans="1:38" s="34" customFormat="1" ht="13.2" x14ac:dyDescent="0.25">
      <c r="A839" s="1">
        <v>838</v>
      </c>
      <c r="B839" s="39"/>
      <c r="D839" s="39"/>
      <c r="K839" s="39"/>
      <c r="M839" s="35"/>
      <c r="X839" s="39"/>
      <c r="AD839" s="41"/>
    </row>
    <row r="840" spans="1:38" s="34" customFormat="1" ht="13.2" x14ac:dyDescent="0.25">
      <c r="A840" s="1">
        <v>839</v>
      </c>
      <c r="B840" s="1">
        <v>53</v>
      </c>
      <c r="C840" s="3" t="s">
        <v>1283</v>
      </c>
      <c r="D840" s="1">
        <v>1</v>
      </c>
      <c r="E840" s="1">
        <f>LEN(F840)</f>
        <v>44</v>
      </c>
      <c r="F840" t="str">
        <f>IF(G840&lt;&gt;"",TRIM(CONCATENATE(G840,H840,"_",I840,"_",J840,"_",K840)),"")</f>
        <v>RJ21BT_Schwebetrockner_Zone6_Temperatur_Soll</v>
      </c>
      <c r="G840" s="3" t="s">
        <v>1284</v>
      </c>
      <c r="H840" t="s">
        <v>292</v>
      </c>
      <c r="I840" t="s">
        <v>1285</v>
      </c>
      <c r="J840" t="s">
        <v>294</v>
      </c>
      <c r="K840" s="1" t="s">
        <v>48</v>
      </c>
      <c r="L840" t="s">
        <v>113</v>
      </c>
      <c r="M840" s="14"/>
      <c r="N840"/>
      <c r="O840"/>
      <c r="P840"/>
      <c r="Q840" t="s">
        <v>1099</v>
      </c>
      <c r="R840"/>
      <c r="S840" s="30"/>
      <c r="T840" s="30"/>
      <c r="U840" s="1" t="s">
        <v>41</v>
      </c>
      <c r="V840" s="1"/>
      <c r="W840" s="1"/>
      <c r="X840" s="1" t="s">
        <v>41</v>
      </c>
      <c r="Y840" s="1"/>
      <c r="Z840" s="1"/>
      <c r="AA840" s="1"/>
      <c r="AB840" s="1"/>
      <c r="AC840" s="15"/>
      <c r="AD840"/>
      <c r="AE840"/>
      <c r="AF840"/>
      <c r="AG840"/>
      <c r="AH840"/>
      <c r="AI840"/>
      <c r="AJ840"/>
      <c r="AK840"/>
      <c r="AL840"/>
    </row>
    <row r="841" spans="1:38" ht="13.2" x14ac:dyDescent="0.25">
      <c r="A841" s="1">
        <v>840</v>
      </c>
      <c r="B841" s="1">
        <v>53</v>
      </c>
      <c r="C841" s="3" t="s">
        <v>1283</v>
      </c>
      <c r="D841" s="1">
        <v>2</v>
      </c>
      <c r="E841" s="1">
        <f>LEN(F841)</f>
        <v>43</v>
      </c>
      <c r="F841" t="str">
        <f>IF(G841&lt;&gt;"",TRIM(CONCATENATE(G841,H841,"_",I841,"_",J841,"_",K841)),"")</f>
        <v>RJ21BT_Schwebetrockner_Zone6_Temperatur_Ist</v>
      </c>
      <c r="G841" s="3" t="s">
        <v>1284</v>
      </c>
      <c r="H841" t="s">
        <v>292</v>
      </c>
      <c r="I841" t="s">
        <v>1285</v>
      </c>
      <c r="J841" t="s">
        <v>294</v>
      </c>
      <c r="K841" s="1" t="s">
        <v>38</v>
      </c>
      <c r="L841" t="s">
        <v>113</v>
      </c>
      <c r="M841" s="14"/>
      <c r="Q841" t="s">
        <v>1099</v>
      </c>
      <c r="S841" s="30"/>
      <c r="T841" s="30"/>
      <c r="U841" s="1" t="s">
        <v>41</v>
      </c>
      <c r="X841" s="1" t="s">
        <v>41</v>
      </c>
      <c r="AC841" s="15"/>
    </row>
    <row r="842" spans="1:38" ht="13.2" x14ac:dyDescent="0.25">
      <c r="A842" s="1">
        <v>841</v>
      </c>
      <c r="B842" s="1">
        <v>53</v>
      </c>
      <c r="C842" s="3" t="s">
        <v>1283</v>
      </c>
      <c r="D842" s="1">
        <v>3</v>
      </c>
      <c r="E842" s="1">
        <f>LEN(F842)</f>
        <v>60</v>
      </c>
      <c r="F842" t="str">
        <f>IF(G842&lt;&gt;"",TRIM(CONCATENATE(G842,H842,"_",I842,"_",J842,"_",K842)),"")</f>
        <v>RJ01MKL_Schwebetrockner_Zone6_Umluftventilator_Drehzahl_Soll</v>
      </c>
      <c r="G842" s="3" t="s">
        <v>1286</v>
      </c>
      <c r="H842" t="s">
        <v>120</v>
      </c>
      <c r="I842" t="s">
        <v>1287</v>
      </c>
      <c r="J842" t="s">
        <v>1115</v>
      </c>
      <c r="K842" s="1" t="s">
        <v>48</v>
      </c>
      <c r="L842" t="s">
        <v>57</v>
      </c>
      <c r="M842" s="14"/>
      <c r="Q842" t="s">
        <v>1099</v>
      </c>
      <c r="S842" s="30"/>
      <c r="T842" s="30"/>
      <c r="U842" s="1" t="s">
        <v>41</v>
      </c>
      <c r="X842" s="1" t="s">
        <v>41</v>
      </c>
      <c r="AC842" s="15"/>
    </row>
    <row r="843" spans="1:38" ht="13.2" x14ac:dyDescent="0.25">
      <c r="A843" s="1">
        <v>842</v>
      </c>
      <c r="B843" s="1">
        <v>53</v>
      </c>
      <c r="C843" s="3" t="s">
        <v>1283</v>
      </c>
      <c r="D843" s="1">
        <v>4</v>
      </c>
      <c r="E843" s="1">
        <f>LEN(F843)</f>
        <v>59</v>
      </c>
      <c r="F843" t="str">
        <f>IF(G843&lt;&gt;"",TRIM(CONCATENATE(G843,H843,"_",I843,"_",J843,"_",K843)),"")</f>
        <v>RJ01MKL_Schwebetrockner_Zone6_Umluftventilator_Drehzahl_Ist</v>
      </c>
      <c r="G843" s="3" t="s">
        <v>1286</v>
      </c>
      <c r="H843" t="s">
        <v>120</v>
      </c>
      <c r="I843" t="s">
        <v>1287</v>
      </c>
      <c r="J843" t="s">
        <v>1115</v>
      </c>
      <c r="K843" s="1" t="s">
        <v>38</v>
      </c>
      <c r="L843" t="s">
        <v>57</v>
      </c>
      <c r="M843" s="14"/>
      <c r="Q843" t="s">
        <v>1099</v>
      </c>
      <c r="S843" s="30"/>
      <c r="T843" s="30"/>
      <c r="U843" s="1" t="s">
        <v>41</v>
      </c>
      <c r="X843" s="1" t="s">
        <v>41</v>
      </c>
      <c r="AC843" s="15"/>
    </row>
    <row r="844" spans="1:38" ht="13.2" x14ac:dyDescent="0.25">
      <c r="A844" s="1">
        <v>843</v>
      </c>
      <c r="B844" s="38">
        <v>53</v>
      </c>
      <c r="C844" s="36" t="s">
        <v>1283</v>
      </c>
      <c r="D844" s="38">
        <v>5</v>
      </c>
      <c r="E844" s="36">
        <f>LEN(F844)</f>
        <v>52</v>
      </c>
      <c r="F844" s="36" t="s">
        <v>1288</v>
      </c>
      <c r="G844" s="36" t="s">
        <v>1286</v>
      </c>
      <c r="H844" s="36" t="s">
        <v>36</v>
      </c>
      <c r="I844" s="36" t="s">
        <v>1289</v>
      </c>
      <c r="J844" s="36" t="s">
        <v>294</v>
      </c>
      <c r="K844" s="38" t="s">
        <v>48</v>
      </c>
      <c r="L844" s="36" t="s">
        <v>113</v>
      </c>
      <c r="M844" s="37" t="s">
        <v>36</v>
      </c>
      <c r="N844" s="36" t="s">
        <v>36</v>
      </c>
      <c r="O844" s="36" t="s">
        <v>36</v>
      </c>
      <c r="P844" s="36" t="s">
        <v>36</v>
      </c>
      <c r="Q844" s="36" t="s">
        <v>40</v>
      </c>
      <c r="R844" s="36" t="s">
        <v>36</v>
      </c>
      <c r="S844" s="36" t="s">
        <v>36</v>
      </c>
      <c r="T844" s="36"/>
      <c r="U844" s="68" t="s">
        <v>41</v>
      </c>
      <c r="V844" s="68"/>
      <c r="W844" s="34"/>
      <c r="X844" s="39" t="s">
        <v>41</v>
      </c>
      <c r="Y844" s="34"/>
      <c r="Z844" s="34"/>
      <c r="AA844" s="34"/>
      <c r="AB844" s="34"/>
      <c r="AC844" s="34"/>
      <c r="AD844" s="41"/>
      <c r="AE844" s="34"/>
      <c r="AF844" s="34"/>
      <c r="AG844" s="34"/>
      <c r="AH844" s="34"/>
      <c r="AI844" s="34"/>
      <c r="AJ844" s="34"/>
      <c r="AK844" s="34"/>
      <c r="AL844" s="34"/>
    </row>
    <row r="845" spans="1:38" s="34" customFormat="1" ht="13.2" x14ac:dyDescent="0.25">
      <c r="A845" s="1">
        <v>844</v>
      </c>
      <c r="B845" s="39"/>
      <c r="D845" s="39"/>
      <c r="K845" s="39"/>
      <c r="M845" s="35"/>
      <c r="X845" s="39"/>
      <c r="AD845" s="41"/>
    </row>
    <row r="846" spans="1:38" s="34" customFormat="1" ht="13.2" x14ac:dyDescent="0.25">
      <c r="A846" s="1">
        <v>845</v>
      </c>
      <c r="B846" s="1">
        <v>54</v>
      </c>
      <c r="C846" s="3" t="s">
        <v>1290</v>
      </c>
      <c r="D846" s="1">
        <v>1</v>
      </c>
      <c r="E846" s="1">
        <f>LEN(F846)</f>
        <v>44</v>
      </c>
      <c r="F846" t="str">
        <f>IF(G846&lt;&gt;"",TRIM(CONCATENATE(G846,H846,"_",I846,"_",J846,"_",K846)),"")</f>
        <v>RK21BT_Schwebetrockner_Zone7_Temperatur_Soll</v>
      </c>
      <c r="G846" s="3" t="s">
        <v>1291</v>
      </c>
      <c r="H846" t="s">
        <v>292</v>
      </c>
      <c r="I846" t="s">
        <v>1292</v>
      </c>
      <c r="J846" t="s">
        <v>294</v>
      </c>
      <c r="K846" s="1" t="s">
        <v>48</v>
      </c>
      <c r="L846" t="s">
        <v>113</v>
      </c>
      <c r="M846" s="14"/>
      <c r="N846"/>
      <c r="O846"/>
      <c r="P846"/>
      <c r="Q846" t="s">
        <v>1099</v>
      </c>
      <c r="R846"/>
      <c r="S846" s="30"/>
      <c r="T846" s="30"/>
      <c r="U846" s="1" t="s">
        <v>41</v>
      </c>
      <c r="V846" s="1"/>
      <c r="W846" s="1"/>
      <c r="X846" s="1" t="s">
        <v>41</v>
      </c>
      <c r="Y846" s="1"/>
      <c r="Z846" s="1"/>
      <c r="AA846" s="1"/>
      <c r="AB846" s="1"/>
      <c r="AC846" s="15"/>
      <c r="AD846"/>
      <c r="AE846"/>
      <c r="AF846"/>
      <c r="AG846"/>
      <c r="AH846"/>
      <c r="AI846"/>
      <c r="AJ846"/>
      <c r="AK846"/>
      <c r="AL846"/>
    </row>
    <row r="847" spans="1:38" ht="13.2" x14ac:dyDescent="0.25">
      <c r="A847" s="1">
        <v>846</v>
      </c>
      <c r="B847" s="1">
        <v>54</v>
      </c>
      <c r="C847" s="3" t="s">
        <v>1290</v>
      </c>
      <c r="D847" s="1">
        <v>2</v>
      </c>
      <c r="E847" s="1">
        <f>LEN(F847)</f>
        <v>43</v>
      </c>
      <c r="F847" t="str">
        <f>IF(G847&lt;&gt;"",TRIM(CONCATENATE(G847,H847,"_",I847,"_",J847,"_",K847)),"")</f>
        <v>RK21BT_Schwebetrockner_Zone7_Temperatur_Ist</v>
      </c>
      <c r="G847" s="3" t="s">
        <v>1291</v>
      </c>
      <c r="H847" t="s">
        <v>292</v>
      </c>
      <c r="I847" t="s">
        <v>1292</v>
      </c>
      <c r="J847" t="s">
        <v>294</v>
      </c>
      <c r="K847" s="1" t="s">
        <v>38</v>
      </c>
      <c r="L847" t="s">
        <v>113</v>
      </c>
      <c r="M847" s="14"/>
      <c r="Q847" t="s">
        <v>1099</v>
      </c>
      <c r="S847" s="30"/>
      <c r="T847" s="30"/>
      <c r="U847" s="1" t="s">
        <v>41</v>
      </c>
      <c r="X847" s="1" t="s">
        <v>41</v>
      </c>
      <c r="AC847" s="15"/>
    </row>
    <row r="848" spans="1:38" ht="13.2" x14ac:dyDescent="0.25">
      <c r="A848" s="1">
        <v>847</v>
      </c>
      <c r="B848" s="1">
        <v>54</v>
      </c>
      <c r="C848" s="3" t="s">
        <v>1290</v>
      </c>
      <c r="D848" s="1">
        <v>3</v>
      </c>
      <c r="E848" s="1">
        <f>LEN(F848)</f>
        <v>60</v>
      </c>
      <c r="F848" t="str">
        <f>IF(G848&lt;&gt;"",TRIM(CONCATENATE(G848,H848,"_",I848,"_",J848,"_",K848)),"")</f>
        <v>RK01MKL_Schwebetrockner_Zone7_Umluftventilator_Drehzahl_Soll</v>
      </c>
      <c r="G848" s="3" t="s">
        <v>1293</v>
      </c>
      <c r="H848" t="s">
        <v>120</v>
      </c>
      <c r="I848" t="s">
        <v>1294</v>
      </c>
      <c r="J848" t="s">
        <v>1115</v>
      </c>
      <c r="K848" s="1" t="s">
        <v>48</v>
      </c>
      <c r="L848" t="s">
        <v>57</v>
      </c>
      <c r="M848" s="14"/>
      <c r="Q848" t="s">
        <v>1099</v>
      </c>
      <c r="S848" s="30"/>
      <c r="T848" s="30"/>
      <c r="U848" s="1" t="s">
        <v>41</v>
      </c>
      <c r="X848" s="1" t="s">
        <v>41</v>
      </c>
      <c r="AC848" s="15"/>
    </row>
    <row r="849" spans="1:38" ht="13.5" customHeight="1" x14ac:dyDescent="0.25">
      <c r="A849" s="1">
        <v>848</v>
      </c>
      <c r="B849" s="1">
        <v>54</v>
      </c>
      <c r="C849" s="3" t="s">
        <v>1290</v>
      </c>
      <c r="D849" s="1">
        <v>4</v>
      </c>
      <c r="E849" s="1">
        <f>LEN(F849)</f>
        <v>59</v>
      </c>
      <c r="F849" t="str">
        <f>IF(G849&lt;&gt;"",TRIM(CONCATENATE(G849,H849,"_",I849,"_",J849,"_",K849)),"")</f>
        <v>RK01MKL_Schwebetrockner_Zone7_Umluftventilator_Drehzahl_Ist</v>
      </c>
      <c r="G849" s="3" t="s">
        <v>1293</v>
      </c>
      <c r="H849" t="s">
        <v>120</v>
      </c>
      <c r="I849" t="s">
        <v>1294</v>
      </c>
      <c r="J849" t="s">
        <v>1115</v>
      </c>
      <c r="K849" s="1" t="s">
        <v>38</v>
      </c>
      <c r="L849" t="s">
        <v>57</v>
      </c>
      <c r="M849" s="14"/>
      <c r="Q849" t="s">
        <v>1099</v>
      </c>
      <c r="S849" s="30"/>
      <c r="T849" s="30"/>
      <c r="U849" s="1" t="s">
        <v>41</v>
      </c>
      <c r="X849" s="1" t="s">
        <v>41</v>
      </c>
      <c r="AC849" s="15"/>
    </row>
    <row r="850" spans="1:38" ht="13.5" customHeight="1" x14ac:dyDescent="0.25">
      <c r="A850" s="1">
        <v>849</v>
      </c>
      <c r="B850" s="38">
        <v>54</v>
      </c>
      <c r="C850" s="36" t="s">
        <v>1290</v>
      </c>
      <c r="D850" s="38">
        <v>5</v>
      </c>
      <c r="E850" s="36">
        <f>LEN(F850)</f>
        <v>52</v>
      </c>
      <c r="F850" s="36" t="s">
        <v>1295</v>
      </c>
      <c r="G850" s="36" t="s">
        <v>1293</v>
      </c>
      <c r="H850" s="36" t="s">
        <v>36</v>
      </c>
      <c r="I850" s="36" t="s">
        <v>1296</v>
      </c>
      <c r="J850" s="36" t="s">
        <v>294</v>
      </c>
      <c r="K850" s="38" t="s">
        <v>48</v>
      </c>
      <c r="L850" s="36" t="s">
        <v>113</v>
      </c>
      <c r="M850" s="37" t="s">
        <v>36</v>
      </c>
      <c r="N850" s="36" t="s">
        <v>36</v>
      </c>
      <c r="O850" s="36" t="s">
        <v>36</v>
      </c>
      <c r="P850" s="36" t="s">
        <v>36</v>
      </c>
      <c r="Q850" s="36" t="s">
        <v>40</v>
      </c>
      <c r="R850" s="36" t="s">
        <v>36</v>
      </c>
      <c r="S850" s="36" t="s">
        <v>36</v>
      </c>
      <c r="T850" s="36"/>
      <c r="U850" s="68" t="s">
        <v>41</v>
      </c>
      <c r="V850" s="68"/>
      <c r="W850" s="34"/>
      <c r="X850" s="39" t="s">
        <v>41</v>
      </c>
      <c r="Y850" s="34"/>
      <c r="Z850" s="34"/>
      <c r="AA850" s="34"/>
      <c r="AB850" s="34"/>
      <c r="AC850" s="34"/>
      <c r="AD850" s="41"/>
      <c r="AE850" s="34"/>
      <c r="AF850" s="34"/>
      <c r="AG850" s="34"/>
      <c r="AH850" s="34"/>
      <c r="AI850" s="34"/>
      <c r="AJ850" s="34"/>
      <c r="AK850" s="34"/>
      <c r="AL850" s="34"/>
    </row>
    <row r="851" spans="1:38" s="34" customFormat="1" ht="13.5" customHeight="1" x14ac:dyDescent="0.25">
      <c r="A851" s="1">
        <v>850</v>
      </c>
      <c r="B851" s="39"/>
      <c r="D851" s="39"/>
      <c r="K851" s="39"/>
      <c r="M851" s="35"/>
      <c r="X851" s="39"/>
      <c r="AD851" s="41"/>
    </row>
    <row r="852" spans="1:38" s="34" customFormat="1" ht="13.5" customHeight="1" x14ac:dyDescent="0.25">
      <c r="A852" s="1">
        <v>851</v>
      </c>
      <c r="B852" s="1">
        <v>55</v>
      </c>
      <c r="C852" s="3" t="s">
        <v>1297</v>
      </c>
      <c r="D852" s="1">
        <v>1</v>
      </c>
      <c r="E852" s="1">
        <f t="shared" ref="E852:E859" si="70">LEN(F852)</f>
        <v>44</v>
      </c>
      <c r="F852" t="str">
        <f t="shared" ref="F852:F858" si="71">IF(G852&lt;&gt;"",TRIM(CONCATENATE(G852,H852,"_",I852,"_",J852,"_",K852)),"")</f>
        <v>RL21BT_Schwebetrockner_Zone8_Temperatur_Soll</v>
      </c>
      <c r="G852" s="3" t="s">
        <v>1298</v>
      </c>
      <c r="H852" t="s">
        <v>292</v>
      </c>
      <c r="I852" t="s">
        <v>1299</v>
      </c>
      <c r="J852" t="s">
        <v>294</v>
      </c>
      <c r="K852" s="1" t="s">
        <v>48</v>
      </c>
      <c r="L852" t="s">
        <v>113</v>
      </c>
      <c r="M852" s="14"/>
      <c r="N852"/>
      <c r="O852"/>
      <c r="P852"/>
      <c r="Q852" t="s">
        <v>1099</v>
      </c>
      <c r="R852"/>
      <c r="S852" s="30"/>
      <c r="T852" s="30"/>
      <c r="U852" s="1" t="s">
        <v>41</v>
      </c>
      <c r="V852" s="1"/>
      <c r="W852" s="1"/>
      <c r="X852" s="1" t="s">
        <v>41</v>
      </c>
      <c r="Y852" s="1"/>
      <c r="Z852" s="1"/>
      <c r="AA852" s="1"/>
      <c r="AB852" s="1"/>
      <c r="AC852" s="15"/>
      <c r="AD852"/>
      <c r="AE852"/>
      <c r="AF852"/>
      <c r="AG852"/>
      <c r="AH852"/>
      <c r="AI852"/>
      <c r="AJ852"/>
      <c r="AK852"/>
      <c r="AL852"/>
    </row>
    <row r="853" spans="1:38" ht="13.5" customHeight="1" x14ac:dyDescent="0.25">
      <c r="A853" s="1">
        <v>852</v>
      </c>
      <c r="B853" s="1">
        <v>55</v>
      </c>
      <c r="C853" s="3" t="s">
        <v>1297</v>
      </c>
      <c r="D853" s="1">
        <v>2</v>
      </c>
      <c r="E853" s="1">
        <f t="shared" si="70"/>
        <v>43</v>
      </c>
      <c r="F853" t="str">
        <f t="shared" si="71"/>
        <v>RL21BT_Schwebetrockner_Zone8_Temperatur_Ist</v>
      </c>
      <c r="G853" s="3" t="s">
        <v>1298</v>
      </c>
      <c r="H853" t="s">
        <v>292</v>
      </c>
      <c r="I853" t="s">
        <v>1299</v>
      </c>
      <c r="J853" t="s">
        <v>294</v>
      </c>
      <c r="K853" s="1" t="s">
        <v>38</v>
      </c>
      <c r="L853" t="s">
        <v>113</v>
      </c>
      <c r="M853" s="14"/>
      <c r="Q853" t="s">
        <v>1099</v>
      </c>
      <c r="S853" s="30"/>
      <c r="T853" s="30"/>
      <c r="U853" s="1" t="s">
        <v>41</v>
      </c>
      <c r="X853" s="1" t="s">
        <v>41</v>
      </c>
      <c r="AC853" s="15"/>
    </row>
    <row r="854" spans="1:38" ht="13.5" customHeight="1" x14ac:dyDescent="0.25">
      <c r="A854" s="1">
        <v>853</v>
      </c>
      <c r="B854" s="1">
        <v>55</v>
      </c>
      <c r="C854" s="3" t="s">
        <v>1297</v>
      </c>
      <c r="D854" s="1">
        <v>3</v>
      </c>
      <c r="E854" s="1">
        <f t="shared" si="70"/>
        <v>60</v>
      </c>
      <c r="F854" t="str">
        <f t="shared" si="71"/>
        <v>RL01MKL_Schwebetrockner_Zone8_Umluftventilator_Drehzahl_Soll</v>
      </c>
      <c r="G854" s="3" t="s">
        <v>1300</v>
      </c>
      <c r="H854" t="s">
        <v>120</v>
      </c>
      <c r="I854" t="s">
        <v>1301</v>
      </c>
      <c r="J854" t="s">
        <v>1115</v>
      </c>
      <c r="K854" s="1" t="s">
        <v>48</v>
      </c>
      <c r="L854" t="s">
        <v>57</v>
      </c>
      <c r="M854" s="14"/>
      <c r="Q854" t="s">
        <v>1099</v>
      </c>
      <c r="S854" s="30"/>
      <c r="T854" s="30"/>
      <c r="U854" s="1" t="s">
        <v>41</v>
      </c>
      <c r="X854" s="1" t="s">
        <v>41</v>
      </c>
      <c r="AC854" s="15"/>
    </row>
    <row r="855" spans="1:38" ht="13.5" customHeight="1" x14ac:dyDescent="0.25">
      <c r="A855" s="1">
        <v>854</v>
      </c>
      <c r="B855" s="1">
        <v>55</v>
      </c>
      <c r="C855" s="3" t="s">
        <v>1297</v>
      </c>
      <c r="D855" s="1">
        <v>4</v>
      </c>
      <c r="E855" s="1">
        <f t="shared" si="70"/>
        <v>59</v>
      </c>
      <c r="F855" t="str">
        <f t="shared" si="71"/>
        <v>RL01MKL_Schwebetrockner_Zone8_Umluftventilator_Drehzahl_Ist</v>
      </c>
      <c r="G855" s="3" t="s">
        <v>1300</v>
      </c>
      <c r="H855" t="s">
        <v>120</v>
      </c>
      <c r="I855" t="s">
        <v>1301</v>
      </c>
      <c r="J855" t="s">
        <v>1115</v>
      </c>
      <c r="K855" s="1" t="s">
        <v>38</v>
      </c>
      <c r="L855" t="s">
        <v>57</v>
      </c>
      <c r="M855" s="14"/>
      <c r="Q855" t="s">
        <v>1099</v>
      </c>
      <c r="S855" s="30"/>
      <c r="T855" s="30"/>
      <c r="U855" s="1" t="s">
        <v>41</v>
      </c>
      <c r="X855" s="1" t="s">
        <v>41</v>
      </c>
      <c r="AC855" s="15"/>
    </row>
    <row r="856" spans="1:38" ht="13.2" x14ac:dyDescent="0.25">
      <c r="A856" s="1">
        <v>855</v>
      </c>
      <c r="B856" s="1">
        <v>55</v>
      </c>
      <c r="C856" s="3" t="s">
        <v>1297</v>
      </c>
      <c r="D856" s="1">
        <v>5</v>
      </c>
      <c r="E856" s="1">
        <f t="shared" si="70"/>
        <v>56</v>
      </c>
      <c r="F856" t="str">
        <f t="shared" si="71"/>
        <v>RL51YGL_Schwebetrockner_Zone8_Abluftklappe_Position_Soll</v>
      </c>
      <c r="G856" s="3" t="s">
        <v>1302</v>
      </c>
      <c r="H856" t="s">
        <v>1303</v>
      </c>
      <c r="I856" t="s">
        <v>1304</v>
      </c>
      <c r="J856" t="s">
        <v>134</v>
      </c>
      <c r="K856" s="1" t="s">
        <v>48</v>
      </c>
      <c r="L856" t="s">
        <v>57</v>
      </c>
      <c r="M856" s="14"/>
      <c r="Q856" t="s">
        <v>1099</v>
      </c>
      <c r="S856" s="30"/>
      <c r="T856" s="30"/>
      <c r="U856" s="1" t="s">
        <v>41</v>
      </c>
      <c r="AC856" s="15"/>
    </row>
    <row r="857" spans="1:38" ht="13.2" x14ac:dyDescent="0.25">
      <c r="A857" s="1">
        <v>856</v>
      </c>
      <c r="B857" s="1">
        <v>55</v>
      </c>
      <c r="C857" s="3" t="s">
        <v>1297</v>
      </c>
      <c r="D857" s="1">
        <v>6</v>
      </c>
      <c r="E857" s="1">
        <f t="shared" si="70"/>
        <v>55</v>
      </c>
      <c r="F857" t="str">
        <f t="shared" si="71"/>
        <v>RL51YGL_Schwebetrockner_Zone8_Abluftklappe_Position_Ist</v>
      </c>
      <c r="G857" s="3" t="s">
        <v>1302</v>
      </c>
      <c r="H857" t="s">
        <v>1303</v>
      </c>
      <c r="I857" t="s">
        <v>1304</v>
      </c>
      <c r="J857" t="s">
        <v>134</v>
      </c>
      <c r="K857" s="1" t="s">
        <v>38</v>
      </c>
      <c r="L857" t="s">
        <v>57</v>
      </c>
      <c r="M857" s="14"/>
      <c r="Q857" t="s">
        <v>1099</v>
      </c>
      <c r="S857" s="30"/>
      <c r="T857" s="30"/>
      <c r="U857" s="1" t="s">
        <v>41</v>
      </c>
      <c r="AC857" s="15"/>
    </row>
    <row r="858" spans="1:38" ht="13.2" x14ac:dyDescent="0.25">
      <c r="A858" s="1">
        <v>857</v>
      </c>
      <c r="B858" s="1">
        <v>55</v>
      </c>
      <c r="C858" s="3" t="s">
        <v>1297</v>
      </c>
      <c r="D858" s="1">
        <v>7</v>
      </c>
      <c r="E858" s="1">
        <f t="shared" si="70"/>
        <v>44</v>
      </c>
      <c r="F858" t="str">
        <f t="shared" si="71"/>
        <v>RV71BT_Schwebetrockner_Abluft_Temperatur_Ist</v>
      </c>
      <c r="G858" s="58" t="s">
        <v>1305</v>
      </c>
      <c r="H858" t="s">
        <v>292</v>
      </c>
      <c r="I858" t="s">
        <v>1306</v>
      </c>
      <c r="J858" t="s">
        <v>294</v>
      </c>
      <c r="K858" s="1" t="s">
        <v>38</v>
      </c>
      <c r="L858" t="s">
        <v>113</v>
      </c>
      <c r="M858" s="14"/>
      <c r="Q858" t="s">
        <v>1099</v>
      </c>
      <c r="S858" s="30"/>
      <c r="T858" s="30"/>
      <c r="U858" s="1" t="s">
        <v>41</v>
      </c>
      <c r="X858" s="1" t="s">
        <v>41</v>
      </c>
    </row>
    <row r="859" spans="1:38" ht="13.2" x14ac:dyDescent="0.25">
      <c r="A859" s="1">
        <v>858</v>
      </c>
      <c r="B859" s="38">
        <v>55</v>
      </c>
      <c r="C859" s="36" t="s">
        <v>1297</v>
      </c>
      <c r="D859" s="38">
        <v>8</v>
      </c>
      <c r="E859" s="36">
        <f t="shared" si="70"/>
        <v>52</v>
      </c>
      <c r="F859" s="36" t="s">
        <v>1307</v>
      </c>
      <c r="G859" s="36" t="s">
        <v>1302</v>
      </c>
      <c r="H859" s="36" t="s">
        <v>36</v>
      </c>
      <c r="I859" s="36" t="s">
        <v>1308</v>
      </c>
      <c r="J859" s="36" t="s">
        <v>294</v>
      </c>
      <c r="K859" s="38" t="s">
        <v>48</v>
      </c>
      <c r="L859" s="36" t="s">
        <v>113</v>
      </c>
      <c r="M859" s="37" t="s">
        <v>36</v>
      </c>
      <c r="N859" s="36" t="s">
        <v>36</v>
      </c>
      <c r="O859" s="36" t="s">
        <v>36</v>
      </c>
      <c r="P859" s="36" t="s">
        <v>36</v>
      </c>
      <c r="Q859" s="36" t="s">
        <v>40</v>
      </c>
      <c r="R859" s="36" t="s">
        <v>36</v>
      </c>
      <c r="S859" s="36" t="s">
        <v>36</v>
      </c>
      <c r="T859" s="36"/>
      <c r="U859" s="68" t="s">
        <v>41</v>
      </c>
      <c r="V859" s="68"/>
      <c r="W859" s="34"/>
      <c r="X859" s="39" t="s">
        <v>41</v>
      </c>
      <c r="Y859" s="34"/>
      <c r="Z859" s="34"/>
      <c r="AA859" s="34"/>
      <c r="AB859" s="34"/>
      <c r="AC859" s="34"/>
      <c r="AD859" s="41"/>
      <c r="AE859" s="34"/>
      <c r="AF859" s="34"/>
      <c r="AG859" s="34"/>
      <c r="AH859" s="34"/>
      <c r="AI859" s="34"/>
      <c r="AJ859" s="34"/>
      <c r="AK859" s="34"/>
      <c r="AL859" s="34"/>
    </row>
    <row r="860" spans="1:38" s="34" customFormat="1" ht="13.2" x14ac:dyDescent="0.25">
      <c r="A860" s="1">
        <v>859</v>
      </c>
      <c r="B860" s="39"/>
      <c r="D860" s="39"/>
      <c r="K860" s="39"/>
      <c r="M860" s="35"/>
      <c r="X860" s="39"/>
      <c r="AD860" s="41"/>
    </row>
    <row r="861" spans="1:38" s="34" customFormat="1" ht="13.2" x14ac:dyDescent="0.25">
      <c r="A861" s="1">
        <v>860</v>
      </c>
      <c r="B861" s="1">
        <v>56</v>
      </c>
      <c r="C861" s="3" t="s">
        <v>1309</v>
      </c>
      <c r="D861" s="1">
        <v>1</v>
      </c>
      <c r="E861" s="1">
        <f>LEN(F861)</f>
        <v>46</v>
      </c>
      <c r="F861" t="str">
        <f>IF(G861&lt;&gt;"",TRIM(CONCATENATE(G861,H861,"_",I861,"_",J861,"_",K861)),"")</f>
        <v>RP21BT1_Auslaufschleuse_Umluft_Temperatur_Soll</v>
      </c>
      <c r="G861" s="3" t="s">
        <v>1310</v>
      </c>
      <c r="H861" s="54" t="s">
        <v>1242</v>
      </c>
      <c r="I861" t="s">
        <v>1311</v>
      </c>
      <c r="J861" t="s">
        <v>294</v>
      </c>
      <c r="K861" s="1" t="s">
        <v>48</v>
      </c>
      <c r="L861" t="s">
        <v>113</v>
      </c>
      <c r="M861" s="14"/>
      <c r="N861"/>
      <c r="O861"/>
      <c r="P861"/>
      <c r="Q861" t="s">
        <v>1099</v>
      </c>
      <c r="R861"/>
      <c r="S861" s="30"/>
      <c r="T861" s="30"/>
      <c r="U861" s="1" t="s">
        <v>41</v>
      </c>
      <c r="V861" s="1"/>
      <c r="W861" s="1"/>
      <c r="X861" s="1" t="s">
        <v>41</v>
      </c>
      <c r="Y861" s="1"/>
      <c r="Z861" s="1"/>
      <c r="AA861" s="1"/>
      <c r="AB861" s="1"/>
      <c r="AC861"/>
      <c r="AD861"/>
      <c r="AE861"/>
      <c r="AF861"/>
      <c r="AG861"/>
      <c r="AH861"/>
      <c r="AI861"/>
      <c r="AJ861" t="s">
        <v>1244</v>
      </c>
      <c r="AK861" t="s">
        <v>1245</v>
      </c>
      <c r="AL861"/>
    </row>
    <row r="862" spans="1:38" ht="13.2" x14ac:dyDescent="0.25">
      <c r="A862" s="1">
        <v>861</v>
      </c>
      <c r="B862" s="1">
        <v>56</v>
      </c>
      <c r="C862" s="3" t="s">
        <v>1309</v>
      </c>
      <c r="D862" s="1">
        <v>2</v>
      </c>
      <c r="E862" s="1">
        <f>LEN(F862)</f>
        <v>45</v>
      </c>
      <c r="F862" t="str">
        <f>IF(G862&lt;&gt;"",TRIM(CONCATENATE(G862,H862,"_",I862,"_",J862,"_",K862)),"")</f>
        <v>RP21BT2_Auslaufschleuse_Umluft_Temperatur_Ist</v>
      </c>
      <c r="G862" s="3" t="s">
        <v>1310</v>
      </c>
      <c r="H862" s="54" t="s">
        <v>1246</v>
      </c>
      <c r="I862" t="s">
        <v>1311</v>
      </c>
      <c r="J862" t="s">
        <v>294</v>
      </c>
      <c r="K862" s="1" t="s">
        <v>38</v>
      </c>
      <c r="L862" t="s">
        <v>113</v>
      </c>
      <c r="M862" s="14"/>
      <c r="Q862" t="s">
        <v>1099</v>
      </c>
      <c r="S862" s="30"/>
      <c r="T862" s="30"/>
      <c r="U862" s="1" t="s">
        <v>41</v>
      </c>
      <c r="X862" s="1" t="s">
        <v>41</v>
      </c>
      <c r="AJ862" t="s">
        <v>1244</v>
      </c>
      <c r="AK862" t="s">
        <v>1245</v>
      </c>
    </row>
    <row r="863" spans="1:38" ht="13.2" x14ac:dyDescent="0.25">
      <c r="A863" s="1">
        <v>862</v>
      </c>
      <c r="B863" s="1">
        <v>56</v>
      </c>
      <c r="C863" s="3" t="s">
        <v>1309</v>
      </c>
      <c r="D863" s="1">
        <v>3</v>
      </c>
      <c r="E863" s="1">
        <f>LEN(F863)</f>
        <v>50</v>
      </c>
      <c r="F863" t="str">
        <f>IF(G863&lt;&gt;"",TRIM(CONCATENATE(G863,H863,"_",I863,"_",J863,"_",K863)),"")</f>
        <v>RP32BT1_Auslaufschleuse_Bedienseite_Temperatur_Ist</v>
      </c>
      <c r="G863" s="3" t="s">
        <v>1312</v>
      </c>
      <c r="H863" s="54" t="s">
        <v>1242</v>
      </c>
      <c r="I863" t="s">
        <v>1313</v>
      </c>
      <c r="J863" t="s">
        <v>294</v>
      </c>
      <c r="K863" s="1" t="s">
        <v>38</v>
      </c>
      <c r="L863" t="s">
        <v>113</v>
      </c>
      <c r="M863" s="14"/>
      <c r="Q863" t="s">
        <v>1099</v>
      </c>
      <c r="S863" s="30"/>
      <c r="T863" s="30"/>
      <c r="U863" s="1" t="s">
        <v>41</v>
      </c>
      <c r="X863" s="1" t="s">
        <v>41</v>
      </c>
      <c r="AJ863" t="s">
        <v>1244</v>
      </c>
      <c r="AK863" t="s">
        <v>1245</v>
      </c>
    </row>
    <row r="864" spans="1:38" ht="13.2" x14ac:dyDescent="0.25">
      <c r="A864" s="1">
        <v>863</v>
      </c>
      <c r="B864" s="1">
        <v>56</v>
      </c>
      <c r="C864" s="3" t="s">
        <v>1309</v>
      </c>
      <c r="D864" s="1">
        <v>4</v>
      </c>
      <c r="E864" s="1">
        <f>LEN(F864)</f>
        <v>52</v>
      </c>
      <c r="F864" t="str">
        <f>IF(G864&lt;&gt;"",TRIM(CONCATENATE(G864,H864,"_",I864,"_",J864,"_",K864)),"")</f>
        <v>RP32BT2_Auslaufschleuse_Antriebsseite_Temperatur_Ist</v>
      </c>
      <c r="G864" s="3" t="s">
        <v>1312</v>
      </c>
      <c r="H864" s="54" t="s">
        <v>1246</v>
      </c>
      <c r="I864" t="s">
        <v>1314</v>
      </c>
      <c r="J864" t="s">
        <v>294</v>
      </c>
      <c r="K864" s="1" t="s">
        <v>38</v>
      </c>
      <c r="L864" t="s">
        <v>113</v>
      </c>
      <c r="M864" s="14"/>
      <c r="Q864" t="s">
        <v>1099</v>
      </c>
      <c r="S864" s="30"/>
      <c r="T864" s="30"/>
      <c r="U864" s="1" t="s">
        <v>41</v>
      </c>
      <c r="X864" s="1" t="s">
        <v>41</v>
      </c>
      <c r="AJ864" t="s">
        <v>1244</v>
      </c>
      <c r="AK864" t="s">
        <v>1245</v>
      </c>
    </row>
    <row r="865" spans="1:38" ht="13.2" x14ac:dyDescent="0.25">
      <c r="A865" s="1">
        <v>864</v>
      </c>
      <c r="B865" s="1">
        <v>56</v>
      </c>
      <c r="C865" s="3" t="s">
        <v>1309</v>
      </c>
      <c r="D865" s="1">
        <v>5</v>
      </c>
      <c r="E865" s="1">
        <f>LEN(F865)</f>
        <v>52</v>
      </c>
      <c r="F865" t="str">
        <f>IF(G865&lt;&gt;"",TRIM(CONCATENATE(G865,H865,"_",I865,"_",J865,"_",K865)),"")</f>
        <v>RP91BT_Auslaufschleuse_Bandtemperatur_Temperatur_Ist</v>
      </c>
      <c r="G865" s="3" t="s">
        <v>1315</v>
      </c>
      <c r="H865" t="s">
        <v>292</v>
      </c>
      <c r="I865" t="s">
        <v>1316</v>
      </c>
      <c r="J865" t="s">
        <v>294</v>
      </c>
      <c r="K865" s="1" t="s">
        <v>38</v>
      </c>
      <c r="L865" t="s">
        <v>113</v>
      </c>
      <c r="M865" s="14"/>
      <c r="Q865" t="s">
        <v>1099</v>
      </c>
      <c r="S865" s="30"/>
      <c r="T865" s="30"/>
      <c r="U865" s="1" t="s">
        <v>41</v>
      </c>
      <c r="X865" s="1" t="s">
        <v>41</v>
      </c>
    </row>
    <row r="866" spans="1:38" ht="13.2" x14ac:dyDescent="0.25">
      <c r="A866" s="1">
        <v>865</v>
      </c>
      <c r="B866" s="38">
        <v>56</v>
      </c>
      <c r="C866" s="36" t="s">
        <v>1309</v>
      </c>
      <c r="D866" s="38">
        <v>6</v>
      </c>
      <c r="E866" s="36">
        <v>53</v>
      </c>
      <c r="F866" s="36" t="s">
        <v>1317</v>
      </c>
      <c r="G866" s="36" t="s">
        <v>1310</v>
      </c>
      <c r="H866" s="42" t="s">
        <v>36</v>
      </c>
      <c r="I866" s="36" t="s">
        <v>1318</v>
      </c>
      <c r="J866" s="36" t="s">
        <v>294</v>
      </c>
      <c r="K866" s="38" t="s">
        <v>48</v>
      </c>
      <c r="L866" s="36" t="s">
        <v>113</v>
      </c>
      <c r="M866" s="37" t="s">
        <v>36</v>
      </c>
      <c r="N866" s="36" t="s">
        <v>36</v>
      </c>
      <c r="O866" s="36" t="s">
        <v>36</v>
      </c>
      <c r="P866" s="36" t="s">
        <v>36</v>
      </c>
      <c r="Q866" s="36" t="s">
        <v>40</v>
      </c>
      <c r="R866" s="36" t="s">
        <v>36</v>
      </c>
      <c r="S866" s="36" t="s">
        <v>36</v>
      </c>
      <c r="T866" s="36"/>
      <c r="U866" s="36" t="s">
        <v>36</v>
      </c>
      <c r="V866" s="36" t="s">
        <v>41</v>
      </c>
      <c r="W866" s="34"/>
      <c r="X866" s="39" t="s">
        <v>41</v>
      </c>
      <c r="Y866" s="34" t="s">
        <v>41</v>
      </c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 t="s">
        <v>1244</v>
      </c>
      <c r="AL866" s="34" t="s">
        <v>1245</v>
      </c>
    </row>
    <row r="867" spans="1:38" s="34" customFormat="1" ht="13.2" x14ac:dyDescent="0.25">
      <c r="A867" s="1">
        <v>866</v>
      </c>
      <c r="B867" s="39"/>
      <c r="D867" s="39"/>
      <c r="H867" s="41"/>
      <c r="K867" s="39"/>
      <c r="M867" s="35"/>
      <c r="X867" s="39"/>
    </row>
    <row r="868" spans="1:38" s="34" customFormat="1" ht="13.2" x14ac:dyDescent="0.25">
      <c r="A868" s="1">
        <v>867</v>
      </c>
      <c r="B868" s="38">
        <v>57</v>
      </c>
      <c r="C868" s="36" t="s">
        <v>1319</v>
      </c>
      <c r="D868" s="38">
        <v>1</v>
      </c>
      <c r="E868" s="36">
        <v>54</v>
      </c>
      <c r="F868" s="36" t="s">
        <v>1320</v>
      </c>
      <c r="G868" s="36" t="s">
        <v>1321</v>
      </c>
      <c r="H868" s="36" t="s">
        <v>36</v>
      </c>
      <c r="I868" s="36" t="s">
        <v>1322</v>
      </c>
      <c r="J868" s="36" t="s">
        <v>294</v>
      </c>
      <c r="K868" s="38" t="s">
        <v>48</v>
      </c>
      <c r="L868" s="36" t="s">
        <v>113</v>
      </c>
      <c r="M868" s="37" t="s">
        <v>36</v>
      </c>
      <c r="N868" s="36" t="s">
        <v>36</v>
      </c>
      <c r="O868" s="36" t="s">
        <v>36</v>
      </c>
      <c r="P868" s="36" t="s">
        <v>36</v>
      </c>
      <c r="Q868" s="68" t="s">
        <v>40</v>
      </c>
      <c r="R868" s="36" t="s">
        <v>36</v>
      </c>
      <c r="S868" s="36" t="s">
        <v>36</v>
      </c>
      <c r="T868" s="36"/>
      <c r="U868" s="68" t="s">
        <v>41</v>
      </c>
      <c r="V868" s="68"/>
      <c r="X868" s="39" t="s">
        <v>41</v>
      </c>
    </row>
    <row r="869" spans="1:38" s="34" customFormat="1" ht="13.2" x14ac:dyDescent="0.25">
      <c r="A869" s="1">
        <v>868</v>
      </c>
      <c r="B869" s="1">
        <v>57</v>
      </c>
      <c r="C869" s="3" t="s">
        <v>1319</v>
      </c>
      <c r="D869" s="1">
        <v>2</v>
      </c>
      <c r="E869" s="1">
        <f>LEN(F869)</f>
        <v>45</v>
      </c>
      <c r="F869" t="str">
        <f>IF(G869&lt;&gt;"",TRIM(CONCATENATE(G869,H869,"_",I869,"_",J869,"_",K869)),"")</f>
        <v>RQ01BT_Schwebeluftkühler_Zone1_Temperatur_Ist</v>
      </c>
      <c r="G869" s="3" t="s">
        <v>1321</v>
      </c>
      <c r="H869" t="s">
        <v>292</v>
      </c>
      <c r="I869" t="s">
        <v>1323</v>
      </c>
      <c r="J869" t="s">
        <v>294</v>
      </c>
      <c r="K869" s="1" t="s">
        <v>38</v>
      </c>
      <c r="L869" t="s">
        <v>113</v>
      </c>
      <c r="M869" s="14"/>
      <c r="N869"/>
      <c r="O869"/>
      <c r="P869"/>
      <c r="Q869" t="s">
        <v>1099</v>
      </c>
      <c r="R869"/>
      <c r="S869" s="30"/>
      <c r="T869" s="30"/>
      <c r="U869" s="1" t="s">
        <v>41</v>
      </c>
      <c r="V869" s="1"/>
      <c r="W869" s="1"/>
      <c r="X869" s="1" t="s">
        <v>41</v>
      </c>
      <c r="Y869" s="1"/>
      <c r="Z869" s="1"/>
      <c r="AA869" s="1"/>
      <c r="AB869" s="1"/>
      <c r="AC869"/>
      <c r="AD869"/>
      <c r="AE869"/>
      <c r="AF869"/>
      <c r="AG869"/>
      <c r="AH869"/>
      <c r="AI869"/>
      <c r="AJ869"/>
      <c r="AK869"/>
      <c r="AL869"/>
    </row>
    <row r="870" spans="1:38" ht="13.2" x14ac:dyDescent="0.25">
      <c r="A870" s="1">
        <v>869</v>
      </c>
      <c r="B870" s="1">
        <v>57</v>
      </c>
      <c r="C870" s="3" t="s">
        <v>1319</v>
      </c>
      <c r="D870" s="1">
        <v>3</v>
      </c>
      <c r="E870" s="1">
        <f>LEN(F870)</f>
        <v>62</v>
      </c>
      <c r="F870" t="str">
        <f>IF(G870&lt;&gt;"",TRIM(CONCATENATE(G870,H870,"_",I870,"_",J870,"_",K870)),"")</f>
        <v>RQ01MKL_Schwebeluftkühler_Zone1_Umluftventilator_Drehzahl_Soll</v>
      </c>
      <c r="G870" s="3" t="s">
        <v>1321</v>
      </c>
      <c r="H870" t="s">
        <v>120</v>
      </c>
      <c r="I870" t="s">
        <v>1324</v>
      </c>
      <c r="J870" t="s">
        <v>1115</v>
      </c>
      <c r="K870" s="1" t="s">
        <v>48</v>
      </c>
      <c r="L870" t="s">
        <v>57</v>
      </c>
      <c r="M870" s="14"/>
      <c r="Q870" t="s">
        <v>1099</v>
      </c>
      <c r="S870" s="30"/>
      <c r="T870" s="30"/>
      <c r="U870" s="1" t="s">
        <v>41</v>
      </c>
      <c r="X870" s="1" t="s">
        <v>41</v>
      </c>
    </row>
    <row r="871" spans="1:38" ht="13.2" x14ac:dyDescent="0.25">
      <c r="A871" s="1">
        <v>870</v>
      </c>
      <c r="B871" s="1">
        <v>57</v>
      </c>
      <c r="C871" s="3" t="s">
        <v>1319</v>
      </c>
      <c r="D871" s="1">
        <v>4</v>
      </c>
      <c r="E871" s="1">
        <f>LEN(F871)</f>
        <v>61</v>
      </c>
      <c r="F871" t="str">
        <f>IF(G871&lt;&gt;"",TRIM(CONCATENATE(G871,H871,"_",I871,"_",J871,"_",K871)),"")</f>
        <v>RQ01MKL_Schwebeluftkühler_Zone1_Umluftventilator_Drehzahl_Ist</v>
      </c>
      <c r="G871" s="3" t="s">
        <v>1321</v>
      </c>
      <c r="H871" t="s">
        <v>120</v>
      </c>
      <c r="I871" t="s">
        <v>1324</v>
      </c>
      <c r="J871" t="s">
        <v>1115</v>
      </c>
      <c r="K871" s="1" t="s">
        <v>38</v>
      </c>
      <c r="L871" t="s">
        <v>57</v>
      </c>
      <c r="M871" s="14"/>
      <c r="Q871" t="s">
        <v>1099</v>
      </c>
      <c r="S871" s="30"/>
      <c r="T871" s="30"/>
      <c r="U871" s="1" t="s">
        <v>41</v>
      </c>
      <c r="X871" s="1" t="s">
        <v>41</v>
      </c>
    </row>
    <row r="872" spans="1:38" ht="13.2" x14ac:dyDescent="0.25">
      <c r="A872" s="1">
        <v>871</v>
      </c>
      <c r="M872" s="14"/>
      <c r="S872" s="30"/>
      <c r="T872" s="30"/>
    </row>
    <row r="873" spans="1:38" ht="13.2" x14ac:dyDescent="0.25">
      <c r="A873" s="1">
        <v>872</v>
      </c>
      <c r="B873" s="38">
        <v>58</v>
      </c>
      <c r="C873" s="36" t="s">
        <v>1325</v>
      </c>
      <c r="D873" s="38">
        <v>1</v>
      </c>
      <c r="E873" s="36">
        <v>54</v>
      </c>
      <c r="F873" s="36" t="s">
        <v>1326</v>
      </c>
      <c r="G873" s="36" t="s">
        <v>1327</v>
      </c>
      <c r="H873" s="36" t="s">
        <v>36</v>
      </c>
      <c r="I873" s="36" t="s">
        <v>1328</v>
      </c>
      <c r="J873" s="36" t="s">
        <v>294</v>
      </c>
      <c r="K873" s="38" t="s">
        <v>48</v>
      </c>
      <c r="L873" s="36" t="s">
        <v>113</v>
      </c>
      <c r="M873" s="37" t="s">
        <v>36</v>
      </c>
      <c r="N873" s="36" t="s">
        <v>36</v>
      </c>
      <c r="O873" s="36" t="s">
        <v>36</v>
      </c>
      <c r="P873" s="36" t="s">
        <v>36</v>
      </c>
      <c r="Q873" s="68" t="s">
        <v>40</v>
      </c>
      <c r="R873" s="36" t="s">
        <v>36</v>
      </c>
      <c r="S873" s="36" t="s">
        <v>36</v>
      </c>
      <c r="T873" s="36"/>
      <c r="U873" s="68" t="s">
        <v>41</v>
      </c>
      <c r="V873" s="68"/>
      <c r="W873" s="34"/>
      <c r="X873" s="39" t="s">
        <v>41</v>
      </c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</row>
    <row r="874" spans="1:38" s="34" customFormat="1" ht="13.2" x14ac:dyDescent="0.25">
      <c r="A874" s="1">
        <v>873</v>
      </c>
      <c r="B874" s="1">
        <v>58</v>
      </c>
      <c r="C874" s="3" t="s">
        <v>1325</v>
      </c>
      <c r="D874" s="1">
        <v>2</v>
      </c>
      <c r="E874" s="1">
        <f>LEN(F874)</f>
        <v>45</v>
      </c>
      <c r="F874" t="str">
        <f>IF(G874&lt;&gt;"",TRIM(CONCATENATE(G874,H874,"_",I874,"_",J874,"_",K874)),"")</f>
        <v>RQ11BT_Schwebeluftkühler_Zone2_Temperatur_Ist</v>
      </c>
      <c r="G874" s="3" t="s">
        <v>1327</v>
      </c>
      <c r="H874" t="s">
        <v>292</v>
      </c>
      <c r="I874" t="s">
        <v>1329</v>
      </c>
      <c r="J874" t="s">
        <v>294</v>
      </c>
      <c r="K874" s="1" t="s">
        <v>38</v>
      </c>
      <c r="L874" t="s">
        <v>113</v>
      </c>
      <c r="M874" s="14"/>
      <c r="N874"/>
      <c r="O874"/>
      <c r="P874"/>
      <c r="Q874" t="s">
        <v>1099</v>
      </c>
      <c r="R874"/>
      <c r="S874" s="30"/>
      <c r="T874" s="30"/>
      <c r="U874" s="1" t="s">
        <v>41</v>
      </c>
      <c r="V874" s="1"/>
      <c r="W874" s="1"/>
      <c r="X874" s="1" t="s">
        <v>41</v>
      </c>
      <c r="Y874" s="1"/>
      <c r="Z874" s="1"/>
      <c r="AA874" s="1"/>
      <c r="AB874" s="1"/>
      <c r="AC874"/>
      <c r="AD874"/>
      <c r="AE874"/>
      <c r="AF874"/>
      <c r="AG874"/>
      <c r="AH874"/>
      <c r="AI874"/>
      <c r="AJ874"/>
      <c r="AK874"/>
      <c r="AL874"/>
    </row>
    <row r="875" spans="1:38" ht="13.2" x14ac:dyDescent="0.25">
      <c r="A875" s="1">
        <v>874</v>
      </c>
      <c r="B875" s="1">
        <v>58</v>
      </c>
      <c r="C875" s="3" t="s">
        <v>1325</v>
      </c>
      <c r="D875" s="1">
        <v>3</v>
      </c>
      <c r="E875" s="1">
        <f>LEN(F875)</f>
        <v>62</v>
      </c>
      <c r="F875" t="str">
        <f>IF(G875&lt;&gt;"",TRIM(CONCATENATE(G875,H875,"_",I875,"_",J875,"_",K875)),"")</f>
        <v>RQ11MKL_Schwebeluftkühler_Zone2_Umluftventilator_Drehzahl_Soll</v>
      </c>
      <c r="G875" s="3" t="s">
        <v>1327</v>
      </c>
      <c r="H875" t="s">
        <v>120</v>
      </c>
      <c r="I875" t="s">
        <v>1330</v>
      </c>
      <c r="J875" t="s">
        <v>1115</v>
      </c>
      <c r="K875" s="1" t="s">
        <v>48</v>
      </c>
      <c r="L875" t="s">
        <v>57</v>
      </c>
      <c r="M875" s="14"/>
      <c r="Q875" t="s">
        <v>1099</v>
      </c>
      <c r="S875" s="30"/>
      <c r="T875" s="30"/>
      <c r="U875" s="1" t="s">
        <v>41</v>
      </c>
      <c r="X875" s="1" t="s">
        <v>41</v>
      </c>
    </row>
    <row r="876" spans="1:38" ht="13.2" x14ac:dyDescent="0.25">
      <c r="A876" s="1">
        <v>875</v>
      </c>
      <c r="B876" s="1">
        <v>58</v>
      </c>
      <c r="C876" s="3" t="s">
        <v>1325</v>
      </c>
      <c r="D876" s="1">
        <v>4</v>
      </c>
      <c r="E876" s="1">
        <f>LEN(F876)</f>
        <v>61</v>
      </c>
      <c r="F876" t="str">
        <f>IF(G876&lt;&gt;"",TRIM(CONCATENATE(G876,H876,"_",I876,"_",J876,"_",K876)),"")</f>
        <v>RQ11MKL_Schwebeluftkühler_Zone2_Umluftventilator_Drehzahl_Ist</v>
      </c>
      <c r="G876" s="3" t="s">
        <v>1327</v>
      </c>
      <c r="H876" t="s">
        <v>120</v>
      </c>
      <c r="I876" t="s">
        <v>1330</v>
      </c>
      <c r="J876" t="s">
        <v>1115</v>
      </c>
      <c r="K876" s="1" t="s">
        <v>38</v>
      </c>
      <c r="L876" t="s">
        <v>57</v>
      </c>
      <c r="M876" s="14"/>
      <c r="Q876" t="s">
        <v>1099</v>
      </c>
      <c r="S876" s="30"/>
      <c r="T876" s="30"/>
      <c r="U876" s="1" t="s">
        <v>41</v>
      </c>
      <c r="X876" s="1" t="s">
        <v>41</v>
      </c>
    </row>
    <row r="877" spans="1:38" ht="13.2" x14ac:dyDescent="0.25">
      <c r="A877" s="1">
        <v>876</v>
      </c>
      <c r="M877" s="14"/>
      <c r="S877" s="30"/>
      <c r="T877" s="30"/>
    </row>
    <row r="878" spans="1:38" ht="13.2" x14ac:dyDescent="0.25">
      <c r="A878" s="1">
        <v>877</v>
      </c>
      <c r="B878" s="38">
        <v>59</v>
      </c>
      <c r="C878" s="36" t="s">
        <v>1331</v>
      </c>
      <c r="D878" s="38">
        <v>1</v>
      </c>
      <c r="E878" s="36">
        <v>54</v>
      </c>
      <c r="F878" s="36" t="s">
        <v>1332</v>
      </c>
      <c r="G878" s="36" t="s">
        <v>1333</v>
      </c>
      <c r="H878" s="36" t="s">
        <v>36</v>
      </c>
      <c r="I878" s="36" t="s">
        <v>1334</v>
      </c>
      <c r="J878" s="36" t="s">
        <v>294</v>
      </c>
      <c r="K878" s="38" t="s">
        <v>48</v>
      </c>
      <c r="L878" s="36" t="s">
        <v>113</v>
      </c>
      <c r="M878" s="37" t="s">
        <v>36</v>
      </c>
      <c r="N878" s="36" t="s">
        <v>36</v>
      </c>
      <c r="O878" s="36" t="s">
        <v>36</v>
      </c>
      <c r="P878" s="36" t="s">
        <v>36</v>
      </c>
      <c r="Q878" s="68" t="s">
        <v>40</v>
      </c>
      <c r="R878" s="36" t="s">
        <v>36</v>
      </c>
      <c r="S878" s="36" t="s">
        <v>36</v>
      </c>
      <c r="T878" s="36"/>
      <c r="U878" s="68" t="s">
        <v>41</v>
      </c>
      <c r="V878" s="68"/>
      <c r="W878" s="34"/>
      <c r="X878" s="39" t="s">
        <v>41</v>
      </c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</row>
    <row r="879" spans="1:38" s="34" customFormat="1" ht="13.2" x14ac:dyDescent="0.25">
      <c r="A879" s="1">
        <v>878</v>
      </c>
      <c r="B879" s="1">
        <v>59</v>
      </c>
      <c r="C879" s="3" t="s">
        <v>1331</v>
      </c>
      <c r="D879" s="1">
        <v>2</v>
      </c>
      <c r="E879" s="1">
        <f>LEN(F879)</f>
        <v>45</v>
      </c>
      <c r="F879" t="str">
        <f>IF(G879&lt;&gt;"",TRIM(CONCATENATE(G879,H879,"_",I879,"_",J879,"_",K879)),"")</f>
        <v>RQ21BT_Schwebeluftkühler_Zone3_Temperatur_Ist</v>
      </c>
      <c r="G879" s="3" t="s">
        <v>1333</v>
      </c>
      <c r="H879" t="s">
        <v>292</v>
      </c>
      <c r="I879" t="s">
        <v>1335</v>
      </c>
      <c r="J879" t="s">
        <v>294</v>
      </c>
      <c r="K879" s="1" t="s">
        <v>38</v>
      </c>
      <c r="L879" t="s">
        <v>113</v>
      </c>
      <c r="M879" s="14"/>
      <c r="N879"/>
      <c r="O879"/>
      <c r="P879"/>
      <c r="Q879" t="s">
        <v>1099</v>
      </c>
      <c r="R879"/>
      <c r="S879" s="30"/>
      <c r="T879" s="30"/>
      <c r="U879" s="1" t="s">
        <v>41</v>
      </c>
      <c r="V879" s="1"/>
      <c r="W879" s="1"/>
      <c r="X879" s="1" t="s">
        <v>41</v>
      </c>
      <c r="Y879" s="1"/>
      <c r="Z879" s="1"/>
      <c r="AA879" s="1"/>
      <c r="AB879" s="1"/>
      <c r="AC879"/>
      <c r="AD879"/>
      <c r="AE879"/>
      <c r="AF879"/>
      <c r="AG879"/>
      <c r="AH879"/>
      <c r="AI879"/>
      <c r="AJ879"/>
      <c r="AK879"/>
      <c r="AL879"/>
    </row>
    <row r="880" spans="1:38" ht="13.2" x14ac:dyDescent="0.25">
      <c r="A880" s="1">
        <v>879</v>
      </c>
      <c r="B880" s="1">
        <v>59</v>
      </c>
      <c r="C880" s="3" t="s">
        <v>1331</v>
      </c>
      <c r="D880" s="1">
        <v>3</v>
      </c>
      <c r="E880" s="1">
        <f>LEN(F880)</f>
        <v>61</v>
      </c>
      <c r="F880" t="str">
        <f>IF(G880&lt;&gt;"",TRIM(CONCATENATE(G880,H880,"_",I880,"_",J880,"_",K880)),"")</f>
        <v>RQ21BT_Schwebeluftkühler_Zone3_Umluftventilator_Drehzahl_Soll</v>
      </c>
      <c r="G880" s="3" t="s">
        <v>1333</v>
      </c>
      <c r="H880" t="s">
        <v>292</v>
      </c>
      <c r="I880" t="s">
        <v>1336</v>
      </c>
      <c r="J880" t="s">
        <v>1115</v>
      </c>
      <c r="K880" s="1" t="s">
        <v>48</v>
      </c>
      <c r="L880" t="s">
        <v>57</v>
      </c>
      <c r="M880" s="14"/>
      <c r="Q880" t="s">
        <v>1099</v>
      </c>
      <c r="S880" s="30"/>
      <c r="T880" s="30"/>
      <c r="U880" s="1" t="s">
        <v>41</v>
      </c>
      <c r="X880" s="1" t="s">
        <v>41</v>
      </c>
    </row>
    <row r="881" spans="1:38" ht="13.2" x14ac:dyDescent="0.25">
      <c r="A881" s="1">
        <v>880</v>
      </c>
      <c r="B881" s="1">
        <v>59</v>
      </c>
      <c r="C881" s="3" t="s">
        <v>1331</v>
      </c>
      <c r="D881" s="1">
        <v>4</v>
      </c>
      <c r="E881" s="1">
        <f>LEN(F881)</f>
        <v>60</v>
      </c>
      <c r="F881" t="str">
        <f>IF(G881&lt;&gt;"",TRIM(CONCATENATE(G881,H881,"_",I881,"_",J881,"_",K881)),"")</f>
        <v>RQ21BT_Schwebeluftkühler_Zone3_Umluftventilator_Drehzahl_Ist</v>
      </c>
      <c r="G881" s="3" t="s">
        <v>1333</v>
      </c>
      <c r="H881" t="s">
        <v>292</v>
      </c>
      <c r="I881" t="s">
        <v>1336</v>
      </c>
      <c r="J881" t="s">
        <v>1115</v>
      </c>
      <c r="K881" s="1" t="s">
        <v>38</v>
      </c>
      <c r="L881" t="s">
        <v>57</v>
      </c>
      <c r="M881" s="14"/>
      <c r="Q881" t="s">
        <v>1099</v>
      </c>
      <c r="S881" s="30"/>
      <c r="T881" s="30"/>
      <c r="U881" s="1" t="s">
        <v>41</v>
      </c>
      <c r="X881" s="1" t="s">
        <v>41</v>
      </c>
    </row>
    <row r="882" spans="1:38" ht="13.2" x14ac:dyDescent="0.25">
      <c r="A882" s="1">
        <v>881</v>
      </c>
      <c r="M882" s="14"/>
      <c r="S882" s="30"/>
      <c r="T882" s="30"/>
    </row>
    <row r="883" spans="1:38" ht="13.2" x14ac:dyDescent="0.25">
      <c r="A883" s="1">
        <v>882</v>
      </c>
      <c r="B883" s="38">
        <v>60</v>
      </c>
      <c r="C883" s="36" t="s">
        <v>1337</v>
      </c>
      <c r="D883" s="38">
        <v>1</v>
      </c>
      <c r="E883" s="36">
        <v>54</v>
      </c>
      <c r="F883" s="36" t="s">
        <v>1338</v>
      </c>
      <c r="G883" s="36" t="s">
        <v>1339</v>
      </c>
      <c r="H883" s="36" t="s">
        <v>36</v>
      </c>
      <c r="I883" s="36" t="s">
        <v>1340</v>
      </c>
      <c r="J883" s="36" t="s">
        <v>294</v>
      </c>
      <c r="K883" s="38" t="s">
        <v>48</v>
      </c>
      <c r="L883" s="36" t="s">
        <v>113</v>
      </c>
      <c r="M883" s="37" t="s">
        <v>36</v>
      </c>
      <c r="N883" s="36" t="s">
        <v>36</v>
      </c>
      <c r="O883" s="36" t="s">
        <v>36</v>
      </c>
      <c r="P883" s="36" t="s">
        <v>36</v>
      </c>
      <c r="Q883" s="68" t="s">
        <v>40</v>
      </c>
      <c r="R883" s="36" t="s">
        <v>36</v>
      </c>
      <c r="S883" s="36" t="s">
        <v>36</v>
      </c>
      <c r="T883" s="36"/>
      <c r="U883" s="68" t="s">
        <v>41</v>
      </c>
      <c r="V883" s="68"/>
      <c r="W883" s="34"/>
      <c r="X883" s="39" t="s">
        <v>41</v>
      </c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</row>
    <row r="884" spans="1:38" s="34" customFormat="1" ht="13.2" x14ac:dyDescent="0.25">
      <c r="A884" s="1">
        <v>883</v>
      </c>
      <c r="B884" s="1">
        <v>60</v>
      </c>
      <c r="C884" s="3" t="s">
        <v>1337</v>
      </c>
      <c r="D884" s="1">
        <v>2</v>
      </c>
      <c r="E884" s="1">
        <f>LEN(F884)</f>
        <v>45</v>
      </c>
      <c r="F884" t="str">
        <f>IF(G884&lt;&gt;"",TRIM(CONCATENATE(G884,H884,"_",I884,"_",J884,"_",K884)),"")</f>
        <v>RS01BT_Schwebeluftkühler_Zone4_Temperatur_Ist</v>
      </c>
      <c r="G884" s="3" t="s">
        <v>1339</v>
      </c>
      <c r="H884" t="s">
        <v>292</v>
      </c>
      <c r="I884" t="s">
        <v>1341</v>
      </c>
      <c r="J884" t="s">
        <v>294</v>
      </c>
      <c r="K884" s="1" t="s">
        <v>38</v>
      </c>
      <c r="L884" t="s">
        <v>113</v>
      </c>
      <c r="M884" s="14"/>
      <c r="N884"/>
      <c r="O884"/>
      <c r="P884"/>
      <c r="Q884" t="s">
        <v>1099</v>
      </c>
      <c r="R884"/>
      <c r="S884" s="30"/>
      <c r="T884" s="30"/>
      <c r="U884" s="1" t="s">
        <v>41</v>
      </c>
      <c r="V884" s="1"/>
      <c r="W884" s="1"/>
      <c r="X884" s="1" t="s">
        <v>41</v>
      </c>
      <c r="Y884" s="1"/>
      <c r="Z884" s="1"/>
      <c r="AA884" s="1"/>
      <c r="AB884" s="1"/>
      <c r="AC884"/>
      <c r="AD884"/>
      <c r="AE884"/>
      <c r="AF884"/>
      <c r="AG884"/>
      <c r="AH884"/>
      <c r="AI884"/>
      <c r="AJ884"/>
      <c r="AK884"/>
      <c r="AL884"/>
    </row>
    <row r="885" spans="1:38" ht="13.2" x14ac:dyDescent="0.25">
      <c r="A885" s="1">
        <v>884</v>
      </c>
      <c r="B885" s="1">
        <v>60</v>
      </c>
      <c r="C885" s="3" t="s">
        <v>1337</v>
      </c>
      <c r="D885" s="1">
        <v>3</v>
      </c>
      <c r="E885" s="1">
        <f>LEN(F885)</f>
        <v>61</v>
      </c>
      <c r="F885" t="str">
        <f>IF(G885&lt;&gt;"",TRIM(CONCATENATE(G885,H885,"_",I885,"_",J885,"_",K885)),"")</f>
        <v>RS01BT_Schwebeluftkühler_Zone4_Umluftventilator_Drehzahl_Soll</v>
      </c>
      <c r="G885" s="3" t="s">
        <v>1339</v>
      </c>
      <c r="H885" t="s">
        <v>292</v>
      </c>
      <c r="I885" t="s">
        <v>1342</v>
      </c>
      <c r="J885" t="s">
        <v>1115</v>
      </c>
      <c r="K885" s="1" t="s">
        <v>48</v>
      </c>
      <c r="L885" t="s">
        <v>57</v>
      </c>
      <c r="M885" s="14"/>
      <c r="Q885" t="s">
        <v>1099</v>
      </c>
      <c r="S885" s="30"/>
      <c r="T885" s="30"/>
      <c r="U885" s="1" t="s">
        <v>41</v>
      </c>
      <c r="X885" s="1" t="s">
        <v>41</v>
      </c>
    </row>
    <row r="886" spans="1:38" ht="13.2" x14ac:dyDescent="0.25">
      <c r="A886" s="1">
        <v>885</v>
      </c>
      <c r="B886" s="1">
        <v>60</v>
      </c>
      <c r="C886" s="3" t="s">
        <v>1337</v>
      </c>
      <c r="D886" s="1">
        <v>4</v>
      </c>
      <c r="E886" s="1">
        <f>LEN(F886)</f>
        <v>60</v>
      </c>
      <c r="F886" t="str">
        <f>IF(G886&lt;&gt;"",TRIM(CONCATENATE(G886,H886,"_",I886,"_",J886,"_",K886)),"")</f>
        <v>RS01BT_Schwebeluftkühler_Zone4_Umluftventilator_Drehzahl_Ist</v>
      </c>
      <c r="G886" s="3" t="s">
        <v>1339</v>
      </c>
      <c r="H886" t="s">
        <v>292</v>
      </c>
      <c r="I886" t="s">
        <v>1342</v>
      </c>
      <c r="J886" t="s">
        <v>1115</v>
      </c>
      <c r="K886" s="1" t="s">
        <v>38</v>
      </c>
      <c r="L886" t="s">
        <v>57</v>
      </c>
      <c r="M886" s="14"/>
      <c r="Q886" t="s">
        <v>1099</v>
      </c>
      <c r="S886" s="30"/>
      <c r="T886" s="30"/>
      <c r="U886" s="1" t="s">
        <v>41</v>
      </c>
      <c r="X886" s="1" t="s">
        <v>41</v>
      </c>
    </row>
    <row r="887" spans="1:38" ht="13.2" x14ac:dyDescent="0.25">
      <c r="A887" s="1">
        <v>886</v>
      </c>
      <c r="M887" s="14"/>
      <c r="S887" s="30"/>
      <c r="T887" s="30"/>
    </row>
    <row r="888" spans="1:38" ht="13.2" x14ac:dyDescent="0.25">
      <c r="A888" s="1">
        <v>887</v>
      </c>
      <c r="B888" s="38">
        <v>61</v>
      </c>
      <c r="C888" s="36" t="s">
        <v>1343</v>
      </c>
      <c r="D888" s="38">
        <v>1</v>
      </c>
      <c r="E888" s="36">
        <v>54</v>
      </c>
      <c r="F888" s="36" t="s">
        <v>1344</v>
      </c>
      <c r="G888" s="36" t="s">
        <v>1345</v>
      </c>
      <c r="H888" s="36" t="s">
        <v>36</v>
      </c>
      <c r="I888" s="36" t="s">
        <v>1346</v>
      </c>
      <c r="J888" s="36" t="s">
        <v>294</v>
      </c>
      <c r="K888" s="38" t="s">
        <v>48</v>
      </c>
      <c r="L888" s="36" t="s">
        <v>113</v>
      </c>
      <c r="M888" s="37" t="s">
        <v>36</v>
      </c>
      <c r="N888" s="36" t="s">
        <v>36</v>
      </c>
      <c r="O888" s="36" t="s">
        <v>36</v>
      </c>
      <c r="P888" s="36" t="s">
        <v>36</v>
      </c>
      <c r="Q888" s="68" t="s">
        <v>40</v>
      </c>
      <c r="R888" s="36" t="s">
        <v>36</v>
      </c>
      <c r="S888" s="36" t="s">
        <v>36</v>
      </c>
      <c r="T888" s="36"/>
      <c r="U888" s="68" t="s">
        <v>41</v>
      </c>
      <c r="V888" s="68"/>
      <c r="W888" s="34"/>
      <c r="X888" s="39" t="s">
        <v>41</v>
      </c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</row>
    <row r="889" spans="1:38" s="34" customFormat="1" ht="13.2" x14ac:dyDescent="0.25">
      <c r="A889" s="1">
        <v>888</v>
      </c>
      <c r="B889" s="1">
        <v>61</v>
      </c>
      <c r="C889" s="3" t="s">
        <v>1343</v>
      </c>
      <c r="D889" s="1">
        <v>2</v>
      </c>
      <c r="E889" s="1">
        <f>LEN(F889)</f>
        <v>45</v>
      </c>
      <c r="F889" t="str">
        <f>IF(G889&lt;&gt;"",TRIM(CONCATENATE(G889,H889,"_",I889,"_",J889,"_",K889)),"")</f>
        <v>RS11BT_Schwebeluftkühler_Zone5_Temperatur_Ist</v>
      </c>
      <c r="G889" s="3" t="s">
        <v>1345</v>
      </c>
      <c r="H889" t="s">
        <v>292</v>
      </c>
      <c r="I889" t="s">
        <v>1347</v>
      </c>
      <c r="J889" t="s">
        <v>294</v>
      </c>
      <c r="K889" s="1" t="s">
        <v>38</v>
      </c>
      <c r="L889" t="s">
        <v>113</v>
      </c>
      <c r="M889" s="14"/>
      <c r="N889"/>
      <c r="O889"/>
      <c r="P889"/>
      <c r="Q889" t="s">
        <v>1099</v>
      </c>
      <c r="R889"/>
      <c r="S889" s="30"/>
      <c r="T889" s="30"/>
      <c r="U889" s="1" t="s">
        <v>41</v>
      </c>
      <c r="V889" s="1"/>
      <c r="W889" s="1"/>
      <c r="X889" s="1" t="s">
        <v>41</v>
      </c>
      <c r="Y889" s="1"/>
      <c r="Z889" s="1"/>
      <c r="AA889" s="1"/>
      <c r="AB889" s="1"/>
      <c r="AC889" s="15"/>
      <c r="AD889"/>
      <c r="AE889"/>
      <c r="AF889"/>
      <c r="AG889"/>
      <c r="AH889"/>
      <c r="AI889"/>
      <c r="AJ889"/>
      <c r="AK889"/>
      <c r="AL889"/>
    </row>
    <row r="890" spans="1:38" ht="13.2" x14ac:dyDescent="0.25">
      <c r="A890" s="1">
        <v>889</v>
      </c>
      <c r="B890" s="1">
        <v>61</v>
      </c>
      <c r="C890" s="3" t="s">
        <v>1343</v>
      </c>
      <c r="D890" s="1">
        <v>3</v>
      </c>
      <c r="E890" s="1">
        <f>LEN(F890)</f>
        <v>61</v>
      </c>
      <c r="F890" t="str">
        <f>IF(G890&lt;&gt;"",TRIM(CONCATENATE(G890,H890,"_",I890,"_",J890,"_",K890)),"")</f>
        <v>RS11BT_Schwebeluftkühler_Zone5_Umluftventilator_Drehzahl_Soll</v>
      </c>
      <c r="G890" s="3" t="s">
        <v>1345</v>
      </c>
      <c r="H890" t="s">
        <v>292</v>
      </c>
      <c r="I890" t="s">
        <v>1348</v>
      </c>
      <c r="J890" t="s">
        <v>1115</v>
      </c>
      <c r="K890" s="1" t="s">
        <v>48</v>
      </c>
      <c r="L890" t="s">
        <v>57</v>
      </c>
      <c r="M890" s="14"/>
      <c r="Q890" t="s">
        <v>1099</v>
      </c>
      <c r="S890" s="30"/>
      <c r="T890" s="30"/>
      <c r="U890" s="1" t="s">
        <v>41</v>
      </c>
      <c r="X890" s="1" t="s">
        <v>41</v>
      </c>
      <c r="AC890" s="15"/>
    </row>
    <row r="891" spans="1:38" ht="13.2" x14ac:dyDescent="0.25">
      <c r="A891" s="1">
        <v>890</v>
      </c>
      <c r="B891" s="1">
        <v>61</v>
      </c>
      <c r="C891" s="3" t="s">
        <v>1343</v>
      </c>
      <c r="D891" s="1">
        <v>4</v>
      </c>
      <c r="E891" s="1">
        <f>LEN(F891)</f>
        <v>60</v>
      </c>
      <c r="F891" t="str">
        <f>IF(G891&lt;&gt;"",TRIM(CONCATENATE(G891,H891,"_",I891,"_",J891,"_",K891)),"")</f>
        <v>RS11BT_Schwebeluftkühler_Zone5_Umluftventilator_Drehzahl_Ist</v>
      </c>
      <c r="G891" s="3" t="s">
        <v>1345</v>
      </c>
      <c r="H891" t="s">
        <v>292</v>
      </c>
      <c r="I891" t="s">
        <v>1348</v>
      </c>
      <c r="J891" t="s">
        <v>1115</v>
      </c>
      <c r="K891" s="1" t="s">
        <v>38</v>
      </c>
      <c r="L891" t="s">
        <v>57</v>
      </c>
      <c r="M891" s="14"/>
      <c r="Q891" t="s">
        <v>1099</v>
      </c>
      <c r="S891" s="30"/>
      <c r="T891" s="30"/>
      <c r="U891" s="1" t="s">
        <v>41</v>
      </c>
      <c r="X891" s="1" t="s">
        <v>41</v>
      </c>
      <c r="AC891" s="15"/>
    </row>
    <row r="892" spans="1:38" ht="13.2" x14ac:dyDescent="0.25">
      <c r="A892" s="1">
        <v>891</v>
      </c>
      <c r="M892" s="14"/>
      <c r="S892" s="30"/>
      <c r="T892" s="30"/>
      <c r="AC892" s="15"/>
    </row>
    <row r="893" spans="1:38" ht="13.2" x14ac:dyDescent="0.25">
      <c r="A893" s="1">
        <v>892</v>
      </c>
      <c r="B893" s="38">
        <v>62</v>
      </c>
      <c r="C893" s="36" t="s">
        <v>1349</v>
      </c>
      <c r="D893" s="38">
        <v>1</v>
      </c>
      <c r="E893" s="36">
        <v>54</v>
      </c>
      <c r="F893" s="36" t="s">
        <v>1350</v>
      </c>
      <c r="G893" s="36" t="s">
        <v>1351</v>
      </c>
      <c r="H893" s="36" t="s">
        <v>36</v>
      </c>
      <c r="I893" s="36" t="s">
        <v>1352</v>
      </c>
      <c r="J893" s="36" t="s">
        <v>294</v>
      </c>
      <c r="K893" s="38" t="s">
        <v>48</v>
      </c>
      <c r="L893" s="36" t="s">
        <v>113</v>
      </c>
      <c r="M893" s="37" t="s">
        <v>36</v>
      </c>
      <c r="N893" s="36" t="s">
        <v>36</v>
      </c>
      <c r="O893" s="36" t="s">
        <v>36</v>
      </c>
      <c r="P893" s="36" t="s">
        <v>36</v>
      </c>
      <c r="Q893" s="68" t="s">
        <v>40</v>
      </c>
      <c r="R893" s="36" t="s">
        <v>36</v>
      </c>
      <c r="S893" s="36" t="s">
        <v>36</v>
      </c>
      <c r="T893" s="36"/>
      <c r="U893" s="68" t="s">
        <v>41</v>
      </c>
      <c r="V893" s="68"/>
      <c r="W893" s="34"/>
      <c r="X893" s="39" t="s">
        <v>41</v>
      </c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</row>
    <row r="894" spans="1:38" s="34" customFormat="1" ht="13.2" x14ac:dyDescent="0.25">
      <c r="A894" s="1">
        <v>893</v>
      </c>
      <c r="B894" s="1">
        <v>62</v>
      </c>
      <c r="C894" s="3" t="s">
        <v>1349</v>
      </c>
      <c r="D894" s="1">
        <v>2</v>
      </c>
      <c r="E894" s="1">
        <f>LEN(F894)</f>
        <v>45</v>
      </c>
      <c r="F894" t="str">
        <f>IF(G894&lt;&gt;"",TRIM(CONCATENATE(G894,H894,"_",I894,"_",J894,"_",K894)),"")</f>
        <v>RS21BT_Schwebeluftkühler_Zone6_Temperatur_Ist</v>
      </c>
      <c r="G894" s="3" t="s">
        <v>1351</v>
      </c>
      <c r="H894" t="s">
        <v>292</v>
      </c>
      <c r="I894" t="s">
        <v>1353</v>
      </c>
      <c r="J894" t="s">
        <v>294</v>
      </c>
      <c r="K894" s="1" t="s">
        <v>38</v>
      </c>
      <c r="L894" t="s">
        <v>113</v>
      </c>
      <c r="M894" s="14"/>
      <c r="N894"/>
      <c r="O894"/>
      <c r="P894"/>
      <c r="Q894" t="s">
        <v>1099</v>
      </c>
      <c r="R894"/>
      <c r="S894" s="30"/>
      <c r="T894" s="30"/>
      <c r="U894" s="1" t="s">
        <v>41</v>
      </c>
      <c r="V894" s="1"/>
      <c r="W894" s="1"/>
      <c r="X894" s="1" t="s">
        <v>41</v>
      </c>
      <c r="Y894" s="1"/>
      <c r="Z894" s="1"/>
      <c r="AA894" s="1"/>
      <c r="AB894" s="1"/>
      <c r="AC894" s="15"/>
      <c r="AD894"/>
      <c r="AE894"/>
      <c r="AF894"/>
      <c r="AG894"/>
      <c r="AH894"/>
      <c r="AI894"/>
      <c r="AJ894"/>
      <c r="AK894"/>
      <c r="AL894"/>
    </row>
    <row r="895" spans="1:38" ht="13.2" x14ac:dyDescent="0.25">
      <c r="A895" s="1">
        <v>894</v>
      </c>
      <c r="B895" s="1">
        <v>62</v>
      </c>
      <c r="C895" s="3" t="s">
        <v>1349</v>
      </c>
      <c r="D895" s="1">
        <v>3</v>
      </c>
      <c r="E895" s="1">
        <f>LEN(F895)</f>
        <v>61</v>
      </c>
      <c r="F895" t="str">
        <f>IF(G895&lt;&gt;"",TRIM(CONCATENATE(G895,H895,"_",I895,"_",J895,"_",K895)),"")</f>
        <v>RS21BT_Schwebeluftkühler_Zone6_Umluftventilator_Drehzahl_Soll</v>
      </c>
      <c r="G895" s="3" t="s">
        <v>1351</v>
      </c>
      <c r="H895" t="s">
        <v>292</v>
      </c>
      <c r="I895" t="s">
        <v>1354</v>
      </c>
      <c r="J895" t="s">
        <v>1115</v>
      </c>
      <c r="K895" s="1" t="s">
        <v>48</v>
      </c>
      <c r="L895" t="s">
        <v>57</v>
      </c>
      <c r="M895" s="14"/>
      <c r="Q895" t="s">
        <v>1099</v>
      </c>
      <c r="S895" s="30"/>
      <c r="T895" s="30"/>
      <c r="U895" s="1" t="s">
        <v>41</v>
      </c>
      <c r="X895" s="1" t="s">
        <v>41</v>
      </c>
      <c r="AC895" s="15"/>
    </row>
    <row r="896" spans="1:38" ht="13.2" x14ac:dyDescent="0.25">
      <c r="A896" s="1">
        <v>895</v>
      </c>
      <c r="B896" s="1">
        <v>62</v>
      </c>
      <c r="C896" s="3" t="s">
        <v>1349</v>
      </c>
      <c r="D896" s="1">
        <v>4</v>
      </c>
      <c r="E896" s="1">
        <f>LEN(F896)</f>
        <v>60</v>
      </c>
      <c r="F896" t="str">
        <f>IF(G896&lt;&gt;"",TRIM(CONCATENATE(G896,H896,"_",I896,"_",J896,"_",K896)),"")</f>
        <v>RS21BT_Schwebeluftkühler_Zone6_Umluftventilator_Drehzahl_Ist</v>
      </c>
      <c r="G896" s="3" t="s">
        <v>1351</v>
      </c>
      <c r="H896" t="s">
        <v>292</v>
      </c>
      <c r="I896" t="s">
        <v>1354</v>
      </c>
      <c r="J896" t="s">
        <v>1115</v>
      </c>
      <c r="K896" s="1" t="s">
        <v>38</v>
      </c>
      <c r="L896" t="s">
        <v>57</v>
      </c>
      <c r="M896" s="14"/>
      <c r="Q896" t="s">
        <v>1099</v>
      </c>
      <c r="S896" s="30"/>
      <c r="T896" s="30"/>
      <c r="U896" s="1" t="s">
        <v>41</v>
      </c>
      <c r="X896" s="1" t="s">
        <v>41</v>
      </c>
      <c r="AC896" s="15"/>
    </row>
    <row r="897" spans="1:29" ht="13.2" x14ac:dyDescent="0.25">
      <c r="A897" s="1">
        <v>896</v>
      </c>
      <c r="M897" s="14"/>
      <c r="S897" s="30"/>
      <c r="T897" s="30"/>
      <c r="AC897" s="15"/>
    </row>
    <row r="898" spans="1:29" ht="13.2" x14ac:dyDescent="0.25">
      <c r="A898" s="1">
        <v>897</v>
      </c>
      <c r="B898" s="1">
        <v>63</v>
      </c>
      <c r="C898" s="3" t="s">
        <v>1355</v>
      </c>
      <c r="D898" s="1">
        <v>1</v>
      </c>
      <c r="E898" s="1">
        <f>LEN(F898)</f>
        <v>41</v>
      </c>
      <c r="F898" t="str">
        <f>IF(G898&lt;&gt;"",TRIM(CONCATENATE(G898,H898,"_",I898,"_",J898,"_",K898)),"")</f>
        <v>TB01EPU_Bandmittenregelung11_Bandlage_Ist</v>
      </c>
      <c r="G898" s="3" t="s">
        <v>1356</v>
      </c>
      <c r="H898" t="s">
        <v>130</v>
      </c>
      <c r="I898" t="s">
        <v>1357</v>
      </c>
      <c r="J898" t="s">
        <v>132</v>
      </c>
      <c r="K898" s="1" t="s">
        <v>38</v>
      </c>
      <c r="L898" t="s">
        <v>60</v>
      </c>
      <c r="M898" s="14"/>
      <c r="Q898" t="s">
        <v>269</v>
      </c>
      <c r="S898" s="30"/>
      <c r="T898" s="30"/>
      <c r="U898" s="1" t="s">
        <v>41</v>
      </c>
      <c r="AC898" s="15"/>
    </row>
    <row r="899" spans="1:29" ht="13.2" x14ac:dyDescent="0.25">
      <c r="A899" s="1">
        <v>898</v>
      </c>
      <c r="B899" s="1">
        <v>63</v>
      </c>
      <c r="C899" s="3" t="s">
        <v>1355</v>
      </c>
      <c r="D899" s="1">
        <v>2</v>
      </c>
      <c r="E899" s="1">
        <f>LEN(F899)</f>
        <v>44</v>
      </c>
      <c r="F899" t="str">
        <f>IF(G899&lt;&gt;"",TRIM(CONCATENATE(G899,H899,"_",I899,"_",J899,"_",K899)),"")</f>
        <v>TB01EPU_Bandmittenregelung11_Position_Offset</v>
      </c>
      <c r="G899" s="3" t="s">
        <v>1356</v>
      </c>
      <c r="H899" t="s">
        <v>130</v>
      </c>
      <c r="I899" t="s">
        <v>1357</v>
      </c>
      <c r="J899" t="s">
        <v>134</v>
      </c>
      <c r="K899" s="1" t="s">
        <v>135</v>
      </c>
      <c r="L899" t="s">
        <v>60</v>
      </c>
      <c r="M899" s="14"/>
      <c r="Q899" t="s">
        <v>269</v>
      </c>
      <c r="S899" s="30"/>
      <c r="T899" s="30"/>
      <c r="U899" s="1" t="s">
        <v>41</v>
      </c>
      <c r="AC899" s="15"/>
    </row>
    <row r="900" spans="1:29" ht="13.2" x14ac:dyDescent="0.25">
      <c r="A900" s="1">
        <v>899</v>
      </c>
      <c r="B900" s="1">
        <v>63</v>
      </c>
      <c r="C900" s="3" t="s">
        <v>1355</v>
      </c>
      <c r="D900" s="1">
        <v>3</v>
      </c>
      <c r="E900" s="1">
        <f>LEN(F900)</f>
        <v>43</v>
      </c>
      <c r="F900" t="str">
        <f>IF(G900&lt;&gt;"",TRIM(CONCATENATE(G900,H900,"_",I900,"_",J900,"_",K900)),"")</f>
        <v>TB01EPU_Bandmittenregelung11_Auslenkung_Ist</v>
      </c>
      <c r="G900" s="3" t="s">
        <v>1356</v>
      </c>
      <c r="H900" t="s">
        <v>130</v>
      </c>
      <c r="I900" t="s">
        <v>1357</v>
      </c>
      <c r="J900" t="s">
        <v>136</v>
      </c>
      <c r="K900" s="1" t="s">
        <v>38</v>
      </c>
      <c r="L900" t="s">
        <v>57</v>
      </c>
      <c r="M900" s="14"/>
      <c r="Q900" t="s">
        <v>269</v>
      </c>
      <c r="S900" s="30"/>
      <c r="T900" s="30"/>
      <c r="U900" s="1" t="s">
        <v>41</v>
      </c>
      <c r="AC900" s="15"/>
    </row>
    <row r="901" spans="1:29" ht="13.2" x14ac:dyDescent="0.25">
      <c r="A901" s="1">
        <v>900</v>
      </c>
      <c r="M901" s="14"/>
      <c r="S901" s="30"/>
      <c r="T901" s="30"/>
      <c r="AC901" s="15"/>
    </row>
    <row r="902" spans="1:29" ht="13.2" x14ac:dyDescent="0.25">
      <c r="A902" s="1">
        <v>901</v>
      </c>
      <c r="B902" s="1">
        <v>64</v>
      </c>
      <c r="C902" s="3" t="s">
        <v>1358</v>
      </c>
      <c r="D902" s="1">
        <v>1</v>
      </c>
      <c r="E902" s="1">
        <f t="shared" ref="E902:E909" si="72">LEN(F902)</f>
        <v>47</v>
      </c>
      <c r="F902" t="str">
        <f t="shared" ref="F902:F909" si="73">IF(G902&lt;&gt;"",TRIM(CONCATENATE(G902,H902,"_",I902,"_",J902,"_",K902)),"")</f>
        <v>TE01BN_S_Rolle7_Rolle1_Bandgeschwindigkeit_Soll</v>
      </c>
      <c r="G902" s="3" t="s">
        <v>1359</v>
      </c>
      <c r="H902" t="s">
        <v>116</v>
      </c>
      <c r="I902" t="s">
        <v>1360</v>
      </c>
      <c r="J902" t="s">
        <v>118</v>
      </c>
      <c r="K902" s="1" t="s">
        <v>48</v>
      </c>
      <c r="L902" t="s">
        <v>67</v>
      </c>
      <c r="M902" s="14"/>
      <c r="Q902" t="s">
        <v>119</v>
      </c>
      <c r="S902" s="30"/>
      <c r="T902" s="30"/>
      <c r="U902" s="1" t="s">
        <v>150</v>
      </c>
      <c r="AC902" s="15"/>
    </row>
    <row r="903" spans="1:29" ht="13.2" x14ac:dyDescent="0.25">
      <c r="A903" s="1">
        <v>902</v>
      </c>
      <c r="B903" s="1">
        <v>64</v>
      </c>
      <c r="C903" s="3" t="s">
        <v>1358</v>
      </c>
      <c r="D903" s="1">
        <v>2</v>
      </c>
      <c r="E903" s="1">
        <f t="shared" si="72"/>
        <v>46</v>
      </c>
      <c r="F903" t="str">
        <f t="shared" si="73"/>
        <v>TE01BN_S_Rolle7_Rolle1_Bandgeschwindigkeit_Ist</v>
      </c>
      <c r="G903" s="3" t="s">
        <v>1359</v>
      </c>
      <c r="H903" t="s">
        <v>116</v>
      </c>
      <c r="I903" t="s">
        <v>1360</v>
      </c>
      <c r="J903" t="s">
        <v>118</v>
      </c>
      <c r="K903" s="1" t="s">
        <v>38</v>
      </c>
      <c r="L903" t="s">
        <v>67</v>
      </c>
      <c r="M903" s="14"/>
      <c r="Q903" t="s">
        <v>119</v>
      </c>
      <c r="S903" s="30"/>
      <c r="T903" s="30"/>
      <c r="U903" s="1" t="s">
        <v>41</v>
      </c>
      <c r="X903" s="1" t="s">
        <v>41</v>
      </c>
      <c r="AC903" s="15"/>
    </row>
    <row r="904" spans="1:29" ht="13.2" x14ac:dyDescent="0.25">
      <c r="A904" s="1">
        <v>903</v>
      </c>
      <c r="B904" s="1">
        <v>64</v>
      </c>
      <c r="C904" s="3" t="s">
        <v>1358</v>
      </c>
      <c r="D904" s="1">
        <v>3</v>
      </c>
      <c r="E904" s="1">
        <f t="shared" si="72"/>
        <v>34</v>
      </c>
      <c r="F904" t="str">
        <f t="shared" si="73"/>
        <v>TE01MKL_S_Rolle7_Rolle1_Moment_Ist</v>
      </c>
      <c r="G904" s="3" t="s">
        <v>1359</v>
      </c>
      <c r="H904" t="s">
        <v>120</v>
      </c>
      <c r="I904" t="s">
        <v>1360</v>
      </c>
      <c r="J904" t="s">
        <v>124</v>
      </c>
      <c r="K904" s="1" t="s">
        <v>38</v>
      </c>
      <c r="L904" t="s">
        <v>125</v>
      </c>
      <c r="M904" s="14"/>
      <c r="Q904" t="s">
        <v>119</v>
      </c>
      <c r="S904" s="30"/>
      <c r="T904" s="30"/>
      <c r="U904" s="1" t="s">
        <v>41</v>
      </c>
      <c r="AC904" s="15"/>
    </row>
    <row r="905" spans="1:29" ht="13.2" x14ac:dyDescent="0.25">
      <c r="A905" s="1">
        <v>904</v>
      </c>
      <c r="B905" s="1">
        <v>64</v>
      </c>
      <c r="C905" s="3" t="s">
        <v>1358</v>
      </c>
      <c r="D905" s="1">
        <v>4</v>
      </c>
      <c r="E905" s="1">
        <f t="shared" si="72"/>
        <v>33</v>
      </c>
      <c r="F905" t="str">
        <f t="shared" si="73"/>
        <v>TE01MKL_S_Rolle7_Rolle1_Strom_Ist</v>
      </c>
      <c r="G905" s="3" t="s">
        <v>1359</v>
      </c>
      <c r="H905" t="s">
        <v>120</v>
      </c>
      <c r="I905" t="s">
        <v>1360</v>
      </c>
      <c r="J905" t="s">
        <v>127</v>
      </c>
      <c r="K905" s="1" t="s">
        <v>38</v>
      </c>
      <c r="L905" t="s">
        <v>128</v>
      </c>
      <c r="M905" s="14"/>
      <c r="Q905" t="s">
        <v>119</v>
      </c>
      <c r="S905" s="30"/>
      <c r="T905" s="30"/>
      <c r="U905" s="1" t="s">
        <v>41</v>
      </c>
      <c r="AC905" s="15"/>
    </row>
    <row r="906" spans="1:29" ht="13.2" x14ac:dyDescent="0.25">
      <c r="A906" s="1">
        <v>905</v>
      </c>
      <c r="B906" s="1">
        <v>64</v>
      </c>
      <c r="C906" s="3" t="s">
        <v>1358</v>
      </c>
      <c r="D906" s="1">
        <v>5</v>
      </c>
      <c r="E906" s="1">
        <f t="shared" si="72"/>
        <v>47</v>
      </c>
      <c r="F906" t="str">
        <f t="shared" si="73"/>
        <v>TE11BN_S_Rolle7_Rolle2_Bandgeschwindigkeit_Soll</v>
      </c>
      <c r="G906" s="3" t="s">
        <v>1361</v>
      </c>
      <c r="H906" t="s">
        <v>116</v>
      </c>
      <c r="I906" t="s">
        <v>1362</v>
      </c>
      <c r="J906" t="s">
        <v>118</v>
      </c>
      <c r="K906" s="1" t="s">
        <v>48</v>
      </c>
      <c r="L906" t="s">
        <v>67</v>
      </c>
      <c r="M906" s="14"/>
      <c r="Q906" t="s">
        <v>119</v>
      </c>
      <c r="S906" s="30"/>
      <c r="T906" s="30"/>
      <c r="U906" s="1" t="s">
        <v>150</v>
      </c>
      <c r="AC906" s="15"/>
    </row>
    <row r="907" spans="1:29" ht="13.2" x14ac:dyDescent="0.25">
      <c r="A907" s="1">
        <v>906</v>
      </c>
      <c r="B907" s="1">
        <v>64</v>
      </c>
      <c r="C907" s="3" t="s">
        <v>1358</v>
      </c>
      <c r="D907" s="1">
        <v>6</v>
      </c>
      <c r="E907" s="1">
        <f t="shared" si="72"/>
        <v>46</v>
      </c>
      <c r="F907" t="str">
        <f t="shared" si="73"/>
        <v>TE11BN_S_Rolle7_Rolle2_Bandgeschwindigkeit_Ist</v>
      </c>
      <c r="G907" s="3" t="s">
        <v>1361</v>
      </c>
      <c r="H907" t="s">
        <v>116</v>
      </c>
      <c r="I907" t="s">
        <v>1362</v>
      </c>
      <c r="J907" t="s">
        <v>118</v>
      </c>
      <c r="K907" s="1" t="s">
        <v>38</v>
      </c>
      <c r="L907" t="s">
        <v>67</v>
      </c>
      <c r="M907" s="14"/>
      <c r="Q907" t="s">
        <v>119</v>
      </c>
      <c r="S907" s="30"/>
      <c r="T907" s="30"/>
      <c r="U907" s="1" t="s">
        <v>41</v>
      </c>
      <c r="AC907" s="15"/>
    </row>
    <row r="908" spans="1:29" ht="13.2" x14ac:dyDescent="0.25">
      <c r="A908" s="1">
        <v>907</v>
      </c>
      <c r="B908" s="1">
        <v>64</v>
      </c>
      <c r="C908" s="3" t="s">
        <v>1358</v>
      </c>
      <c r="D908" s="1">
        <v>7</v>
      </c>
      <c r="E908" s="1">
        <f t="shared" si="72"/>
        <v>34</v>
      </c>
      <c r="F908" t="str">
        <f t="shared" si="73"/>
        <v>TE11MKL_S_Rolle7_Rolle2_Moment_Ist</v>
      </c>
      <c r="G908" s="3" t="s">
        <v>1361</v>
      </c>
      <c r="H908" t="s">
        <v>120</v>
      </c>
      <c r="I908" t="s">
        <v>1362</v>
      </c>
      <c r="J908" t="s">
        <v>124</v>
      </c>
      <c r="K908" s="1" t="s">
        <v>38</v>
      </c>
      <c r="L908" t="s">
        <v>125</v>
      </c>
      <c r="M908" s="14"/>
      <c r="Q908" t="s">
        <v>119</v>
      </c>
      <c r="S908" s="30"/>
      <c r="T908" s="30"/>
      <c r="U908" s="1" t="s">
        <v>41</v>
      </c>
      <c r="AC908" s="15"/>
    </row>
    <row r="909" spans="1:29" ht="13.2" x14ac:dyDescent="0.25">
      <c r="A909" s="1">
        <v>908</v>
      </c>
      <c r="B909" s="1">
        <v>64</v>
      </c>
      <c r="C909" s="3" t="s">
        <v>1358</v>
      </c>
      <c r="D909" s="1">
        <v>8</v>
      </c>
      <c r="E909" s="1">
        <f t="shared" si="72"/>
        <v>33</v>
      </c>
      <c r="F909" t="str">
        <f t="shared" si="73"/>
        <v>TE11MKL_S_Rolle7_Rolle2_Strom_Ist</v>
      </c>
      <c r="G909" s="3" t="s">
        <v>1361</v>
      </c>
      <c r="H909" t="s">
        <v>120</v>
      </c>
      <c r="I909" t="s">
        <v>1362</v>
      </c>
      <c r="J909" t="s">
        <v>127</v>
      </c>
      <c r="K909" s="1" t="s">
        <v>38</v>
      </c>
      <c r="L909" t="s">
        <v>128</v>
      </c>
      <c r="M909" s="14"/>
      <c r="Q909" t="s">
        <v>119</v>
      </c>
      <c r="S909" s="30"/>
      <c r="T909" s="30"/>
      <c r="U909" s="1" t="s">
        <v>41</v>
      </c>
      <c r="AC909" s="15"/>
    </row>
    <row r="910" spans="1:29" ht="13.2" x14ac:dyDescent="0.25">
      <c r="A910" s="1">
        <v>909</v>
      </c>
      <c r="M910" s="14"/>
      <c r="S910" s="30"/>
      <c r="T910" s="30"/>
      <c r="AC910" s="15"/>
    </row>
    <row r="911" spans="1:29" ht="13.2" x14ac:dyDescent="0.25">
      <c r="A911" s="1">
        <v>910</v>
      </c>
      <c r="B911" s="1">
        <v>65</v>
      </c>
      <c r="C911" s="3" t="s">
        <v>1363</v>
      </c>
      <c r="D911" s="1">
        <v>1</v>
      </c>
      <c r="E911" s="1">
        <f t="shared" ref="E911:E917" si="74">LEN(F911)</f>
        <v>41</v>
      </c>
      <c r="F911" t="str">
        <f t="shared" ref="F911:F917" si="75">IF(G911&lt;&gt;"",TRIM(CONCATENATE(G911,H911,"_",I911,"_",J911,"_",K911)),"")</f>
        <v>TF01EPU_Bandmittenregelung12_Bandlage_Ist</v>
      </c>
      <c r="G911" s="3" t="s">
        <v>1364</v>
      </c>
      <c r="H911" t="s">
        <v>130</v>
      </c>
      <c r="I911" t="s">
        <v>1365</v>
      </c>
      <c r="J911" t="s">
        <v>132</v>
      </c>
      <c r="K911" s="1" t="s">
        <v>38</v>
      </c>
      <c r="L911" t="s">
        <v>60</v>
      </c>
      <c r="M911" s="14"/>
      <c r="Q911" t="s">
        <v>269</v>
      </c>
      <c r="S911" s="30"/>
      <c r="T911" s="30"/>
      <c r="U911" s="1" t="s">
        <v>41</v>
      </c>
      <c r="AC911" s="15"/>
    </row>
    <row r="912" spans="1:29" ht="13.2" x14ac:dyDescent="0.25">
      <c r="A912" s="1">
        <v>911</v>
      </c>
      <c r="B912" s="1">
        <v>65</v>
      </c>
      <c r="C912" s="3" t="s">
        <v>1363</v>
      </c>
      <c r="D912" s="1">
        <v>2</v>
      </c>
      <c r="E912" s="1">
        <f t="shared" si="74"/>
        <v>44</v>
      </c>
      <c r="F912" t="str">
        <f t="shared" si="75"/>
        <v>TF01EPU_Bandmittenregelung12_Position_Offset</v>
      </c>
      <c r="G912" s="3" t="s">
        <v>1364</v>
      </c>
      <c r="H912" t="s">
        <v>130</v>
      </c>
      <c r="I912" t="s">
        <v>1365</v>
      </c>
      <c r="J912" t="s">
        <v>134</v>
      </c>
      <c r="K912" s="1" t="s">
        <v>135</v>
      </c>
      <c r="L912" t="s">
        <v>60</v>
      </c>
      <c r="M912" s="14"/>
      <c r="Q912" t="s">
        <v>269</v>
      </c>
      <c r="S912" s="30"/>
      <c r="T912" s="30"/>
      <c r="U912" s="1" t="s">
        <v>41</v>
      </c>
      <c r="AC912" s="15"/>
    </row>
    <row r="913" spans="1:29" ht="13.2" x14ac:dyDescent="0.25">
      <c r="A913" s="1">
        <v>912</v>
      </c>
      <c r="B913" s="1">
        <v>65</v>
      </c>
      <c r="C913" s="3" t="s">
        <v>1363</v>
      </c>
      <c r="D913" s="1">
        <v>3</v>
      </c>
      <c r="E913" s="1">
        <f t="shared" si="74"/>
        <v>43</v>
      </c>
      <c r="F913" t="str">
        <f t="shared" si="75"/>
        <v>TF01EPU_Bandmittenregelung12_Auslenkung_Ist</v>
      </c>
      <c r="G913" s="3" t="s">
        <v>1364</v>
      </c>
      <c r="H913" t="s">
        <v>130</v>
      </c>
      <c r="I913" t="s">
        <v>1365</v>
      </c>
      <c r="J913" t="s">
        <v>136</v>
      </c>
      <c r="K913" s="1" t="s">
        <v>38</v>
      </c>
      <c r="L913" t="s">
        <v>57</v>
      </c>
      <c r="M913" s="14"/>
      <c r="Q913" t="s">
        <v>269</v>
      </c>
      <c r="S913" s="30"/>
      <c r="T913" s="30"/>
      <c r="U913" s="1" t="s">
        <v>41</v>
      </c>
      <c r="AC913" s="15"/>
    </row>
    <row r="914" spans="1:29" ht="13.2" x14ac:dyDescent="0.25">
      <c r="A914" s="1">
        <v>913</v>
      </c>
      <c r="B914" s="1">
        <v>66</v>
      </c>
      <c r="C914" s="3" t="s">
        <v>1366</v>
      </c>
      <c r="D914" s="1">
        <v>1</v>
      </c>
      <c r="E914" s="1">
        <f t="shared" si="74"/>
        <v>57</v>
      </c>
      <c r="F914" t="str">
        <f t="shared" si="75"/>
        <v>TI01EPU_Auslaufspeicher_Bandmittenregelung13_Bandlage_Ist</v>
      </c>
      <c r="G914" s="3" t="s">
        <v>1367</v>
      </c>
      <c r="H914" t="s">
        <v>130</v>
      </c>
      <c r="I914" t="s">
        <v>1368</v>
      </c>
      <c r="J914" t="s">
        <v>132</v>
      </c>
      <c r="K914" s="1" t="s">
        <v>38</v>
      </c>
      <c r="L914" t="s">
        <v>60</v>
      </c>
      <c r="M914" s="14"/>
      <c r="Q914" t="s">
        <v>133</v>
      </c>
      <c r="S914" s="30"/>
      <c r="T914" s="30"/>
      <c r="U914" s="1" t="s">
        <v>41</v>
      </c>
    </row>
    <row r="915" spans="1:29" ht="13.2" x14ac:dyDescent="0.25">
      <c r="A915" s="1">
        <v>914</v>
      </c>
      <c r="B915" s="1">
        <v>66</v>
      </c>
      <c r="C915" s="3" t="s">
        <v>1366</v>
      </c>
      <c r="D915" s="1">
        <v>2</v>
      </c>
      <c r="E915" s="1">
        <f t="shared" si="74"/>
        <v>60</v>
      </c>
      <c r="F915" t="str">
        <f t="shared" si="75"/>
        <v>TI01EPU_Auslaufspeicher_Bandmittenregelung13_Position_Offset</v>
      </c>
      <c r="G915" s="3" t="s">
        <v>1367</v>
      </c>
      <c r="H915" t="s">
        <v>130</v>
      </c>
      <c r="I915" t="s">
        <v>1368</v>
      </c>
      <c r="J915" t="s">
        <v>134</v>
      </c>
      <c r="K915" s="1" t="s">
        <v>135</v>
      </c>
      <c r="L915" t="s">
        <v>60</v>
      </c>
      <c r="M915" s="14"/>
      <c r="Q915" t="s">
        <v>133</v>
      </c>
      <c r="S915" s="30"/>
      <c r="T915" s="30"/>
      <c r="U915" s="1" t="s">
        <v>41</v>
      </c>
    </row>
    <row r="916" spans="1:29" ht="13.2" x14ac:dyDescent="0.25">
      <c r="A916" s="1">
        <v>915</v>
      </c>
      <c r="B916" s="1">
        <v>66</v>
      </c>
      <c r="C916" s="3" t="s">
        <v>1366</v>
      </c>
      <c r="D916" s="1">
        <v>3</v>
      </c>
      <c r="E916" s="1">
        <f t="shared" si="74"/>
        <v>59</v>
      </c>
      <c r="F916" t="str">
        <f t="shared" si="75"/>
        <v>TI01EPU_Auslaufspeicher_Bandmittenregelung13_Auslenkung_Ist</v>
      </c>
      <c r="G916" s="3" t="s">
        <v>1367</v>
      </c>
      <c r="H916" t="s">
        <v>130</v>
      </c>
      <c r="I916" t="s">
        <v>1368</v>
      </c>
      <c r="J916" t="s">
        <v>136</v>
      </c>
      <c r="K916" s="1" t="s">
        <v>38</v>
      </c>
      <c r="L916" t="s">
        <v>57</v>
      </c>
      <c r="M916" s="14"/>
      <c r="Q916" t="s">
        <v>133</v>
      </c>
      <c r="S916" s="30"/>
      <c r="T916" s="30"/>
      <c r="U916" s="1" t="s">
        <v>41</v>
      </c>
    </row>
    <row r="917" spans="1:29" ht="13.2" x14ac:dyDescent="0.25">
      <c r="A917" s="1">
        <v>916</v>
      </c>
      <c r="B917" s="1">
        <v>66</v>
      </c>
      <c r="C917" s="3" t="s">
        <v>1366</v>
      </c>
      <c r="D917" s="1">
        <v>4</v>
      </c>
      <c r="E917" s="1">
        <f t="shared" si="74"/>
        <v>50</v>
      </c>
      <c r="F917" t="str">
        <f t="shared" si="75"/>
        <v>TG01BS_Auslaufspeicher_Schlingenwagen_Position_Ist</v>
      </c>
      <c r="G917" s="3" t="s">
        <v>1369</v>
      </c>
      <c r="H917" t="s">
        <v>139</v>
      </c>
      <c r="I917" t="s">
        <v>1370</v>
      </c>
      <c r="J917" t="s">
        <v>134</v>
      </c>
      <c r="K917" s="1" t="s">
        <v>38</v>
      </c>
      <c r="L917" t="s">
        <v>57</v>
      </c>
      <c r="M917" s="14"/>
      <c r="Q917" t="s">
        <v>119</v>
      </c>
      <c r="S917" s="30"/>
      <c r="T917" s="30"/>
      <c r="U917" s="1" t="s">
        <v>41</v>
      </c>
    </row>
    <row r="918" spans="1:29" ht="13.2" x14ac:dyDescent="0.25">
      <c r="A918" s="1">
        <v>917</v>
      </c>
      <c r="M918" s="14"/>
      <c r="S918" s="30"/>
      <c r="T918" s="30"/>
    </row>
    <row r="919" spans="1:29" ht="13.2" x14ac:dyDescent="0.25">
      <c r="A919" s="1">
        <v>918</v>
      </c>
      <c r="B919" s="1">
        <v>67</v>
      </c>
      <c r="C919" s="3" t="s">
        <v>1371</v>
      </c>
      <c r="D919" s="1">
        <v>1</v>
      </c>
      <c r="E919" s="1">
        <f t="shared" ref="E919:E925" si="76">LEN(F919)</f>
        <v>57</v>
      </c>
      <c r="F919" t="str">
        <f t="shared" ref="F919:F925" si="77">IF(G919&lt;&gt;"",TRIM(CONCATENATE(G919,H919,"_",I919,"_",J919,"_",K919)),"")</f>
        <v>TM01EPU_Auslaufspeicher_Bandmittenregelung14_Bandlage_Ist</v>
      </c>
      <c r="G919" s="3" t="s">
        <v>1372</v>
      </c>
      <c r="H919" t="s">
        <v>130</v>
      </c>
      <c r="I919" t="s">
        <v>1373</v>
      </c>
      <c r="J919" t="s">
        <v>132</v>
      </c>
      <c r="K919" s="1" t="s">
        <v>38</v>
      </c>
      <c r="L919" t="s">
        <v>60</v>
      </c>
      <c r="M919" s="14"/>
      <c r="Q919" t="s">
        <v>269</v>
      </c>
      <c r="S919" s="30"/>
      <c r="T919" s="30"/>
      <c r="U919" s="1" t="s">
        <v>41</v>
      </c>
      <c r="AC919" s="15"/>
    </row>
    <row r="920" spans="1:29" ht="13.2" x14ac:dyDescent="0.25">
      <c r="A920" s="1">
        <v>919</v>
      </c>
      <c r="B920" s="1">
        <v>67</v>
      </c>
      <c r="C920" s="3" t="s">
        <v>1371</v>
      </c>
      <c r="D920" s="1">
        <v>2</v>
      </c>
      <c r="E920" s="1">
        <f t="shared" si="76"/>
        <v>60</v>
      </c>
      <c r="F920" t="str">
        <f t="shared" si="77"/>
        <v>TM01EPU_Auslaufspeicher_Bandmittenregelung14_Position_Offset</v>
      </c>
      <c r="G920" s="3" t="s">
        <v>1372</v>
      </c>
      <c r="H920" t="s">
        <v>130</v>
      </c>
      <c r="I920" t="s">
        <v>1373</v>
      </c>
      <c r="J920" t="s">
        <v>134</v>
      </c>
      <c r="K920" s="1" t="s">
        <v>135</v>
      </c>
      <c r="L920" t="s">
        <v>60</v>
      </c>
      <c r="M920" s="14"/>
      <c r="Q920" t="s">
        <v>269</v>
      </c>
      <c r="S920" s="30"/>
      <c r="T920" s="30"/>
      <c r="U920" s="1" t="s">
        <v>41</v>
      </c>
      <c r="AC920" s="15"/>
    </row>
    <row r="921" spans="1:29" ht="13.2" x14ac:dyDescent="0.25">
      <c r="A921" s="1">
        <v>920</v>
      </c>
      <c r="B921" s="1">
        <v>67</v>
      </c>
      <c r="C921" s="3" t="s">
        <v>1371</v>
      </c>
      <c r="D921" s="1">
        <v>3</v>
      </c>
      <c r="E921" s="1">
        <f t="shared" si="76"/>
        <v>59</v>
      </c>
      <c r="F921" t="str">
        <f t="shared" si="77"/>
        <v>TM01EPU_Auslaufspeicher_Bandmittenregelung14_Auslenkung_Ist</v>
      </c>
      <c r="G921" s="3" t="s">
        <v>1372</v>
      </c>
      <c r="H921" t="s">
        <v>130</v>
      </c>
      <c r="I921" t="s">
        <v>1373</v>
      </c>
      <c r="J921" t="s">
        <v>136</v>
      </c>
      <c r="K921" s="1" t="s">
        <v>38</v>
      </c>
      <c r="L921" t="s">
        <v>57</v>
      </c>
      <c r="M921" s="14"/>
      <c r="Q921" t="s">
        <v>269</v>
      </c>
      <c r="S921" s="30"/>
      <c r="T921" s="30"/>
      <c r="U921" s="1" t="s">
        <v>41</v>
      </c>
      <c r="AC921" s="15"/>
    </row>
    <row r="922" spans="1:29" ht="13.2" x14ac:dyDescent="0.25">
      <c r="A922" s="1">
        <v>921</v>
      </c>
      <c r="B922" s="1">
        <v>67</v>
      </c>
      <c r="C922" s="3" t="s">
        <v>1371</v>
      </c>
      <c r="D922" s="1">
        <v>4</v>
      </c>
      <c r="E922" s="1">
        <f t="shared" si="76"/>
        <v>37</v>
      </c>
      <c r="F922" t="str">
        <f t="shared" si="77"/>
        <v>TM11BBZ_Bandmittenregelung14_Zug_Soll</v>
      </c>
      <c r="G922" s="3" t="s">
        <v>1374</v>
      </c>
      <c r="H922" t="s">
        <v>258</v>
      </c>
      <c r="I922" t="s">
        <v>1375</v>
      </c>
      <c r="J922" t="s">
        <v>121</v>
      </c>
      <c r="K922" s="1" t="s">
        <v>48</v>
      </c>
      <c r="L922" t="s">
        <v>260</v>
      </c>
      <c r="M922" s="14"/>
      <c r="Q922" t="s">
        <v>119</v>
      </c>
      <c r="S922" s="30"/>
      <c r="T922" s="30"/>
      <c r="U922" s="1" t="s">
        <v>41</v>
      </c>
    </row>
    <row r="923" spans="1:29" ht="13.2" x14ac:dyDescent="0.25">
      <c r="A923" s="1">
        <v>922</v>
      </c>
      <c r="B923" s="1">
        <v>67</v>
      </c>
      <c r="C923" s="3" t="s">
        <v>1371</v>
      </c>
      <c r="D923" s="1">
        <v>4</v>
      </c>
      <c r="E923" s="1">
        <f t="shared" si="76"/>
        <v>36</v>
      </c>
      <c r="F923" t="str">
        <f t="shared" si="77"/>
        <v>TM11BBZ_Bandmittenregelung14_Zug_Ist</v>
      </c>
      <c r="G923" s="3" t="s">
        <v>1374</v>
      </c>
      <c r="H923" t="s">
        <v>258</v>
      </c>
      <c r="I923" t="s">
        <v>1375</v>
      </c>
      <c r="J923" t="s">
        <v>121</v>
      </c>
      <c r="K923" s="1" t="s">
        <v>38</v>
      </c>
      <c r="L923" t="s">
        <v>260</v>
      </c>
      <c r="M923" s="14"/>
      <c r="Q923" t="s">
        <v>119</v>
      </c>
      <c r="S923" s="30"/>
      <c r="T923" s="30"/>
      <c r="U923" s="1" t="s">
        <v>41</v>
      </c>
    </row>
    <row r="924" spans="1:29" ht="13.2" x14ac:dyDescent="0.25">
      <c r="A924" s="1">
        <v>923</v>
      </c>
      <c r="B924" s="1">
        <v>67</v>
      </c>
      <c r="C924" s="3" t="s">
        <v>1371</v>
      </c>
      <c r="D924" s="1">
        <v>4</v>
      </c>
      <c r="E924" s="1">
        <f t="shared" si="76"/>
        <v>39</v>
      </c>
      <c r="F924" t="str">
        <f t="shared" si="77"/>
        <v>TM11BBZ_Bandmittenregelung14_AS_Zug_Ist</v>
      </c>
      <c r="G924" s="3" t="s">
        <v>1374</v>
      </c>
      <c r="H924" t="s">
        <v>258</v>
      </c>
      <c r="I924" t="s">
        <v>1376</v>
      </c>
      <c r="J924" t="s">
        <v>121</v>
      </c>
      <c r="K924" s="1" t="s">
        <v>38</v>
      </c>
      <c r="L924" t="s">
        <v>260</v>
      </c>
      <c r="M924" s="14"/>
      <c r="Q924" t="s">
        <v>119</v>
      </c>
      <c r="S924" s="30"/>
      <c r="T924" s="30"/>
      <c r="U924" s="1" t="s">
        <v>41</v>
      </c>
    </row>
    <row r="925" spans="1:29" ht="13.2" x14ac:dyDescent="0.25">
      <c r="A925" s="1">
        <v>924</v>
      </c>
      <c r="B925" s="1">
        <v>67</v>
      </c>
      <c r="C925" s="3" t="s">
        <v>1371</v>
      </c>
      <c r="D925" s="1">
        <v>5</v>
      </c>
      <c r="E925" s="1">
        <f t="shared" si="76"/>
        <v>39</v>
      </c>
      <c r="F925" t="str">
        <f t="shared" si="77"/>
        <v>TM11BBZ_Bandmittenregelung14_BS_Zug_Ist</v>
      </c>
      <c r="G925" s="3" t="s">
        <v>1374</v>
      </c>
      <c r="H925" t="s">
        <v>258</v>
      </c>
      <c r="I925" t="s">
        <v>1377</v>
      </c>
      <c r="J925" t="s">
        <v>121</v>
      </c>
      <c r="K925" s="1" t="s">
        <v>38</v>
      </c>
      <c r="L925" t="s">
        <v>260</v>
      </c>
      <c r="M925" s="14"/>
      <c r="Q925" t="s">
        <v>119</v>
      </c>
      <c r="S925" s="30"/>
      <c r="T925" s="30"/>
      <c r="U925" s="1" t="s">
        <v>41</v>
      </c>
    </row>
    <row r="926" spans="1:29" ht="13.2" x14ac:dyDescent="0.25">
      <c r="A926" s="1">
        <v>925</v>
      </c>
      <c r="M926" s="14"/>
      <c r="S926" s="30"/>
      <c r="T926" s="30"/>
    </row>
    <row r="927" spans="1:29" ht="13.2" x14ac:dyDescent="0.25">
      <c r="A927" s="1">
        <v>926</v>
      </c>
      <c r="B927" s="1">
        <v>68</v>
      </c>
      <c r="C927" s="3" t="s">
        <v>1378</v>
      </c>
      <c r="D927" s="1">
        <v>1</v>
      </c>
      <c r="E927" s="1">
        <f>LEN(F927)</f>
        <v>41</v>
      </c>
      <c r="F927" t="str">
        <f>IF(G927&lt;&gt;"",TRIM(CONCATENATE(G927,H927,"_",I927,"_",J927,"_",K927)),"")</f>
        <v>TP01EPU_Bandmittenregelung15_Bandlage_Ist</v>
      </c>
      <c r="G927" s="3" t="s">
        <v>1379</v>
      </c>
      <c r="H927" t="s">
        <v>130</v>
      </c>
      <c r="I927" t="s">
        <v>1380</v>
      </c>
      <c r="J927" t="s">
        <v>132</v>
      </c>
      <c r="K927" s="1" t="s">
        <v>38</v>
      </c>
      <c r="L927" t="s">
        <v>60</v>
      </c>
      <c r="M927" s="14"/>
      <c r="Q927" t="s">
        <v>88</v>
      </c>
      <c r="S927" s="30"/>
      <c r="T927" s="30"/>
      <c r="U927" s="1" t="s">
        <v>41</v>
      </c>
      <c r="AC927" s="15"/>
    </row>
    <row r="928" spans="1:29" ht="13.2" x14ac:dyDescent="0.25">
      <c r="A928" s="1">
        <v>927</v>
      </c>
      <c r="B928" s="1">
        <v>68</v>
      </c>
      <c r="C928" s="3" t="s">
        <v>1378</v>
      </c>
      <c r="D928" s="1">
        <v>2</v>
      </c>
      <c r="E928" s="1">
        <f>LEN(F928)</f>
        <v>44</v>
      </c>
      <c r="F928" t="str">
        <f>IF(G928&lt;&gt;"",TRIM(CONCATENATE(G928,H928,"_",I928,"_",J928,"_",K928)),"")</f>
        <v>TP01EPU_Bandmittenregelung15_Position_Offset</v>
      </c>
      <c r="G928" s="3" t="s">
        <v>1379</v>
      </c>
      <c r="H928" t="s">
        <v>130</v>
      </c>
      <c r="I928" t="s">
        <v>1380</v>
      </c>
      <c r="J928" t="s">
        <v>134</v>
      </c>
      <c r="K928" s="1" t="s">
        <v>135</v>
      </c>
      <c r="L928" t="s">
        <v>60</v>
      </c>
      <c r="M928" s="14"/>
      <c r="Q928" t="s">
        <v>88</v>
      </c>
      <c r="S928" s="30"/>
      <c r="T928" s="30"/>
      <c r="U928" s="1" t="s">
        <v>41</v>
      </c>
      <c r="AC928" s="15"/>
    </row>
    <row r="929" spans="1:29" ht="13.2" x14ac:dyDescent="0.25">
      <c r="A929" s="1">
        <v>928</v>
      </c>
      <c r="B929" s="1">
        <v>68</v>
      </c>
      <c r="C929" s="3" t="s">
        <v>1378</v>
      </c>
      <c r="D929" s="1">
        <v>3</v>
      </c>
      <c r="E929" s="1">
        <f>LEN(F929)</f>
        <v>43</v>
      </c>
      <c r="F929" t="str">
        <f>IF(G929&lt;&gt;"",TRIM(CONCATENATE(G929,H929,"_",I929,"_",J929,"_",K929)),"")</f>
        <v>TP01EPU_Bandmittenregelung15_Auslenkung_Ist</v>
      </c>
      <c r="G929" s="3" t="s">
        <v>1379</v>
      </c>
      <c r="H929" t="s">
        <v>130</v>
      </c>
      <c r="I929" t="s">
        <v>1380</v>
      </c>
      <c r="J929" t="s">
        <v>136</v>
      </c>
      <c r="K929" s="1" t="s">
        <v>38</v>
      </c>
      <c r="L929" t="s">
        <v>57</v>
      </c>
      <c r="M929" s="14"/>
      <c r="Q929" t="s">
        <v>88</v>
      </c>
      <c r="S929" s="30"/>
      <c r="T929" s="30"/>
      <c r="U929" s="1" t="s">
        <v>41</v>
      </c>
      <c r="AC929" s="15"/>
    </row>
    <row r="930" spans="1:29" ht="13.2" x14ac:dyDescent="0.25">
      <c r="A930" s="1">
        <v>929</v>
      </c>
      <c r="M930" s="14"/>
      <c r="S930" s="30"/>
      <c r="T930" s="30"/>
      <c r="AC930" s="15"/>
    </row>
    <row r="931" spans="1:29" ht="13.2" x14ac:dyDescent="0.25">
      <c r="A931" s="1">
        <v>930</v>
      </c>
      <c r="B931" s="1">
        <v>69</v>
      </c>
      <c r="C931" s="3" t="s">
        <v>1381</v>
      </c>
      <c r="D931" s="1">
        <v>1</v>
      </c>
      <c r="E931" s="1">
        <f t="shared" ref="E931:E938" si="78">LEN(F931)</f>
        <v>47</v>
      </c>
      <c r="F931" t="str">
        <f t="shared" ref="F931:F938" si="79">IF(G931&lt;&gt;"",TRIM(CONCATENATE(G931,H931,"_",I931,"_",J931,"_",K931)),"")</f>
        <v>TT01BN_S_Rolle8_Rolle1_Bandgeschwindigkeit_Soll</v>
      </c>
      <c r="G931" s="3" t="s">
        <v>1382</v>
      </c>
      <c r="H931" t="s">
        <v>116</v>
      </c>
      <c r="I931" t="s">
        <v>1383</v>
      </c>
      <c r="J931" t="s">
        <v>118</v>
      </c>
      <c r="K931" s="1" t="s">
        <v>48</v>
      </c>
      <c r="L931" t="s">
        <v>67</v>
      </c>
      <c r="M931" s="14"/>
      <c r="Q931" t="s">
        <v>119</v>
      </c>
      <c r="S931" s="30"/>
      <c r="T931" s="30"/>
      <c r="U931" s="1" t="s">
        <v>150</v>
      </c>
      <c r="AC931" s="15"/>
    </row>
    <row r="932" spans="1:29" ht="13.2" x14ac:dyDescent="0.25">
      <c r="A932" s="1">
        <v>931</v>
      </c>
      <c r="B932" s="1">
        <v>69</v>
      </c>
      <c r="C932" s="3" t="s">
        <v>1381</v>
      </c>
      <c r="D932" s="1">
        <v>2</v>
      </c>
      <c r="E932" s="1">
        <f t="shared" si="78"/>
        <v>46</v>
      </c>
      <c r="F932" t="str">
        <f t="shared" si="79"/>
        <v>TT01BN_S_Rolle8_Rolle1_Bandgeschwindigkeit_Ist</v>
      </c>
      <c r="G932" s="3" t="s">
        <v>1382</v>
      </c>
      <c r="H932" t="s">
        <v>116</v>
      </c>
      <c r="I932" t="s">
        <v>1383</v>
      </c>
      <c r="J932" t="s">
        <v>118</v>
      </c>
      <c r="K932" s="1" t="s">
        <v>38</v>
      </c>
      <c r="L932" t="s">
        <v>67</v>
      </c>
      <c r="M932" s="14"/>
      <c r="Q932" t="s">
        <v>119</v>
      </c>
      <c r="S932" s="30"/>
      <c r="T932" s="30"/>
      <c r="U932" s="1" t="s">
        <v>41</v>
      </c>
      <c r="AC932" s="15"/>
    </row>
    <row r="933" spans="1:29" ht="13.2" x14ac:dyDescent="0.25">
      <c r="A933" s="1">
        <v>932</v>
      </c>
      <c r="B933" s="1">
        <v>69</v>
      </c>
      <c r="C933" s="3" t="s">
        <v>1381</v>
      </c>
      <c r="D933" s="1">
        <v>4</v>
      </c>
      <c r="E933" s="1">
        <f t="shared" si="78"/>
        <v>34</v>
      </c>
      <c r="F933" t="str">
        <f t="shared" si="79"/>
        <v>TT01MKL_S_Rolle8_Rolle1_Moment_Ist</v>
      </c>
      <c r="G933" s="3" t="s">
        <v>1382</v>
      </c>
      <c r="H933" t="s">
        <v>120</v>
      </c>
      <c r="I933" t="s">
        <v>1383</v>
      </c>
      <c r="J933" t="s">
        <v>124</v>
      </c>
      <c r="K933" s="1" t="s">
        <v>38</v>
      </c>
      <c r="L933" t="s">
        <v>125</v>
      </c>
      <c r="M933" s="14"/>
      <c r="Q933" t="s">
        <v>119</v>
      </c>
      <c r="S933" s="30"/>
      <c r="T933" s="30"/>
      <c r="U933" s="1" t="s">
        <v>41</v>
      </c>
      <c r="AC933" s="15"/>
    </row>
    <row r="934" spans="1:29" ht="13.2" x14ac:dyDescent="0.25">
      <c r="A934" s="1">
        <v>933</v>
      </c>
      <c r="B934" s="1">
        <v>69</v>
      </c>
      <c r="C934" s="3" t="s">
        <v>1381</v>
      </c>
      <c r="D934" s="1">
        <v>5</v>
      </c>
      <c r="E934" s="1">
        <f t="shared" si="78"/>
        <v>33</v>
      </c>
      <c r="F934" t="str">
        <f t="shared" si="79"/>
        <v>TT01MKL_S_Rolle8_Rolle1_Strom_Ist</v>
      </c>
      <c r="G934" s="3" t="s">
        <v>1382</v>
      </c>
      <c r="H934" t="s">
        <v>120</v>
      </c>
      <c r="I934" t="s">
        <v>1383</v>
      </c>
      <c r="J934" t="s">
        <v>127</v>
      </c>
      <c r="K934" s="1" t="s">
        <v>38</v>
      </c>
      <c r="L934" t="s">
        <v>128</v>
      </c>
      <c r="M934" s="14"/>
      <c r="Q934" t="s">
        <v>119</v>
      </c>
      <c r="S934" s="30"/>
      <c r="T934" s="30"/>
      <c r="U934" s="1" t="s">
        <v>41</v>
      </c>
      <c r="AC934" s="15"/>
    </row>
    <row r="935" spans="1:29" ht="13.2" x14ac:dyDescent="0.25">
      <c r="A935" s="1">
        <v>934</v>
      </c>
      <c r="B935" s="1">
        <v>69</v>
      </c>
      <c r="C935" s="3" t="s">
        <v>1381</v>
      </c>
      <c r="D935" s="1">
        <v>6</v>
      </c>
      <c r="E935" s="1">
        <f t="shared" si="78"/>
        <v>47</v>
      </c>
      <c r="F935" t="str">
        <f t="shared" si="79"/>
        <v>TT11BN_S_Rolle8_Rolle2_Bandgeschwindigkeit_Soll</v>
      </c>
      <c r="G935" s="3" t="s">
        <v>1384</v>
      </c>
      <c r="H935" t="s">
        <v>116</v>
      </c>
      <c r="I935" t="s">
        <v>1385</v>
      </c>
      <c r="J935" t="s">
        <v>118</v>
      </c>
      <c r="K935" s="1" t="s">
        <v>48</v>
      </c>
      <c r="L935" t="s">
        <v>67</v>
      </c>
      <c r="M935" s="14"/>
      <c r="Q935" t="s">
        <v>119</v>
      </c>
      <c r="S935" s="30"/>
      <c r="T935" s="30"/>
      <c r="U935" s="1" t="s">
        <v>150</v>
      </c>
      <c r="AC935" s="15"/>
    </row>
    <row r="936" spans="1:29" ht="13.2" x14ac:dyDescent="0.25">
      <c r="A936" s="1">
        <v>935</v>
      </c>
      <c r="B936" s="1">
        <v>69</v>
      </c>
      <c r="C936" s="3" t="s">
        <v>1381</v>
      </c>
      <c r="D936" s="1">
        <v>7</v>
      </c>
      <c r="E936" s="1">
        <f t="shared" si="78"/>
        <v>46</v>
      </c>
      <c r="F936" t="str">
        <f t="shared" si="79"/>
        <v>TT11BN_S_Rolle8_Rolle2_Bandgeschwindigkeit_Ist</v>
      </c>
      <c r="G936" s="3" t="s">
        <v>1384</v>
      </c>
      <c r="H936" t="s">
        <v>116</v>
      </c>
      <c r="I936" t="s">
        <v>1385</v>
      </c>
      <c r="J936" t="s">
        <v>118</v>
      </c>
      <c r="K936" s="1" t="s">
        <v>38</v>
      </c>
      <c r="L936" t="s">
        <v>67</v>
      </c>
      <c r="M936" s="14"/>
      <c r="Q936" t="s">
        <v>119</v>
      </c>
      <c r="S936" s="30"/>
      <c r="T936" s="30"/>
      <c r="U936" s="1" t="s">
        <v>41</v>
      </c>
      <c r="AC936" s="15"/>
    </row>
    <row r="937" spans="1:29" ht="13.2" x14ac:dyDescent="0.25">
      <c r="A937" s="1">
        <v>936</v>
      </c>
      <c r="B937" s="1">
        <v>69</v>
      </c>
      <c r="C937" s="3" t="s">
        <v>1381</v>
      </c>
      <c r="D937" s="1">
        <v>9</v>
      </c>
      <c r="E937" s="1">
        <f t="shared" si="78"/>
        <v>34</v>
      </c>
      <c r="F937" t="str">
        <f t="shared" si="79"/>
        <v>TT11MKL_S_Rolle8_Rolle2_Moment_Ist</v>
      </c>
      <c r="G937" s="3" t="s">
        <v>1384</v>
      </c>
      <c r="H937" t="s">
        <v>120</v>
      </c>
      <c r="I937" t="s">
        <v>1385</v>
      </c>
      <c r="J937" t="s">
        <v>124</v>
      </c>
      <c r="K937" s="1" t="s">
        <v>38</v>
      </c>
      <c r="L937" t="s">
        <v>125</v>
      </c>
      <c r="M937" s="14"/>
      <c r="Q937" t="s">
        <v>119</v>
      </c>
      <c r="S937" s="30"/>
      <c r="T937" s="30"/>
      <c r="U937" s="1" t="s">
        <v>41</v>
      </c>
      <c r="AC937" s="15"/>
    </row>
    <row r="938" spans="1:29" ht="13.2" x14ac:dyDescent="0.25">
      <c r="A938" s="1">
        <v>937</v>
      </c>
      <c r="B938" s="1">
        <v>69</v>
      </c>
      <c r="C938" s="3" t="s">
        <v>1381</v>
      </c>
      <c r="D938" s="1">
        <v>10</v>
      </c>
      <c r="E938" s="1">
        <f t="shared" si="78"/>
        <v>33</v>
      </c>
      <c r="F938" t="str">
        <f t="shared" si="79"/>
        <v>TT11MKL_S_Rolle8_Rolle2_Strom_Ist</v>
      </c>
      <c r="G938" s="3" t="s">
        <v>1384</v>
      </c>
      <c r="H938" t="s">
        <v>120</v>
      </c>
      <c r="I938" t="s">
        <v>1385</v>
      </c>
      <c r="J938" t="s">
        <v>127</v>
      </c>
      <c r="K938" s="1" t="s">
        <v>38</v>
      </c>
      <c r="L938" t="s">
        <v>128</v>
      </c>
      <c r="M938" s="14"/>
      <c r="Q938" t="s">
        <v>119</v>
      </c>
      <c r="S938" s="30"/>
      <c r="T938" s="30"/>
      <c r="U938" s="1" t="s">
        <v>41</v>
      </c>
      <c r="AC938" s="15"/>
    </row>
    <row r="939" spans="1:29" ht="13.2" x14ac:dyDescent="0.25">
      <c r="A939" s="1">
        <v>938</v>
      </c>
      <c r="M939" s="14"/>
      <c r="S939" s="30"/>
      <c r="T939" s="30"/>
      <c r="AC939" s="15"/>
    </row>
    <row r="940" spans="1:29" ht="13.2" x14ac:dyDescent="0.25">
      <c r="A940" s="1">
        <v>939</v>
      </c>
      <c r="B940" s="1">
        <v>70</v>
      </c>
      <c r="C940" s="3" t="s">
        <v>1386</v>
      </c>
      <c r="D940" s="1">
        <v>1</v>
      </c>
      <c r="E940" s="1">
        <f>LEN(F940)</f>
        <v>41</v>
      </c>
      <c r="F940" t="str">
        <f>IF(G940&lt;&gt;"",TRIM(CONCATENATE(G940,H940,"_",I940,"_",J940,"_",K940)),"")</f>
        <v>UB01EPU_Bandmittenregelung16_Bandlage_Ist</v>
      </c>
      <c r="G940" s="3" t="s">
        <v>1387</v>
      </c>
      <c r="H940" t="s">
        <v>130</v>
      </c>
      <c r="I940" t="s">
        <v>1388</v>
      </c>
      <c r="J940" t="s">
        <v>132</v>
      </c>
      <c r="K940" s="1" t="s">
        <v>38</v>
      </c>
      <c r="L940" t="s">
        <v>60</v>
      </c>
      <c r="M940" s="14"/>
      <c r="Q940" t="s">
        <v>88</v>
      </c>
      <c r="S940" s="30"/>
      <c r="T940" s="30"/>
      <c r="U940" s="1" t="s">
        <v>41</v>
      </c>
    </row>
    <row r="941" spans="1:29" ht="13.2" x14ac:dyDescent="0.25">
      <c r="A941" s="1">
        <v>940</v>
      </c>
      <c r="B941" s="1">
        <v>70</v>
      </c>
      <c r="C941" s="3" t="s">
        <v>1386</v>
      </c>
      <c r="D941" s="1">
        <v>2</v>
      </c>
      <c r="E941" s="1">
        <f>LEN(F941)</f>
        <v>44</v>
      </c>
      <c r="F941" t="str">
        <f>IF(G941&lt;&gt;"",TRIM(CONCATENATE(G941,H941,"_",I941,"_",J941,"_",K941)),"")</f>
        <v>UB01EPU_Bandmittenregelung16_Position_Offset</v>
      </c>
      <c r="G941" s="3" t="s">
        <v>1387</v>
      </c>
      <c r="H941" t="s">
        <v>130</v>
      </c>
      <c r="I941" t="s">
        <v>1388</v>
      </c>
      <c r="J941" t="s">
        <v>134</v>
      </c>
      <c r="K941" s="1" t="s">
        <v>135</v>
      </c>
      <c r="L941" t="s">
        <v>60</v>
      </c>
      <c r="M941" s="14"/>
      <c r="Q941" t="s">
        <v>88</v>
      </c>
      <c r="S941" s="30"/>
      <c r="T941" s="30"/>
      <c r="U941" s="1" t="s">
        <v>41</v>
      </c>
    </row>
    <row r="942" spans="1:29" ht="13.2" x14ac:dyDescent="0.25">
      <c r="A942" s="1">
        <v>941</v>
      </c>
      <c r="B942" s="1">
        <v>70</v>
      </c>
      <c r="C942" s="3" t="s">
        <v>1386</v>
      </c>
      <c r="D942" s="1">
        <v>3</v>
      </c>
      <c r="E942" s="1">
        <f>LEN(F942)</f>
        <v>43</v>
      </c>
      <c r="F942" t="str">
        <f>IF(G942&lt;&gt;"",TRIM(CONCATENATE(G942,H942,"_",I942,"_",J942,"_",K942)),"")</f>
        <v>UB01EPU_Bandmittenregelung16_Auslenkung_Ist</v>
      </c>
      <c r="G942" s="3" t="s">
        <v>1387</v>
      </c>
      <c r="H942" t="s">
        <v>130</v>
      </c>
      <c r="I942" t="s">
        <v>1388</v>
      </c>
      <c r="J942" t="s">
        <v>136</v>
      </c>
      <c r="K942" s="1" t="s">
        <v>38</v>
      </c>
      <c r="L942" t="s">
        <v>57</v>
      </c>
      <c r="M942" s="14"/>
      <c r="Q942" t="s">
        <v>88</v>
      </c>
      <c r="S942" s="30"/>
      <c r="T942" s="30"/>
      <c r="U942" s="1" t="s">
        <v>41</v>
      </c>
    </row>
    <row r="943" spans="1:29" ht="13.2" x14ac:dyDescent="0.25">
      <c r="A943" s="1">
        <v>942</v>
      </c>
      <c r="M943" s="14"/>
      <c r="S943" s="30"/>
      <c r="T943" s="30"/>
    </row>
    <row r="944" spans="1:29" ht="13.2" x14ac:dyDescent="0.25">
      <c r="A944" s="1">
        <v>943</v>
      </c>
      <c r="B944" s="1">
        <v>71</v>
      </c>
      <c r="C944" s="3" t="s">
        <v>1389</v>
      </c>
      <c r="D944" s="1">
        <v>1</v>
      </c>
      <c r="E944" s="1">
        <f t="shared" ref="E944:E967" si="80">LEN(F944)</f>
        <v>31</v>
      </c>
      <c r="F944" t="str">
        <f t="shared" ref="F944:F967" si="81">IF(G944&lt;&gt;"",TRIM(CONCATENATE(G944,H944,"_",I944,"_",J944,"_",K944)),"")</f>
        <v>UD01BS_Besäumschere_Breite_Soll</v>
      </c>
      <c r="G944" s="3" t="s">
        <v>1390</v>
      </c>
      <c r="H944" t="s">
        <v>139</v>
      </c>
      <c r="I944" t="s">
        <v>1389</v>
      </c>
      <c r="J944" t="s">
        <v>390</v>
      </c>
      <c r="K944" s="1" t="s">
        <v>48</v>
      </c>
      <c r="L944" t="s">
        <v>60</v>
      </c>
      <c r="M944" s="14"/>
      <c r="Q944" t="s">
        <v>88</v>
      </c>
      <c r="S944" s="30"/>
      <c r="T944" s="30"/>
      <c r="U944" s="1" t="s">
        <v>41</v>
      </c>
      <c r="AC944" s="15"/>
    </row>
    <row r="945" spans="1:29" ht="13.2" x14ac:dyDescent="0.25">
      <c r="A945" s="1">
        <v>944</v>
      </c>
      <c r="B945" s="1">
        <v>71</v>
      </c>
      <c r="C945" s="3" t="s">
        <v>1389</v>
      </c>
      <c r="D945" s="1">
        <v>2</v>
      </c>
      <c r="E945" s="1">
        <f t="shared" si="80"/>
        <v>30</v>
      </c>
      <c r="F945" t="str">
        <f t="shared" si="81"/>
        <v>UD01BS_Besäumschere_Breite_Ist</v>
      </c>
      <c r="G945" s="3" t="s">
        <v>1390</v>
      </c>
      <c r="H945" t="s">
        <v>139</v>
      </c>
      <c r="I945" t="s">
        <v>1389</v>
      </c>
      <c r="J945" t="s">
        <v>390</v>
      </c>
      <c r="K945" s="1" t="s">
        <v>38</v>
      </c>
      <c r="L945" t="s">
        <v>60</v>
      </c>
      <c r="M945" s="14"/>
      <c r="Q945" t="s">
        <v>88</v>
      </c>
      <c r="S945" s="30"/>
      <c r="T945" s="30"/>
      <c r="U945" s="1" t="s">
        <v>41</v>
      </c>
      <c r="AC945" s="15"/>
    </row>
    <row r="946" spans="1:29" ht="13.2" x14ac:dyDescent="0.25">
      <c r="A946" s="1">
        <v>945</v>
      </c>
      <c r="B946" s="1">
        <v>71</v>
      </c>
      <c r="C946" s="3" t="s">
        <v>1389</v>
      </c>
      <c r="D946" s="1">
        <v>3</v>
      </c>
      <c r="E946" s="1">
        <f t="shared" si="80"/>
        <v>35</v>
      </c>
      <c r="F946" t="str">
        <f t="shared" si="81"/>
        <v>DU_Besäumschere_BS_Messer_Aktiv_Ist</v>
      </c>
      <c r="G946" s="3" t="s">
        <v>1391</v>
      </c>
      <c r="I946" t="s">
        <v>1392</v>
      </c>
      <c r="J946" t="s">
        <v>1393</v>
      </c>
      <c r="K946" s="1" t="s">
        <v>38</v>
      </c>
      <c r="L946" t="s">
        <v>76</v>
      </c>
      <c r="M946" s="14"/>
      <c r="Q946" t="s">
        <v>88</v>
      </c>
      <c r="S946" s="30" t="s">
        <v>1394</v>
      </c>
      <c r="T946" s="30"/>
      <c r="V946" s="1" t="s">
        <v>41</v>
      </c>
      <c r="AC946" s="15"/>
    </row>
    <row r="947" spans="1:29" ht="13.2" x14ac:dyDescent="0.25">
      <c r="A947" s="1">
        <v>946</v>
      </c>
      <c r="B947" s="1">
        <v>71</v>
      </c>
      <c r="C947" s="3" t="s">
        <v>1389</v>
      </c>
      <c r="D947" s="1">
        <v>4</v>
      </c>
      <c r="E947" s="1">
        <f t="shared" si="80"/>
        <v>38</v>
      </c>
      <c r="F947" t="str">
        <f t="shared" si="81"/>
        <v>DUBWL_Besäumschere_BS_Messerspalt_Soll</v>
      </c>
      <c r="G947" s="3" t="s">
        <v>1391</v>
      </c>
      <c r="H947" t="s">
        <v>1395</v>
      </c>
      <c r="I947" t="s">
        <v>1396</v>
      </c>
      <c r="J947" t="s">
        <v>1397</v>
      </c>
      <c r="K947" s="1" t="s">
        <v>48</v>
      </c>
      <c r="L947" t="s">
        <v>60</v>
      </c>
      <c r="M947" s="14"/>
      <c r="Q947" t="s">
        <v>88</v>
      </c>
      <c r="S947" s="30"/>
      <c r="T947" s="30"/>
      <c r="V947" s="1" t="s">
        <v>41</v>
      </c>
      <c r="AC947" s="15"/>
    </row>
    <row r="948" spans="1:29" ht="13.2" x14ac:dyDescent="0.25">
      <c r="A948" s="1">
        <v>947</v>
      </c>
      <c r="B948" s="1">
        <v>71</v>
      </c>
      <c r="C948" s="3" t="s">
        <v>1389</v>
      </c>
      <c r="D948" s="1">
        <v>5</v>
      </c>
      <c r="E948" s="1">
        <f t="shared" si="80"/>
        <v>37</v>
      </c>
      <c r="F948" t="str">
        <f t="shared" si="81"/>
        <v>DUBWL_Besäumschere_BS_Messerspalt_Ist</v>
      </c>
      <c r="G948" s="3" t="s">
        <v>1391</v>
      </c>
      <c r="H948" t="s">
        <v>1395</v>
      </c>
      <c r="I948" t="s">
        <v>1396</v>
      </c>
      <c r="J948" t="s">
        <v>1397</v>
      </c>
      <c r="K948" s="1" t="s">
        <v>38</v>
      </c>
      <c r="L948" t="s">
        <v>60</v>
      </c>
      <c r="M948" s="14"/>
      <c r="Q948" t="s">
        <v>88</v>
      </c>
      <c r="S948" s="30"/>
      <c r="T948" s="30"/>
      <c r="V948" s="1" t="s">
        <v>41</v>
      </c>
      <c r="AC948" s="15"/>
    </row>
    <row r="949" spans="1:29" ht="13.2" x14ac:dyDescent="0.25">
      <c r="A949" s="1">
        <v>948</v>
      </c>
      <c r="B949" s="1">
        <v>71</v>
      </c>
      <c r="C949" s="3" t="s">
        <v>1389</v>
      </c>
      <c r="D949" s="1">
        <v>6</v>
      </c>
      <c r="E949" s="1">
        <f t="shared" si="80"/>
        <v>44</v>
      </c>
      <c r="F949" t="str">
        <f t="shared" si="81"/>
        <v>DUBWL_Besäumschere_BS_Messerüberdeckung_Soll</v>
      </c>
      <c r="G949" s="3" t="s">
        <v>1391</v>
      </c>
      <c r="H949" t="s">
        <v>1395</v>
      </c>
      <c r="I949" t="s">
        <v>1396</v>
      </c>
      <c r="J949" t="s">
        <v>1398</v>
      </c>
      <c r="K949" s="1" t="s">
        <v>48</v>
      </c>
      <c r="L949" t="s">
        <v>60</v>
      </c>
      <c r="M949" s="14"/>
      <c r="Q949" t="s">
        <v>88</v>
      </c>
      <c r="S949" s="30"/>
      <c r="T949" s="30"/>
      <c r="V949" s="1" t="s">
        <v>41</v>
      </c>
      <c r="AC949" s="15"/>
    </row>
    <row r="950" spans="1:29" ht="13.2" x14ac:dyDescent="0.25">
      <c r="A950" s="1">
        <v>949</v>
      </c>
      <c r="B950" s="1">
        <v>71</v>
      </c>
      <c r="C950" s="3" t="s">
        <v>1389</v>
      </c>
      <c r="D950" s="1">
        <v>7</v>
      </c>
      <c r="E950" s="1">
        <f t="shared" si="80"/>
        <v>43</v>
      </c>
      <c r="F950" t="str">
        <f t="shared" si="81"/>
        <v>DUBWL_Besäumschere_BS_Messerüberdeckung_Ist</v>
      </c>
      <c r="G950" s="3" t="s">
        <v>1391</v>
      </c>
      <c r="H950" t="s">
        <v>1395</v>
      </c>
      <c r="I950" t="s">
        <v>1396</v>
      </c>
      <c r="J950" t="s">
        <v>1398</v>
      </c>
      <c r="K950" s="1" t="s">
        <v>38</v>
      </c>
      <c r="L950" t="s">
        <v>60</v>
      </c>
      <c r="M950" s="14"/>
      <c r="Q950" t="s">
        <v>88</v>
      </c>
      <c r="S950" s="30"/>
      <c r="T950" s="30"/>
      <c r="V950" s="1" t="s">
        <v>41</v>
      </c>
      <c r="AC950" s="15"/>
    </row>
    <row r="951" spans="1:29" ht="13.2" x14ac:dyDescent="0.25">
      <c r="A951" s="1">
        <v>950</v>
      </c>
      <c r="B951" s="1">
        <v>71</v>
      </c>
      <c r="C951" s="3" t="s">
        <v>1389</v>
      </c>
      <c r="D951" s="1">
        <v>8</v>
      </c>
      <c r="E951" s="1">
        <f t="shared" si="80"/>
        <v>56</v>
      </c>
      <c r="F951" t="str">
        <f t="shared" si="81"/>
        <v>DUMKL_Besäumschere_BS_Obermesser_Bandgeschwindigkeit_Ist</v>
      </c>
      <c r="G951" s="3" t="s">
        <v>1391</v>
      </c>
      <c r="H951" t="s">
        <v>120</v>
      </c>
      <c r="I951" t="s">
        <v>1399</v>
      </c>
      <c r="J951" t="s">
        <v>118</v>
      </c>
      <c r="K951" s="1" t="s">
        <v>38</v>
      </c>
      <c r="L951" t="s">
        <v>67</v>
      </c>
      <c r="M951" s="14"/>
      <c r="Q951" t="s">
        <v>119</v>
      </c>
      <c r="S951" s="30"/>
      <c r="T951" s="30"/>
      <c r="U951" s="1" t="s">
        <v>41</v>
      </c>
      <c r="AC951" s="15"/>
    </row>
    <row r="952" spans="1:29" ht="13.2" x14ac:dyDescent="0.25">
      <c r="A952" s="1">
        <v>951</v>
      </c>
      <c r="B952" s="1">
        <v>71</v>
      </c>
      <c r="C952" s="3" t="s">
        <v>1389</v>
      </c>
      <c r="D952" s="1">
        <v>9</v>
      </c>
      <c r="E952" s="1">
        <f t="shared" si="80"/>
        <v>57</v>
      </c>
      <c r="F952" t="str">
        <f t="shared" si="81"/>
        <v>DUMKL_Besäumschere_BS_Untermesser_Bandgeschwindigkeit_Ist</v>
      </c>
      <c r="G952" s="3" t="s">
        <v>1391</v>
      </c>
      <c r="H952" t="s">
        <v>120</v>
      </c>
      <c r="I952" t="s">
        <v>1400</v>
      </c>
      <c r="J952" t="s">
        <v>118</v>
      </c>
      <c r="K952" s="1" t="s">
        <v>38</v>
      </c>
      <c r="L952" t="s">
        <v>67</v>
      </c>
      <c r="M952" s="14"/>
      <c r="Q952" t="s">
        <v>119</v>
      </c>
      <c r="S952" s="30"/>
      <c r="T952" s="30"/>
      <c r="U952" s="1" t="s">
        <v>41</v>
      </c>
      <c r="AC952" s="15"/>
    </row>
    <row r="953" spans="1:29" ht="13.2" x14ac:dyDescent="0.25">
      <c r="A953" s="1">
        <v>952</v>
      </c>
      <c r="B953" s="1">
        <v>71</v>
      </c>
      <c r="C953" s="3" t="s">
        <v>1389</v>
      </c>
      <c r="D953" s="1">
        <v>10</v>
      </c>
      <c r="E953" s="1">
        <f t="shared" si="80"/>
        <v>52</v>
      </c>
      <c r="F953" t="str">
        <f t="shared" si="81"/>
        <v>UFMKL_Besäumschere_BS_Saumhacker_Geschwindigkeit_Ist</v>
      </c>
      <c r="G953" s="3" t="s">
        <v>1401</v>
      </c>
      <c r="H953" t="s">
        <v>120</v>
      </c>
      <c r="I953" t="s">
        <v>1402</v>
      </c>
      <c r="J953" t="s">
        <v>1111</v>
      </c>
      <c r="K953" s="1" t="s">
        <v>38</v>
      </c>
      <c r="L953" t="s">
        <v>67</v>
      </c>
      <c r="M953" s="14"/>
      <c r="Q953" t="s">
        <v>119</v>
      </c>
      <c r="S953" s="30"/>
      <c r="T953" s="30"/>
      <c r="U953" s="1" t="s">
        <v>41</v>
      </c>
      <c r="AC953" s="15"/>
    </row>
    <row r="954" spans="1:29" ht="13.2" x14ac:dyDescent="0.25">
      <c r="A954" s="1">
        <v>953</v>
      </c>
      <c r="B954" s="1">
        <v>71</v>
      </c>
      <c r="C954" s="3" t="s">
        <v>1389</v>
      </c>
      <c r="D954" s="1">
        <v>11</v>
      </c>
      <c r="E954" s="1">
        <f t="shared" si="80"/>
        <v>35</v>
      </c>
      <c r="F954" t="str">
        <f t="shared" si="81"/>
        <v>DU_Besäumschere_AS_Messer_Aktiv_Ist</v>
      </c>
      <c r="G954" s="3" t="s">
        <v>1391</v>
      </c>
      <c r="I954" t="s">
        <v>1403</v>
      </c>
      <c r="J954" t="s">
        <v>1393</v>
      </c>
      <c r="K954" s="1" t="s">
        <v>38</v>
      </c>
      <c r="L954" t="s">
        <v>62</v>
      </c>
      <c r="M954" s="14"/>
      <c r="Q954" t="s">
        <v>88</v>
      </c>
      <c r="S954" s="30" t="s">
        <v>1394</v>
      </c>
      <c r="T954" s="30"/>
      <c r="V954" s="1" t="s">
        <v>41</v>
      </c>
      <c r="AC954" s="15"/>
    </row>
    <row r="955" spans="1:29" ht="13.2" x14ac:dyDescent="0.25">
      <c r="A955" s="1">
        <v>954</v>
      </c>
      <c r="B955" s="1">
        <v>71</v>
      </c>
      <c r="C955" s="3" t="s">
        <v>1389</v>
      </c>
      <c r="D955" s="1">
        <v>12</v>
      </c>
      <c r="E955" s="1">
        <f t="shared" si="80"/>
        <v>38</v>
      </c>
      <c r="F955" t="str">
        <f t="shared" si="81"/>
        <v>DUBWL_Besäumschere_AS_Messerspalt_Soll</v>
      </c>
      <c r="G955" s="3" t="s">
        <v>1391</v>
      </c>
      <c r="H955" t="s">
        <v>1395</v>
      </c>
      <c r="I955" t="s">
        <v>1404</v>
      </c>
      <c r="J955" t="s">
        <v>1397</v>
      </c>
      <c r="K955" s="1" t="s">
        <v>48</v>
      </c>
      <c r="L955" t="s">
        <v>60</v>
      </c>
      <c r="M955" s="14"/>
      <c r="Q955" t="s">
        <v>88</v>
      </c>
      <c r="S955" s="30"/>
      <c r="T955" s="30"/>
      <c r="V955" s="1" t="s">
        <v>41</v>
      </c>
      <c r="AC955" s="15"/>
    </row>
    <row r="956" spans="1:29" ht="13.2" x14ac:dyDescent="0.25">
      <c r="A956" s="1">
        <v>955</v>
      </c>
      <c r="B956" s="1">
        <v>71</v>
      </c>
      <c r="C956" s="3" t="s">
        <v>1389</v>
      </c>
      <c r="D956" s="1">
        <v>13</v>
      </c>
      <c r="E956" s="1">
        <f t="shared" si="80"/>
        <v>37</v>
      </c>
      <c r="F956" t="str">
        <f t="shared" si="81"/>
        <v>DUBWL_Besäumschere_AS_Messerspalt_Ist</v>
      </c>
      <c r="G956" s="3" t="s">
        <v>1391</v>
      </c>
      <c r="H956" t="s">
        <v>1395</v>
      </c>
      <c r="I956" t="s">
        <v>1404</v>
      </c>
      <c r="J956" t="s">
        <v>1397</v>
      </c>
      <c r="K956" s="1" t="s">
        <v>38</v>
      </c>
      <c r="L956" t="s">
        <v>60</v>
      </c>
      <c r="M956" s="14"/>
      <c r="Q956" t="s">
        <v>88</v>
      </c>
      <c r="S956" s="30"/>
      <c r="T956" s="30"/>
      <c r="V956" s="1" t="s">
        <v>41</v>
      </c>
      <c r="AC956" s="15"/>
    </row>
    <row r="957" spans="1:29" ht="13.2" x14ac:dyDescent="0.25">
      <c r="A957" s="1">
        <v>956</v>
      </c>
      <c r="B957" s="1">
        <v>71</v>
      </c>
      <c r="C957" s="3" t="s">
        <v>1389</v>
      </c>
      <c r="D957" s="1">
        <v>14</v>
      </c>
      <c r="E957" s="1">
        <f t="shared" si="80"/>
        <v>44</v>
      </c>
      <c r="F957" t="str">
        <f t="shared" si="81"/>
        <v>DUBWL_Besäumschere_AS_Messerüberdeckung_Soll</v>
      </c>
      <c r="G957" s="3" t="s">
        <v>1391</v>
      </c>
      <c r="H957" t="s">
        <v>1395</v>
      </c>
      <c r="I957" t="s">
        <v>1404</v>
      </c>
      <c r="J957" t="s">
        <v>1398</v>
      </c>
      <c r="K957" s="1" t="s">
        <v>48</v>
      </c>
      <c r="L957" t="s">
        <v>60</v>
      </c>
      <c r="M957" s="14"/>
      <c r="Q957" t="s">
        <v>88</v>
      </c>
      <c r="S957" s="30"/>
      <c r="T957" s="30"/>
      <c r="V957" s="1" t="s">
        <v>41</v>
      </c>
      <c r="AC957" s="15"/>
    </row>
    <row r="958" spans="1:29" ht="13.2" x14ac:dyDescent="0.25">
      <c r="A958" s="1">
        <v>957</v>
      </c>
      <c r="B958" s="1">
        <v>71</v>
      </c>
      <c r="C958" s="3" t="s">
        <v>1389</v>
      </c>
      <c r="D958" s="1">
        <v>15</v>
      </c>
      <c r="E958" s="1">
        <f t="shared" si="80"/>
        <v>43</v>
      </c>
      <c r="F958" t="str">
        <f t="shared" si="81"/>
        <v>DUBWL_Besäumschere_AS_Messerüberdeckung_Ist</v>
      </c>
      <c r="G958" s="3" t="s">
        <v>1391</v>
      </c>
      <c r="H958" t="s">
        <v>1395</v>
      </c>
      <c r="I958" t="s">
        <v>1404</v>
      </c>
      <c r="J958" t="s">
        <v>1398</v>
      </c>
      <c r="K958" s="1" t="s">
        <v>38</v>
      </c>
      <c r="L958" t="s">
        <v>60</v>
      </c>
      <c r="M958" s="14"/>
      <c r="Q958" t="s">
        <v>88</v>
      </c>
      <c r="S958" s="30"/>
      <c r="T958" s="30"/>
      <c r="V958" s="1" t="s">
        <v>41</v>
      </c>
      <c r="AC958" s="15"/>
    </row>
    <row r="959" spans="1:29" ht="13.2" x14ac:dyDescent="0.25">
      <c r="A959" s="1">
        <v>958</v>
      </c>
      <c r="B959" s="1">
        <v>71</v>
      </c>
      <c r="C959" s="3" t="s">
        <v>1389</v>
      </c>
      <c r="D959" s="1">
        <v>16</v>
      </c>
      <c r="E959" s="1">
        <f t="shared" si="80"/>
        <v>56</v>
      </c>
      <c r="F959" t="str">
        <f t="shared" si="81"/>
        <v>DUMKL_Besäumschere_AS_Obermesser_Bandgeschwindigkeit_Ist</v>
      </c>
      <c r="G959" s="3" t="s">
        <v>1391</v>
      </c>
      <c r="H959" t="s">
        <v>120</v>
      </c>
      <c r="I959" t="s">
        <v>1405</v>
      </c>
      <c r="J959" t="s">
        <v>118</v>
      </c>
      <c r="K959" s="1" t="s">
        <v>38</v>
      </c>
      <c r="L959" t="s">
        <v>67</v>
      </c>
      <c r="M959" s="14"/>
      <c r="Q959" t="s">
        <v>119</v>
      </c>
      <c r="S959" s="30"/>
      <c r="T959" s="30"/>
      <c r="U959" s="1" t="s">
        <v>41</v>
      </c>
      <c r="AC959" s="15"/>
    </row>
    <row r="960" spans="1:29" ht="13.2" x14ac:dyDescent="0.25">
      <c r="A960" s="1">
        <v>959</v>
      </c>
      <c r="B960" s="1">
        <v>71</v>
      </c>
      <c r="C960" s="3" t="s">
        <v>1389</v>
      </c>
      <c r="D960" s="1">
        <v>17</v>
      </c>
      <c r="E960" s="1">
        <f t="shared" si="80"/>
        <v>57</v>
      </c>
      <c r="F960" t="str">
        <f t="shared" si="81"/>
        <v>DUMKL_Besäumschere_AS_Untermesser_Bandgeschwindigkeit_Ist</v>
      </c>
      <c r="G960" s="3" t="s">
        <v>1391</v>
      </c>
      <c r="H960" t="s">
        <v>120</v>
      </c>
      <c r="I960" t="s">
        <v>1406</v>
      </c>
      <c r="J960" t="s">
        <v>118</v>
      </c>
      <c r="K960" s="1" t="s">
        <v>38</v>
      </c>
      <c r="L960" t="s">
        <v>67</v>
      </c>
      <c r="M960" s="14"/>
      <c r="Q960" t="s">
        <v>119</v>
      </c>
      <c r="S960" s="30"/>
      <c r="T960" s="30"/>
      <c r="U960" s="1" t="s">
        <v>41</v>
      </c>
      <c r="AC960" s="15"/>
    </row>
    <row r="961" spans="1:29" ht="13.2" x14ac:dyDescent="0.25">
      <c r="A961" s="1">
        <v>960</v>
      </c>
      <c r="B961" s="1">
        <v>71</v>
      </c>
      <c r="C961" s="3" t="s">
        <v>1389</v>
      </c>
      <c r="D961" s="1">
        <v>18</v>
      </c>
      <c r="E961" s="1">
        <f t="shared" si="80"/>
        <v>52</v>
      </c>
      <c r="F961" t="str">
        <f t="shared" si="81"/>
        <v>UFMKL_Besäumschere_AS_Saumhacker_Geschwindigkeit_Ist</v>
      </c>
      <c r="G961" s="3" t="s">
        <v>1401</v>
      </c>
      <c r="H961" t="s">
        <v>120</v>
      </c>
      <c r="I961" t="s">
        <v>1407</v>
      </c>
      <c r="J961" t="s">
        <v>1111</v>
      </c>
      <c r="K961" s="1" t="s">
        <v>38</v>
      </c>
      <c r="L961" t="s">
        <v>67</v>
      </c>
      <c r="M961" s="14"/>
      <c r="Q961" t="s">
        <v>119</v>
      </c>
      <c r="S961" s="30"/>
      <c r="T961" s="30"/>
      <c r="U961" s="1" t="s">
        <v>41</v>
      </c>
      <c r="AC961" s="15"/>
    </row>
    <row r="962" spans="1:29" ht="13.2" x14ac:dyDescent="0.25">
      <c r="A962" s="1">
        <v>961</v>
      </c>
      <c r="B962" s="1">
        <v>71</v>
      </c>
      <c r="C962" s="3" t="s">
        <v>1389</v>
      </c>
      <c r="D962" s="1">
        <v>19</v>
      </c>
      <c r="E962" s="1">
        <f t="shared" si="80"/>
        <v>37</v>
      </c>
      <c r="F962" t="str">
        <f t="shared" si="81"/>
        <v>UGYVL_Besäumschere_BS_Angestellt_Soll</v>
      </c>
      <c r="G962" s="3" t="s">
        <v>1408</v>
      </c>
      <c r="H962" t="s">
        <v>1409</v>
      </c>
      <c r="I962" t="s">
        <v>1396</v>
      </c>
      <c r="J962" t="s">
        <v>99</v>
      </c>
      <c r="K962" s="1" t="s">
        <v>48</v>
      </c>
      <c r="L962" t="s">
        <v>62</v>
      </c>
      <c r="M962" s="14"/>
      <c r="Q962" t="s">
        <v>88</v>
      </c>
      <c r="S962" s="30"/>
      <c r="T962" s="30"/>
      <c r="U962" s="1" t="s">
        <v>41</v>
      </c>
      <c r="AC962" s="15"/>
    </row>
    <row r="963" spans="1:29" ht="13.2" x14ac:dyDescent="0.25">
      <c r="A963" s="1">
        <v>962</v>
      </c>
      <c r="B963" s="1">
        <v>71</v>
      </c>
      <c r="C963" s="3" t="s">
        <v>1389</v>
      </c>
      <c r="D963" s="1">
        <v>20</v>
      </c>
      <c r="E963" s="1">
        <f t="shared" si="80"/>
        <v>30</v>
      </c>
      <c r="F963" t="str">
        <f t="shared" si="81"/>
        <v>UGBD_Besäumschere_BS_Druck_Ist</v>
      </c>
      <c r="G963" s="3" t="s">
        <v>1408</v>
      </c>
      <c r="H963" t="s">
        <v>280</v>
      </c>
      <c r="I963" t="s">
        <v>1396</v>
      </c>
      <c r="J963" t="s">
        <v>282</v>
      </c>
      <c r="K963" s="1" t="s">
        <v>38</v>
      </c>
      <c r="L963" t="s">
        <v>219</v>
      </c>
      <c r="M963" s="14"/>
      <c r="Q963" t="s">
        <v>88</v>
      </c>
      <c r="S963" s="30"/>
      <c r="T963" s="30"/>
      <c r="U963" s="1" t="s">
        <v>41</v>
      </c>
      <c r="AC963" s="15"/>
    </row>
    <row r="964" spans="1:29" ht="13.2" x14ac:dyDescent="0.25">
      <c r="A964" s="1">
        <v>963</v>
      </c>
      <c r="B964" s="1">
        <v>71</v>
      </c>
      <c r="C964" s="3" t="s">
        <v>1389</v>
      </c>
      <c r="D964" s="1">
        <v>21</v>
      </c>
      <c r="E964" s="1">
        <f t="shared" si="80"/>
        <v>37</v>
      </c>
      <c r="F964" t="str">
        <f t="shared" si="81"/>
        <v>UGYVL_Besäumschere_AS_Angestellt_Soll</v>
      </c>
      <c r="G964" s="3" t="s">
        <v>1408</v>
      </c>
      <c r="H964" t="s">
        <v>1409</v>
      </c>
      <c r="I964" t="s">
        <v>1404</v>
      </c>
      <c r="J964" t="s">
        <v>99</v>
      </c>
      <c r="K964" s="1" t="s">
        <v>48</v>
      </c>
      <c r="L964" t="s">
        <v>62</v>
      </c>
      <c r="M964" s="14"/>
      <c r="Q964" t="s">
        <v>88</v>
      </c>
      <c r="S964" s="30"/>
      <c r="T964" s="30"/>
      <c r="U964" s="1" t="s">
        <v>41</v>
      </c>
      <c r="AC964" s="15"/>
    </row>
    <row r="965" spans="1:29" ht="13.2" x14ac:dyDescent="0.25">
      <c r="A965" s="1">
        <v>964</v>
      </c>
      <c r="B965" s="1">
        <v>71</v>
      </c>
      <c r="C965" s="3" t="s">
        <v>1389</v>
      </c>
      <c r="D965" s="1">
        <v>22</v>
      </c>
      <c r="E965" s="1">
        <f t="shared" si="80"/>
        <v>30</v>
      </c>
      <c r="F965" t="str">
        <f t="shared" si="81"/>
        <v>UGBD_Besäumschere_AS_Druck_Ist</v>
      </c>
      <c r="G965" s="3" t="s">
        <v>1408</v>
      </c>
      <c r="H965" t="s">
        <v>280</v>
      </c>
      <c r="I965" t="s">
        <v>1404</v>
      </c>
      <c r="J965" t="s">
        <v>282</v>
      </c>
      <c r="K965" s="1" t="s">
        <v>38</v>
      </c>
      <c r="L965" t="s">
        <v>219</v>
      </c>
      <c r="M965" s="14"/>
      <c r="Q965" t="s">
        <v>88</v>
      </c>
      <c r="S965" s="30"/>
      <c r="T965" s="30"/>
      <c r="U965" s="1" t="s">
        <v>41</v>
      </c>
      <c r="AC965" s="15"/>
    </row>
    <row r="966" spans="1:29" ht="13.2" x14ac:dyDescent="0.25">
      <c r="A966" s="1">
        <v>965</v>
      </c>
      <c r="B966" s="1">
        <v>71</v>
      </c>
      <c r="C966" s="3" t="s">
        <v>1389</v>
      </c>
      <c r="D966" s="1">
        <v>23</v>
      </c>
      <c r="E966" s="1">
        <f t="shared" si="80"/>
        <v>23</v>
      </c>
      <c r="F966" t="str">
        <f t="shared" si="81"/>
        <v>U_Besäumschere_Zug_Soll</v>
      </c>
      <c r="G966" s="3" t="s">
        <v>1410</v>
      </c>
      <c r="I966" t="s">
        <v>1389</v>
      </c>
      <c r="J966" t="s">
        <v>121</v>
      </c>
      <c r="K966" s="1" t="s">
        <v>48</v>
      </c>
      <c r="L966" t="s">
        <v>260</v>
      </c>
      <c r="M966" s="14"/>
      <c r="Q966" t="s">
        <v>119</v>
      </c>
      <c r="S966" s="30"/>
      <c r="T966" s="30"/>
      <c r="U966" s="1" t="s">
        <v>41</v>
      </c>
      <c r="AC966" s="15"/>
    </row>
    <row r="967" spans="1:29" ht="13.2" x14ac:dyDescent="0.25">
      <c r="A967" s="1">
        <v>966</v>
      </c>
      <c r="B967" s="1">
        <v>71</v>
      </c>
      <c r="C967" s="3" t="s">
        <v>1389</v>
      </c>
      <c r="D967" s="1">
        <v>24</v>
      </c>
      <c r="E967" s="1">
        <f t="shared" si="80"/>
        <v>22</v>
      </c>
      <c r="F967" t="str">
        <f t="shared" si="81"/>
        <v>U_Besäumschere_Zug_Ist</v>
      </c>
      <c r="G967" s="3" t="s">
        <v>1410</v>
      </c>
      <c r="I967" t="s">
        <v>1389</v>
      </c>
      <c r="J967" t="s">
        <v>121</v>
      </c>
      <c r="K967" s="1" t="s">
        <v>38</v>
      </c>
      <c r="L967" t="s">
        <v>260</v>
      </c>
      <c r="M967" s="14"/>
      <c r="Q967" t="s">
        <v>119</v>
      </c>
      <c r="S967" s="30"/>
      <c r="T967" s="30"/>
      <c r="U967" s="1" t="s">
        <v>41</v>
      </c>
      <c r="AC967" s="15"/>
    </row>
    <row r="968" spans="1:29" ht="13.2" x14ac:dyDescent="0.25">
      <c r="A968" s="1">
        <v>967</v>
      </c>
      <c r="M968" s="14"/>
      <c r="S968" s="30"/>
      <c r="T968" s="30"/>
      <c r="AC968" s="15"/>
    </row>
    <row r="969" spans="1:29" ht="13.2" x14ac:dyDescent="0.25">
      <c r="A969" s="1">
        <v>968</v>
      </c>
      <c r="B969" s="1">
        <v>72</v>
      </c>
      <c r="C969" s="3" t="s">
        <v>1411</v>
      </c>
      <c r="D969" s="1">
        <v>1</v>
      </c>
      <c r="E969" s="1">
        <f>LEN(F969)</f>
        <v>34</v>
      </c>
      <c r="F969" t="str">
        <f>IF(G969&lt;&gt;"",TRIM(CONCATENATE(G969,H969,"_",I969,"_",J969,"_",K969)),"")</f>
        <v>UL01EPU_Breitenmessung3_Gültig_Ist</v>
      </c>
      <c r="G969" s="3" t="s">
        <v>1412</v>
      </c>
      <c r="H969" t="s">
        <v>130</v>
      </c>
      <c r="I969" t="s">
        <v>1413</v>
      </c>
      <c r="J969" t="s">
        <v>147</v>
      </c>
      <c r="K969" s="1" t="s">
        <v>38</v>
      </c>
      <c r="L969" t="s">
        <v>62</v>
      </c>
      <c r="M969" s="14"/>
      <c r="Q969" t="s">
        <v>88</v>
      </c>
      <c r="S969" s="30"/>
      <c r="T969" s="30"/>
      <c r="U969" s="1" t="s">
        <v>41</v>
      </c>
      <c r="X969" s="1" t="s">
        <v>41</v>
      </c>
      <c r="AC969" s="15"/>
    </row>
    <row r="970" spans="1:29" ht="13.2" x14ac:dyDescent="0.25">
      <c r="A970" s="1">
        <v>969</v>
      </c>
      <c r="B970" s="1">
        <v>72</v>
      </c>
      <c r="C970" s="3" t="s">
        <v>1411</v>
      </c>
      <c r="D970" s="1">
        <v>2</v>
      </c>
      <c r="E970" s="1">
        <f>LEN(F970)</f>
        <v>34</v>
      </c>
      <c r="F970" t="str">
        <f>IF(G970&lt;&gt;"",TRIM(CONCATENATE(G970,H970,"_",I970,"_",J970,"_",K970)),"")</f>
        <v>UL01EPU_Breitenmessung3_Breite_Ist</v>
      </c>
      <c r="G970" s="3" t="s">
        <v>1412</v>
      </c>
      <c r="H970" t="s">
        <v>130</v>
      </c>
      <c r="I970" t="s">
        <v>1413</v>
      </c>
      <c r="J970" t="s">
        <v>390</v>
      </c>
      <c r="K970" s="1" t="s">
        <v>38</v>
      </c>
      <c r="L970" t="s">
        <v>60</v>
      </c>
      <c r="M970" s="14"/>
      <c r="Q970" t="s">
        <v>88</v>
      </c>
      <c r="S970" s="30"/>
      <c r="T970" s="30"/>
      <c r="U970" s="1" t="s">
        <v>41</v>
      </c>
      <c r="X970" s="1" t="s">
        <v>41</v>
      </c>
      <c r="AC970" s="15"/>
    </row>
    <row r="971" spans="1:29" ht="13.2" x14ac:dyDescent="0.25">
      <c r="A971" s="1">
        <v>970</v>
      </c>
      <c r="B971" s="1">
        <v>72</v>
      </c>
      <c r="C971" s="3" t="s">
        <v>1411</v>
      </c>
      <c r="D971" s="1">
        <v>3</v>
      </c>
      <c r="E971" s="1">
        <f>LEN(F971)</f>
        <v>33</v>
      </c>
      <c r="F971" t="str">
        <f>IF(G971&lt;&gt;"",TRIM(CONCATENATE(G971,H971,"_",I971,"_",J971,"_",K971)),"")</f>
        <v>UM01EPU_Dickenmessung3_Gültig_Ist</v>
      </c>
      <c r="G971" s="3" t="s">
        <v>1414</v>
      </c>
      <c r="H971" t="s">
        <v>130</v>
      </c>
      <c r="I971" t="s">
        <v>1415</v>
      </c>
      <c r="J971" t="s">
        <v>147</v>
      </c>
      <c r="K971" s="1" t="s">
        <v>38</v>
      </c>
      <c r="L971" t="s">
        <v>62</v>
      </c>
      <c r="M971" s="14"/>
      <c r="Q971" t="s">
        <v>88</v>
      </c>
      <c r="S971" s="30"/>
      <c r="T971" s="30"/>
      <c r="U971" s="1" t="s">
        <v>41</v>
      </c>
      <c r="X971" s="1" t="s">
        <v>41</v>
      </c>
      <c r="AC971" s="15"/>
    </row>
    <row r="972" spans="1:29" ht="13.2" x14ac:dyDescent="0.25">
      <c r="A972" s="1">
        <v>971</v>
      </c>
      <c r="B972" s="1">
        <v>72</v>
      </c>
      <c r="C972" s="3" t="s">
        <v>1411</v>
      </c>
      <c r="D972" s="1">
        <v>4</v>
      </c>
      <c r="E972" s="1">
        <f>LEN(F972)</f>
        <v>32</v>
      </c>
      <c r="F972" t="str">
        <f>IF(G972&lt;&gt;"",TRIM(CONCATENATE(G972,H972,"_",I972,"_",J972,"_",K972)),"")</f>
        <v>UM01EPU_Dickenmessung3_Dicke_Ist</v>
      </c>
      <c r="G972" s="3" t="s">
        <v>1414</v>
      </c>
      <c r="H972" t="s">
        <v>130</v>
      </c>
      <c r="I972" t="s">
        <v>1415</v>
      </c>
      <c r="J972" t="s">
        <v>59</v>
      </c>
      <c r="K972" s="1" t="s">
        <v>38</v>
      </c>
      <c r="L972" t="s">
        <v>60</v>
      </c>
      <c r="M972" s="14"/>
      <c r="Q972" t="s">
        <v>88</v>
      </c>
      <c r="S972" s="30"/>
      <c r="T972" s="30"/>
      <c r="U972" s="1" t="s">
        <v>41</v>
      </c>
      <c r="X972" s="1" t="s">
        <v>41</v>
      </c>
      <c r="AC972" s="15"/>
    </row>
    <row r="973" spans="1:29" ht="13.2" x14ac:dyDescent="0.25">
      <c r="A973" s="1">
        <v>972</v>
      </c>
      <c r="M973" s="14"/>
      <c r="S973" s="30"/>
      <c r="T973" s="30"/>
      <c r="AC973" s="15"/>
    </row>
    <row r="974" spans="1:29" ht="13.2" x14ac:dyDescent="0.25">
      <c r="A974" s="1">
        <v>973</v>
      </c>
      <c r="B974" s="1">
        <v>73</v>
      </c>
      <c r="C974" s="57" t="s">
        <v>1416</v>
      </c>
      <c r="D974" s="1">
        <v>1</v>
      </c>
      <c r="E974" s="1">
        <f>LEN(F974)</f>
        <v>33</v>
      </c>
      <c r="F974" t="str">
        <f>IF(G974&lt;&gt;"",TRIM(CONCATENATE(G974,H974,"_",I974,"_",J974,"_",K974)),"")</f>
        <v>UM02EPU_Dickenmessung4_Gültig_Ist</v>
      </c>
      <c r="G974" s="3" t="s">
        <v>1417</v>
      </c>
      <c r="H974" t="s">
        <v>130</v>
      </c>
      <c r="I974" t="s">
        <v>1418</v>
      </c>
      <c r="J974" t="s">
        <v>147</v>
      </c>
      <c r="K974" s="1" t="s">
        <v>38</v>
      </c>
      <c r="L974" t="s">
        <v>62</v>
      </c>
      <c r="M974" s="14"/>
      <c r="Q974" t="s">
        <v>88</v>
      </c>
      <c r="S974" s="30"/>
      <c r="T974" s="30"/>
      <c r="U974" s="1" t="s">
        <v>41</v>
      </c>
      <c r="AC974" s="15"/>
    </row>
    <row r="975" spans="1:29" ht="13.2" x14ac:dyDescent="0.25">
      <c r="A975" s="1">
        <v>974</v>
      </c>
      <c r="B975" s="1">
        <v>73</v>
      </c>
      <c r="C975" s="57" t="s">
        <v>1416</v>
      </c>
      <c r="D975" s="1">
        <v>2</v>
      </c>
      <c r="E975" s="1">
        <f>LEN(F975)</f>
        <v>39</v>
      </c>
      <c r="F975" t="str">
        <f>IF(G975&lt;&gt;"",TRIM(CONCATENATE(G975,H975,"_",I975,"_",J975,"_",K975)),"")</f>
        <v>UM02EPU_Dickenmessung4_Messposition_Ist</v>
      </c>
      <c r="G975" s="3" t="s">
        <v>1417</v>
      </c>
      <c r="H975" t="s">
        <v>130</v>
      </c>
      <c r="I975" t="s">
        <v>1418</v>
      </c>
      <c r="J975" t="s">
        <v>1419</v>
      </c>
      <c r="K975" s="1" t="s">
        <v>38</v>
      </c>
      <c r="L975" t="s">
        <v>60</v>
      </c>
      <c r="M975" s="14"/>
      <c r="Q975" t="s">
        <v>88</v>
      </c>
      <c r="S975" s="30"/>
      <c r="T975" s="30"/>
      <c r="U975" s="1" t="s">
        <v>41</v>
      </c>
      <c r="AC975" s="15"/>
    </row>
    <row r="976" spans="1:29" ht="13.2" x14ac:dyDescent="0.25">
      <c r="A976" s="1">
        <v>975</v>
      </c>
      <c r="B976" s="1">
        <v>73</v>
      </c>
      <c r="C976" s="57" t="s">
        <v>1416</v>
      </c>
      <c r="D976" s="1">
        <v>2</v>
      </c>
      <c r="E976" s="1">
        <f>LEN(F976)</f>
        <v>32</v>
      </c>
      <c r="F976" t="str">
        <f>IF(G976&lt;&gt;"",TRIM(CONCATENATE(G976,H976,"_",I976,"_",J976,"_",K976)),"")</f>
        <v>UM02EPU_Dickenmessung4_Dicke_Ist</v>
      </c>
      <c r="G976" s="3" t="s">
        <v>1417</v>
      </c>
      <c r="H976" t="s">
        <v>130</v>
      </c>
      <c r="I976" t="s">
        <v>1418</v>
      </c>
      <c r="J976" t="s">
        <v>59</v>
      </c>
      <c r="K976" s="1" t="s">
        <v>38</v>
      </c>
      <c r="L976" t="s">
        <v>60</v>
      </c>
      <c r="M976" s="14"/>
      <c r="Q976" t="s">
        <v>88</v>
      </c>
      <c r="S976" s="30"/>
      <c r="T976" s="30"/>
      <c r="U976" s="1" t="s">
        <v>41</v>
      </c>
      <c r="AC976" s="15"/>
    </row>
    <row r="977" spans="1:37" ht="13.2" x14ac:dyDescent="0.25">
      <c r="A977" s="1">
        <v>976</v>
      </c>
      <c r="C977" s="56"/>
      <c r="M977" s="14"/>
      <c r="S977" s="30"/>
      <c r="T977" s="30"/>
      <c r="AC977" s="15"/>
    </row>
    <row r="978" spans="1:37" ht="13.2" x14ac:dyDescent="0.25">
      <c r="A978" s="1">
        <v>977</v>
      </c>
      <c r="B978" s="1">
        <v>74</v>
      </c>
      <c r="C978" s="3" t="s">
        <v>1420</v>
      </c>
      <c r="D978" s="1">
        <v>1</v>
      </c>
      <c r="E978" s="1">
        <f>LEN(F978)</f>
        <v>44</v>
      </c>
      <c r="F978" t="str">
        <f>IF(G978&lt;&gt;"",TRIM(CONCATENATE(G978,H978,"_",I978,"_",J978,"_",K978)),"")</f>
        <v>UO01EPU_Magnetische_Eigenschaften_Gültig_Ist</v>
      </c>
      <c r="G978" s="3" t="s">
        <v>1421</v>
      </c>
      <c r="H978" t="s">
        <v>130</v>
      </c>
      <c r="I978" t="s">
        <v>1422</v>
      </c>
      <c r="J978" t="s">
        <v>147</v>
      </c>
      <c r="K978" s="1" t="s">
        <v>38</v>
      </c>
      <c r="L978" t="s">
        <v>62</v>
      </c>
      <c r="M978" s="14"/>
      <c r="Q978" t="s">
        <v>88</v>
      </c>
      <c r="S978" s="30"/>
      <c r="T978" s="30"/>
      <c r="U978" s="1" t="s">
        <v>41</v>
      </c>
      <c r="X978" s="1" t="s">
        <v>41</v>
      </c>
      <c r="AC978" s="15"/>
    </row>
    <row r="979" spans="1:37" ht="13.2" x14ac:dyDescent="0.25">
      <c r="A979" s="1">
        <v>978</v>
      </c>
      <c r="B979" s="1">
        <v>74</v>
      </c>
      <c r="C979" s="3" t="s">
        <v>1420</v>
      </c>
      <c r="D979" s="1">
        <v>2</v>
      </c>
      <c r="E979" s="1">
        <f>LEN(F979)</f>
        <v>62</v>
      </c>
      <c r="F979" t="str">
        <f>IF(G979&lt;&gt;"",TRIM(CONCATENATE(G979,H979,"_",I979,"_",J979,"_",K979)),"")</f>
        <v>UO01EPU_Magnetische_Eigenschaften_Ummagnetisierungsverlust_Ist</v>
      </c>
      <c r="G979" s="3" t="s">
        <v>1421</v>
      </c>
      <c r="H979" t="s">
        <v>130</v>
      </c>
      <c r="I979" t="s">
        <v>1422</v>
      </c>
      <c r="J979" t="s">
        <v>1423</v>
      </c>
      <c r="K979" s="1" t="s">
        <v>38</v>
      </c>
      <c r="L979" t="s">
        <v>1424</v>
      </c>
      <c r="M979" s="14"/>
      <c r="Q979" t="s">
        <v>88</v>
      </c>
      <c r="S979" s="30"/>
      <c r="T979" s="30"/>
      <c r="U979" s="1" t="s">
        <v>41</v>
      </c>
      <c r="X979" s="1" t="s">
        <v>41</v>
      </c>
      <c r="AC979" s="15"/>
      <c r="AJ979" t="s">
        <v>391</v>
      </c>
      <c r="AK979" t="s">
        <v>1048</v>
      </c>
    </row>
    <row r="980" spans="1:37" ht="13.2" x14ac:dyDescent="0.25">
      <c r="A980" s="1">
        <v>979</v>
      </c>
      <c r="B980" s="1">
        <v>74</v>
      </c>
      <c r="C980" s="3" t="s">
        <v>1420</v>
      </c>
      <c r="D980" s="1">
        <v>2</v>
      </c>
      <c r="E980" s="1">
        <f>LEN(F980)</f>
        <v>55</v>
      </c>
      <c r="F980" t="str">
        <f>IF(G980&lt;&gt;"",TRIM(CONCATENATE(G980,H980,"_",I980,"_",J980,"_",K980)),"")</f>
        <v>UO01EPU_Magnetische_Eigenschaften_Magnetisches_Feld_Ist</v>
      </c>
      <c r="G980" s="3" t="s">
        <v>1421</v>
      </c>
      <c r="H980" t="s">
        <v>130</v>
      </c>
      <c r="I980" t="s">
        <v>1422</v>
      </c>
      <c r="J980" t="s">
        <v>1425</v>
      </c>
      <c r="K980" s="1" t="s">
        <v>38</v>
      </c>
      <c r="L980" t="s">
        <v>1426</v>
      </c>
      <c r="M980" s="14"/>
      <c r="Q980" t="s">
        <v>88</v>
      </c>
      <c r="S980" s="30"/>
      <c r="T980" s="30"/>
      <c r="U980" s="1" t="s">
        <v>41</v>
      </c>
      <c r="X980" s="1" t="s">
        <v>41</v>
      </c>
      <c r="AC980" s="15"/>
      <c r="AJ980" t="s">
        <v>391</v>
      </c>
      <c r="AK980" t="s">
        <v>1048</v>
      </c>
    </row>
    <row r="981" spans="1:37" ht="13.2" x14ac:dyDescent="0.25">
      <c r="A981" s="1">
        <v>980</v>
      </c>
      <c r="B981" s="1">
        <v>74</v>
      </c>
      <c r="C981" s="3" t="s">
        <v>1420</v>
      </c>
      <c r="D981" s="1">
        <v>2</v>
      </c>
      <c r="E981" s="1">
        <f>LEN(F981)</f>
        <v>47</v>
      </c>
      <c r="F981" t="str">
        <f>IF(G981&lt;&gt;"",TRIM(CONCATENATE(G981,H981,"_",I981,"_",J981,"_",K981)),"")</f>
        <v>UO01EPU_Magnetische_Eigenschaften_Induktion_Ist</v>
      </c>
      <c r="G981" s="3" t="s">
        <v>1421</v>
      </c>
      <c r="H981" t="s">
        <v>130</v>
      </c>
      <c r="I981" t="s">
        <v>1422</v>
      </c>
      <c r="J981" t="s">
        <v>1427</v>
      </c>
      <c r="K981" s="1" t="s">
        <v>38</v>
      </c>
      <c r="L981" t="s">
        <v>1428</v>
      </c>
      <c r="M981" s="14"/>
      <c r="Q981" t="s">
        <v>88</v>
      </c>
      <c r="S981" s="30"/>
      <c r="T981" s="30"/>
      <c r="U981" s="1" t="s">
        <v>41</v>
      </c>
      <c r="X981" s="1" t="s">
        <v>41</v>
      </c>
      <c r="AC981" s="15"/>
      <c r="AJ981" t="s">
        <v>391</v>
      </c>
      <c r="AK981" t="s">
        <v>1048</v>
      </c>
    </row>
    <row r="982" spans="1:37" ht="13.2" x14ac:dyDescent="0.25">
      <c r="A982" s="1">
        <v>981</v>
      </c>
      <c r="M982" s="14"/>
      <c r="S982" s="30"/>
      <c r="T982" s="30"/>
      <c r="AC982" s="15"/>
    </row>
    <row r="983" spans="1:37" ht="13.2" x14ac:dyDescent="0.25">
      <c r="A983" s="1">
        <v>982</v>
      </c>
      <c r="B983" s="1">
        <v>75</v>
      </c>
      <c r="C983" s="3" t="s">
        <v>1429</v>
      </c>
      <c r="D983" s="1">
        <v>1</v>
      </c>
      <c r="E983" s="1">
        <f t="shared" ref="E983:E990" si="82">LEN(F983)</f>
        <v>42</v>
      </c>
      <c r="F983" t="str">
        <f t="shared" ref="F983:F990" si="83">IF(G983&lt;&gt;"",TRIM(CONCATENATE(G983,H983,"_",I983,"_",J983,"_",K983)),"")</f>
        <v>EXS_Vertikale_Inspektion_Fehler_Leicht_Ist</v>
      </c>
      <c r="G983" s="3" t="s">
        <v>88</v>
      </c>
      <c r="I983" t="s">
        <v>1430</v>
      </c>
      <c r="J983" t="s">
        <v>1431</v>
      </c>
      <c r="K983" s="1" t="s">
        <v>38</v>
      </c>
      <c r="L983" t="s">
        <v>62</v>
      </c>
      <c r="M983" s="14"/>
      <c r="Q983" t="s">
        <v>1076</v>
      </c>
      <c r="S983" s="30"/>
      <c r="T983" s="30"/>
      <c r="U983" s="1" t="s">
        <v>41</v>
      </c>
      <c r="AC983" s="15"/>
    </row>
    <row r="984" spans="1:37" ht="13.2" x14ac:dyDescent="0.25">
      <c r="A984" s="1">
        <v>983</v>
      </c>
      <c r="B984" s="1">
        <v>75</v>
      </c>
      <c r="C984" s="3" t="s">
        <v>1429</v>
      </c>
      <c r="D984" s="1">
        <v>2</v>
      </c>
      <c r="E984" s="1">
        <f t="shared" si="82"/>
        <v>42</v>
      </c>
      <c r="F984" t="str">
        <f t="shared" si="83"/>
        <v>EXS_Vertikale_Inspektion_Fehler_Schwer_Ist</v>
      </c>
      <c r="G984" s="3" t="s">
        <v>88</v>
      </c>
      <c r="I984" t="s">
        <v>1430</v>
      </c>
      <c r="J984" t="s">
        <v>1432</v>
      </c>
      <c r="K984" s="1" t="s">
        <v>38</v>
      </c>
      <c r="L984" t="s">
        <v>62</v>
      </c>
      <c r="M984" s="14"/>
      <c r="Q984" t="s">
        <v>1076</v>
      </c>
      <c r="S984" s="30"/>
      <c r="T984" s="30"/>
      <c r="U984" s="1" t="s">
        <v>41</v>
      </c>
      <c r="AC984" s="15"/>
    </row>
    <row r="985" spans="1:37" ht="13.2" x14ac:dyDescent="0.25">
      <c r="A985" s="1">
        <v>984</v>
      </c>
      <c r="B985" s="1">
        <v>75</v>
      </c>
      <c r="C985" s="3" t="s">
        <v>1429</v>
      </c>
      <c r="D985" s="1">
        <v>3</v>
      </c>
      <c r="E985" s="1">
        <f t="shared" si="82"/>
        <v>52</v>
      </c>
      <c r="F985" t="str">
        <f t="shared" si="83"/>
        <v>EXS_Vertikale_Inspektion_Fehler_BO_Antriebsseite_Ist</v>
      </c>
      <c r="G985" s="3" t="s">
        <v>88</v>
      </c>
      <c r="I985" t="s">
        <v>1430</v>
      </c>
      <c r="J985" t="s">
        <v>1433</v>
      </c>
      <c r="K985" s="1" t="s">
        <v>38</v>
      </c>
      <c r="L985" t="s">
        <v>62</v>
      </c>
      <c r="M985" s="14"/>
      <c r="Q985" t="s">
        <v>1076</v>
      </c>
      <c r="S985" s="30"/>
      <c r="T985" s="30"/>
      <c r="U985" s="1" t="s">
        <v>41</v>
      </c>
      <c r="AC985" s="15"/>
    </row>
    <row r="986" spans="1:37" ht="13.2" x14ac:dyDescent="0.25">
      <c r="A986" s="1">
        <v>985</v>
      </c>
      <c r="B986" s="1">
        <v>75</v>
      </c>
      <c r="C986" s="3" t="s">
        <v>1429</v>
      </c>
      <c r="D986" s="1">
        <v>4</v>
      </c>
      <c r="E986" s="1">
        <f t="shared" si="82"/>
        <v>44</v>
      </c>
      <c r="F986" t="str">
        <f t="shared" si="83"/>
        <v>EXS_Vertikale_Inspektion_Fehler_BO_Mitte_Ist</v>
      </c>
      <c r="G986" s="3" t="s">
        <v>88</v>
      </c>
      <c r="I986" t="s">
        <v>1430</v>
      </c>
      <c r="J986" t="s">
        <v>1434</v>
      </c>
      <c r="K986" s="1" t="s">
        <v>38</v>
      </c>
      <c r="L986" t="s">
        <v>62</v>
      </c>
      <c r="M986" s="14"/>
      <c r="Q986" t="s">
        <v>1076</v>
      </c>
      <c r="S986" s="30"/>
      <c r="T986" s="30"/>
      <c r="U986" s="1" t="s">
        <v>41</v>
      </c>
      <c r="AC986" s="15"/>
    </row>
    <row r="987" spans="1:37" ht="13.2" x14ac:dyDescent="0.25">
      <c r="A987" s="1">
        <v>986</v>
      </c>
      <c r="B987" s="1">
        <v>75</v>
      </c>
      <c r="C987" s="3" t="s">
        <v>1429</v>
      </c>
      <c r="D987" s="1">
        <v>5</v>
      </c>
      <c r="E987" s="1">
        <f t="shared" si="82"/>
        <v>50</v>
      </c>
      <c r="F987" t="str">
        <f t="shared" si="83"/>
        <v>EXS_Vertikale_Inspektion_Fehler_BO_Bedienseite_Ist</v>
      </c>
      <c r="G987" s="3" t="s">
        <v>88</v>
      </c>
      <c r="I987" t="s">
        <v>1430</v>
      </c>
      <c r="J987" t="s">
        <v>1435</v>
      </c>
      <c r="K987" s="1" t="s">
        <v>38</v>
      </c>
      <c r="L987" t="s">
        <v>62</v>
      </c>
      <c r="M987" s="14"/>
      <c r="Q987" t="s">
        <v>1076</v>
      </c>
      <c r="S987" s="30"/>
      <c r="T987" s="30"/>
      <c r="U987" s="1" t="s">
        <v>41</v>
      </c>
      <c r="AC987" s="15"/>
    </row>
    <row r="988" spans="1:37" ht="13.2" x14ac:dyDescent="0.25">
      <c r="A988" s="1">
        <v>987</v>
      </c>
      <c r="B988" s="1">
        <v>75</v>
      </c>
      <c r="C988" s="3" t="s">
        <v>1429</v>
      </c>
      <c r="D988" s="1">
        <v>6</v>
      </c>
      <c r="E988" s="1">
        <f t="shared" si="82"/>
        <v>52</v>
      </c>
      <c r="F988" t="str">
        <f t="shared" si="83"/>
        <v>EXS_Vertikale_Inspektion_Fehler_BU_Antriebsseite_Ist</v>
      </c>
      <c r="G988" s="3" t="s">
        <v>88</v>
      </c>
      <c r="I988" t="s">
        <v>1430</v>
      </c>
      <c r="J988" t="s">
        <v>1436</v>
      </c>
      <c r="K988" s="1" t="s">
        <v>38</v>
      </c>
      <c r="L988" t="s">
        <v>62</v>
      </c>
      <c r="M988" s="14"/>
      <c r="Q988" t="s">
        <v>1076</v>
      </c>
      <c r="S988" s="30"/>
      <c r="T988" s="30"/>
      <c r="U988" s="1" t="s">
        <v>41</v>
      </c>
      <c r="AC988" s="15"/>
    </row>
    <row r="989" spans="1:37" ht="13.2" x14ac:dyDescent="0.25">
      <c r="A989" s="1">
        <v>988</v>
      </c>
      <c r="B989" s="1">
        <v>75</v>
      </c>
      <c r="C989" s="3" t="s">
        <v>1429</v>
      </c>
      <c r="D989" s="1">
        <v>7</v>
      </c>
      <c r="E989" s="1">
        <f t="shared" si="82"/>
        <v>44</v>
      </c>
      <c r="F989" t="str">
        <f t="shared" si="83"/>
        <v>EXS_Vertikale_Inspektion_Fehler_BU_Mitte_Ist</v>
      </c>
      <c r="G989" s="3" t="s">
        <v>88</v>
      </c>
      <c r="I989" t="s">
        <v>1430</v>
      </c>
      <c r="J989" t="s">
        <v>1437</v>
      </c>
      <c r="K989" s="1" t="s">
        <v>38</v>
      </c>
      <c r="L989" t="s">
        <v>62</v>
      </c>
      <c r="M989" s="14"/>
      <c r="Q989" t="s">
        <v>1076</v>
      </c>
      <c r="S989" s="30"/>
      <c r="T989" s="30"/>
      <c r="U989" s="1" t="s">
        <v>41</v>
      </c>
      <c r="AC989" s="15"/>
    </row>
    <row r="990" spans="1:37" ht="13.2" x14ac:dyDescent="0.25">
      <c r="A990" s="1">
        <v>989</v>
      </c>
      <c r="B990" s="1">
        <v>75</v>
      </c>
      <c r="C990" s="3" t="s">
        <v>1429</v>
      </c>
      <c r="D990" s="1">
        <v>8</v>
      </c>
      <c r="E990" s="1">
        <f t="shared" si="82"/>
        <v>50</v>
      </c>
      <c r="F990" t="str">
        <f t="shared" si="83"/>
        <v>EXS_Vertikale_Inspektion_Fehler_BU_Bedienseite_Ist</v>
      </c>
      <c r="G990" s="3" t="s">
        <v>88</v>
      </c>
      <c r="I990" t="s">
        <v>1430</v>
      </c>
      <c r="J990" t="s">
        <v>1438</v>
      </c>
      <c r="K990" s="1" t="s">
        <v>38</v>
      </c>
      <c r="L990" t="s">
        <v>62</v>
      </c>
      <c r="M990" s="14"/>
      <c r="Q990" t="s">
        <v>1076</v>
      </c>
      <c r="S990" s="30"/>
      <c r="T990" s="30"/>
      <c r="U990" s="1" t="s">
        <v>41</v>
      </c>
      <c r="AC990" s="15"/>
    </row>
    <row r="991" spans="1:37" ht="13.2" x14ac:dyDescent="0.25">
      <c r="A991" s="1">
        <v>990</v>
      </c>
      <c r="M991" s="14"/>
      <c r="S991" s="30"/>
      <c r="T991" s="30"/>
      <c r="AC991" s="15"/>
    </row>
    <row r="992" spans="1:37" ht="13.2" x14ac:dyDescent="0.25">
      <c r="A992" s="1">
        <v>991</v>
      </c>
      <c r="B992" s="1">
        <v>76</v>
      </c>
      <c r="C992" s="3" t="s">
        <v>1439</v>
      </c>
      <c r="D992" s="1">
        <v>1</v>
      </c>
      <c r="E992" s="1">
        <f>LEN(F992)</f>
        <v>47</v>
      </c>
      <c r="F992" s="4" t="str">
        <f>IF(G992&lt;&gt;"",TRIM(CONCATENATE(G992,H992,"_",I992,"_",J992,"_",K992)),"")</f>
        <v>VF10EPU_Trockenfilmmessung_Oberseite_Gültig_Ist</v>
      </c>
      <c r="G992" s="3" t="s">
        <v>1440</v>
      </c>
      <c r="H992" t="s">
        <v>130</v>
      </c>
      <c r="I992" s="4" t="s">
        <v>1441</v>
      </c>
      <c r="J992" t="s">
        <v>147</v>
      </c>
      <c r="K992" s="1" t="s">
        <v>38</v>
      </c>
      <c r="L992" t="s">
        <v>62</v>
      </c>
      <c r="M992" s="14"/>
      <c r="Q992" t="s">
        <v>1076</v>
      </c>
      <c r="S992" s="30"/>
      <c r="T992" s="30"/>
      <c r="U992" s="1" t="s">
        <v>41</v>
      </c>
      <c r="X992" s="32" t="s">
        <v>41</v>
      </c>
      <c r="AC992" s="15"/>
      <c r="AJ992" t="s">
        <v>391</v>
      </c>
      <c r="AK992" t="s">
        <v>1442</v>
      </c>
    </row>
    <row r="993" spans="1:38" ht="12" customHeight="1" x14ac:dyDescent="0.25">
      <c r="A993" s="1">
        <v>992</v>
      </c>
      <c r="B993" s="39">
        <v>76</v>
      </c>
      <c r="C993" s="34" t="s">
        <v>1439</v>
      </c>
      <c r="D993" s="39">
        <v>2</v>
      </c>
      <c r="E993" s="34">
        <v>66</v>
      </c>
      <c r="F993" s="36" t="s">
        <v>1443</v>
      </c>
      <c r="G993" s="34" t="s">
        <v>1440</v>
      </c>
      <c r="H993" s="34" t="s">
        <v>130</v>
      </c>
      <c r="I993" s="36" t="s">
        <v>1441</v>
      </c>
      <c r="J993" s="36" t="s">
        <v>1444</v>
      </c>
      <c r="K993" s="1" t="s">
        <v>38</v>
      </c>
      <c r="L993" s="4" t="s">
        <v>62</v>
      </c>
      <c r="M993" s="35"/>
      <c r="N993" s="34"/>
      <c r="O993" s="34"/>
      <c r="P993" s="34"/>
      <c r="Q993" s="34" t="s">
        <v>1076</v>
      </c>
      <c r="R993" s="34"/>
      <c r="S993" s="34"/>
      <c r="T993" s="34"/>
      <c r="U993" s="34" t="s">
        <v>41</v>
      </c>
      <c r="V993" s="34"/>
      <c r="W993" s="34"/>
      <c r="X993" s="39"/>
      <c r="Y993" s="40"/>
      <c r="Z993" s="34"/>
      <c r="AA993" s="34"/>
      <c r="AB993" s="34"/>
      <c r="AC993" s="34"/>
      <c r="AD993" s="41"/>
      <c r="AE993" s="34"/>
      <c r="AF993" s="34"/>
      <c r="AG993" s="34"/>
      <c r="AH993" s="34"/>
      <c r="AI993" s="34"/>
      <c r="AJ993" s="34"/>
      <c r="AK993" s="34" t="s">
        <v>391</v>
      </c>
      <c r="AL993" s="34" t="s">
        <v>1442</v>
      </c>
    </row>
    <row r="994" spans="1:38" s="34" customFormat="1" ht="12.75" customHeight="1" x14ac:dyDescent="0.25">
      <c r="A994" s="1">
        <v>993</v>
      </c>
      <c r="B994" s="20">
        <v>76</v>
      </c>
      <c r="C994" s="3" t="s">
        <v>1439</v>
      </c>
      <c r="D994" s="1">
        <v>3</v>
      </c>
      <c r="E994" s="1">
        <f t="shared" ref="E994:E1035" si="84">LEN(F994)</f>
        <v>67</v>
      </c>
      <c r="F994" t="s">
        <v>1445</v>
      </c>
      <c r="G994" s="3" t="s">
        <v>1440</v>
      </c>
      <c r="H994" t="s">
        <v>130</v>
      </c>
      <c r="I994" t="s">
        <v>1441</v>
      </c>
      <c r="J994" t="s">
        <v>1446</v>
      </c>
      <c r="K994" s="1" t="s">
        <v>38</v>
      </c>
      <c r="L994" t="s">
        <v>62</v>
      </c>
      <c r="M994" s="14"/>
      <c r="N994"/>
      <c r="O994"/>
      <c r="P994"/>
      <c r="Q994" t="s">
        <v>1076</v>
      </c>
      <c r="R994"/>
      <c r="S994" s="30"/>
      <c r="T994" s="30"/>
      <c r="U994" s="1" t="s">
        <v>41</v>
      </c>
      <c r="V994" s="1"/>
      <c r="W994" s="1"/>
      <c r="X994" s="1"/>
      <c r="Y994" s="1"/>
      <c r="Z994" s="1"/>
      <c r="AA994" s="1"/>
      <c r="AB994" s="1"/>
      <c r="AC994" s="15"/>
      <c r="AD994"/>
      <c r="AE994"/>
      <c r="AF994"/>
      <c r="AG994"/>
      <c r="AH994"/>
      <c r="AI994"/>
      <c r="AJ994" t="s">
        <v>391</v>
      </c>
      <c r="AK994" t="s">
        <v>1048</v>
      </c>
      <c r="AL994"/>
    </row>
    <row r="995" spans="1:38" ht="13.2" x14ac:dyDescent="0.25">
      <c r="A995" s="1">
        <v>994</v>
      </c>
      <c r="B995" s="47">
        <v>76</v>
      </c>
      <c r="C995" s="48" t="s">
        <v>1439</v>
      </c>
      <c r="D995" s="47">
        <v>4</v>
      </c>
      <c r="E995" s="47">
        <f t="shared" si="84"/>
        <v>67</v>
      </c>
      <c r="F995" s="49" t="s">
        <v>1447</v>
      </c>
      <c r="G995" s="48" t="s">
        <v>1440</v>
      </c>
      <c r="H995" s="49" t="s">
        <v>130</v>
      </c>
      <c r="I995" s="49" t="s">
        <v>1441</v>
      </c>
      <c r="J995" s="49" t="s">
        <v>1448</v>
      </c>
      <c r="K995" s="47" t="s">
        <v>38</v>
      </c>
      <c r="L995" s="49" t="s">
        <v>62</v>
      </c>
      <c r="M995" s="50"/>
      <c r="N995" s="49"/>
      <c r="O995" s="49"/>
      <c r="P995" s="49"/>
      <c r="Q995" s="49" t="s">
        <v>1076</v>
      </c>
      <c r="R995" s="49"/>
      <c r="S995" s="51"/>
      <c r="T995" s="51"/>
      <c r="U995" s="47" t="s">
        <v>41</v>
      </c>
      <c r="V995" s="47"/>
      <c r="W995" s="47"/>
      <c r="X995" s="47" t="s">
        <v>1449</v>
      </c>
      <c r="Y995" s="47"/>
      <c r="Z995" s="47"/>
      <c r="AA995" s="47"/>
      <c r="AB995" s="47"/>
      <c r="AC995" s="52"/>
      <c r="AD995" s="49"/>
      <c r="AE995" s="49"/>
      <c r="AF995" s="49"/>
      <c r="AG995" s="49"/>
      <c r="AH995" s="49"/>
      <c r="AI995" s="49"/>
      <c r="AJ995" s="49" t="s">
        <v>391</v>
      </c>
      <c r="AK995" s="49" t="s">
        <v>1048</v>
      </c>
      <c r="AL995" s="49"/>
    </row>
    <row r="996" spans="1:38" s="49" customFormat="1" ht="13.2" x14ac:dyDescent="0.25">
      <c r="A996" s="1">
        <v>995</v>
      </c>
      <c r="B996" s="47">
        <v>76</v>
      </c>
      <c r="C996" s="48" t="s">
        <v>1439</v>
      </c>
      <c r="D996" s="47">
        <v>5</v>
      </c>
      <c r="E996" s="47">
        <f t="shared" si="84"/>
        <v>75</v>
      </c>
      <c r="F996" s="49" t="s">
        <v>1450</v>
      </c>
      <c r="G996" s="48" t="s">
        <v>1440</v>
      </c>
      <c r="H996" s="49" t="s">
        <v>130</v>
      </c>
      <c r="I996" s="49" t="s">
        <v>1441</v>
      </c>
      <c r="J996" s="49" t="s">
        <v>1451</v>
      </c>
      <c r="K996" s="47" t="s">
        <v>38</v>
      </c>
      <c r="L996" s="49" t="s">
        <v>62</v>
      </c>
      <c r="M996" s="50"/>
      <c r="Q996" s="49" t="s">
        <v>1076</v>
      </c>
      <c r="S996" s="51"/>
      <c r="T996" s="51"/>
      <c r="U996" s="47" t="s">
        <v>41</v>
      </c>
      <c r="V996" s="47"/>
      <c r="W996" s="47"/>
      <c r="X996" s="47" t="s">
        <v>1449</v>
      </c>
      <c r="Y996" s="47"/>
      <c r="Z996" s="47"/>
      <c r="AA996" s="47"/>
      <c r="AB996" s="47"/>
      <c r="AC996" s="52"/>
      <c r="AJ996" s="49" t="s">
        <v>391</v>
      </c>
      <c r="AK996" s="49" t="s">
        <v>1048</v>
      </c>
    </row>
    <row r="997" spans="1:38" s="49" customFormat="1" ht="13.2" x14ac:dyDescent="0.25">
      <c r="A997" s="1">
        <v>996</v>
      </c>
      <c r="B997" s="20">
        <v>76</v>
      </c>
      <c r="C997" s="3" t="s">
        <v>1439</v>
      </c>
      <c r="D997" s="1">
        <v>6</v>
      </c>
      <c r="E997" s="1">
        <f t="shared" si="84"/>
        <v>48</v>
      </c>
      <c r="F997" t="s">
        <v>1452</v>
      </c>
      <c r="G997" s="3" t="s">
        <v>1440</v>
      </c>
      <c r="H997" t="s">
        <v>130</v>
      </c>
      <c r="I997" t="s">
        <v>1441</v>
      </c>
      <c r="J997" t="s">
        <v>1453</v>
      </c>
      <c r="K997" s="1" t="s">
        <v>38</v>
      </c>
      <c r="L997" t="s">
        <v>109</v>
      </c>
      <c r="M997" s="14"/>
      <c r="N997"/>
      <c r="O997"/>
      <c r="P997"/>
      <c r="Q997" t="s">
        <v>1076</v>
      </c>
      <c r="R997"/>
      <c r="S997" s="30"/>
      <c r="T997" s="30"/>
      <c r="U997" s="1" t="s">
        <v>41</v>
      </c>
      <c r="V997" s="1"/>
      <c r="W997" s="1"/>
      <c r="X997" s="1" t="s">
        <v>41</v>
      </c>
      <c r="Y997" s="1"/>
      <c r="Z997" s="1"/>
      <c r="AA997" s="1"/>
      <c r="AB997" s="1"/>
      <c r="AC997" s="15"/>
      <c r="AD997"/>
      <c r="AE997"/>
      <c r="AF997"/>
      <c r="AG997"/>
      <c r="AH997"/>
      <c r="AI997"/>
      <c r="AJ997" t="s">
        <v>391</v>
      </c>
      <c r="AK997" t="s">
        <v>1048</v>
      </c>
      <c r="AL997"/>
    </row>
    <row r="998" spans="1:38" ht="13.2" x14ac:dyDescent="0.25">
      <c r="A998" s="1">
        <v>997</v>
      </c>
      <c r="B998" s="20">
        <v>76</v>
      </c>
      <c r="C998" s="3" t="s">
        <v>1439</v>
      </c>
      <c r="D998" s="1">
        <v>7</v>
      </c>
      <c r="E998" s="1">
        <f t="shared" si="84"/>
        <v>49</v>
      </c>
      <c r="F998" t="s">
        <v>1454</v>
      </c>
      <c r="G998" s="3" t="s">
        <v>1440</v>
      </c>
      <c r="H998" t="s">
        <v>130</v>
      </c>
      <c r="I998" t="s">
        <v>1441</v>
      </c>
      <c r="J998" t="s">
        <v>1453</v>
      </c>
      <c r="K998" s="1" t="s">
        <v>48</v>
      </c>
      <c r="L998" t="s">
        <v>109</v>
      </c>
      <c r="M998" s="14"/>
      <c r="Q998" t="s">
        <v>1076</v>
      </c>
      <c r="S998" s="30"/>
      <c r="T998" s="30"/>
      <c r="U998" s="1" t="s">
        <v>41</v>
      </c>
      <c r="X998" s="1" t="s">
        <v>41</v>
      </c>
      <c r="AC998" s="15"/>
      <c r="AJ998" t="s">
        <v>391</v>
      </c>
      <c r="AK998" t="s">
        <v>1048</v>
      </c>
    </row>
    <row r="999" spans="1:38" ht="13.2" x14ac:dyDescent="0.25">
      <c r="A999" s="1">
        <v>998</v>
      </c>
      <c r="B999" s="20">
        <v>76</v>
      </c>
      <c r="C999" s="3" t="s">
        <v>1439</v>
      </c>
      <c r="D999" s="1">
        <v>8</v>
      </c>
      <c r="E999" s="1">
        <f t="shared" si="84"/>
        <v>53</v>
      </c>
      <c r="F999" t="s">
        <v>1455</v>
      </c>
      <c r="G999" s="3" t="s">
        <v>1440</v>
      </c>
      <c r="H999" t="s">
        <v>130</v>
      </c>
      <c r="I999" t="s">
        <v>1441</v>
      </c>
      <c r="J999" t="s">
        <v>1456</v>
      </c>
      <c r="K999" s="1" t="s">
        <v>38</v>
      </c>
      <c r="L999" t="s">
        <v>109</v>
      </c>
      <c r="M999" s="14"/>
      <c r="Q999" t="s">
        <v>1076</v>
      </c>
      <c r="S999" s="30"/>
      <c r="T999" s="30"/>
      <c r="U999" s="1" t="s">
        <v>41</v>
      </c>
      <c r="X999" s="1" t="s">
        <v>41</v>
      </c>
      <c r="AC999" s="15"/>
      <c r="AJ999" t="s">
        <v>391</v>
      </c>
      <c r="AK999" t="s">
        <v>1048</v>
      </c>
    </row>
    <row r="1000" spans="1:38" ht="13.2" x14ac:dyDescent="0.25">
      <c r="A1000" s="1">
        <v>999</v>
      </c>
      <c r="B1000" s="20">
        <v>76</v>
      </c>
      <c r="C1000" s="3" t="s">
        <v>1439</v>
      </c>
      <c r="D1000" s="1">
        <v>9</v>
      </c>
      <c r="E1000" s="1">
        <f t="shared" si="84"/>
        <v>54</v>
      </c>
      <c r="F1000" t="s">
        <v>1457</v>
      </c>
      <c r="G1000" s="3" t="s">
        <v>1440</v>
      </c>
      <c r="H1000" t="s">
        <v>130</v>
      </c>
      <c r="I1000" t="s">
        <v>1441</v>
      </c>
      <c r="J1000" t="s">
        <v>1456</v>
      </c>
      <c r="K1000" s="1" t="s">
        <v>48</v>
      </c>
      <c r="L1000" t="s">
        <v>109</v>
      </c>
      <c r="M1000" s="14"/>
      <c r="Q1000" t="s">
        <v>1076</v>
      </c>
      <c r="S1000" s="30"/>
      <c r="T1000" s="30"/>
      <c r="U1000" s="1" t="s">
        <v>41</v>
      </c>
      <c r="X1000" s="1" t="s">
        <v>41</v>
      </c>
      <c r="AC1000" s="15"/>
      <c r="AJ1000" t="s">
        <v>391</v>
      </c>
      <c r="AK1000" t="s">
        <v>1048</v>
      </c>
    </row>
    <row r="1001" spans="1:38" ht="13.2" x14ac:dyDescent="0.25">
      <c r="A1001" s="1">
        <v>1000</v>
      </c>
      <c r="B1001" s="20">
        <v>76</v>
      </c>
      <c r="C1001" s="3" t="s">
        <v>1439</v>
      </c>
      <c r="D1001" s="1">
        <v>10</v>
      </c>
      <c r="E1001" s="1">
        <f t="shared" si="84"/>
        <v>53</v>
      </c>
      <c r="F1001" t="s">
        <v>1458</v>
      </c>
      <c r="G1001" s="3" t="s">
        <v>1440</v>
      </c>
      <c r="H1001" t="s">
        <v>130</v>
      </c>
      <c r="I1001" t="s">
        <v>1441</v>
      </c>
      <c r="J1001" t="s">
        <v>1459</v>
      </c>
      <c r="K1001" s="1" t="s">
        <v>38</v>
      </c>
      <c r="L1001" t="s">
        <v>109</v>
      </c>
      <c r="M1001" s="14"/>
      <c r="Q1001" t="s">
        <v>1076</v>
      </c>
      <c r="S1001" s="30"/>
      <c r="T1001" s="30"/>
      <c r="U1001" s="1" t="s">
        <v>41</v>
      </c>
      <c r="AC1001" s="15"/>
      <c r="AJ1001" t="s">
        <v>391</v>
      </c>
      <c r="AK1001" t="s">
        <v>1048</v>
      </c>
    </row>
    <row r="1002" spans="1:38" ht="13.2" x14ac:dyDescent="0.25">
      <c r="A1002" s="1">
        <v>1001</v>
      </c>
      <c r="B1002" s="20">
        <v>76</v>
      </c>
      <c r="C1002" s="3" t="s">
        <v>1439</v>
      </c>
      <c r="D1002" s="1">
        <v>11</v>
      </c>
      <c r="E1002" s="1">
        <f t="shared" si="84"/>
        <v>54</v>
      </c>
      <c r="F1002" t="s">
        <v>1460</v>
      </c>
      <c r="G1002" s="3" t="s">
        <v>1440</v>
      </c>
      <c r="H1002" t="s">
        <v>130</v>
      </c>
      <c r="I1002" t="s">
        <v>1441</v>
      </c>
      <c r="J1002" t="s">
        <v>1459</v>
      </c>
      <c r="K1002" s="1" t="s">
        <v>48</v>
      </c>
      <c r="L1002" t="s">
        <v>109</v>
      </c>
      <c r="M1002" s="14"/>
      <c r="Q1002" t="s">
        <v>1076</v>
      </c>
      <c r="S1002" s="30"/>
      <c r="T1002" s="30"/>
      <c r="U1002" s="1" t="s">
        <v>41</v>
      </c>
      <c r="X1002" s="1" t="s">
        <v>41</v>
      </c>
      <c r="AC1002" s="15"/>
      <c r="AJ1002" t="s">
        <v>391</v>
      </c>
      <c r="AK1002" t="s">
        <v>1048</v>
      </c>
    </row>
    <row r="1003" spans="1:38" ht="13.2" x14ac:dyDescent="0.25">
      <c r="A1003" s="1">
        <v>1002</v>
      </c>
      <c r="B1003" s="20">
        <v>76</v>
      </c>
      <c r="C1003" s="3" t="s">
        <v>1439</v>
      </c>
      <c r="D1003" s="1">
        <v>12</v>
      </c>
      <c r="E1003" s="1">
        <f t="shared" si="84"/>
        <v>53</v>
      </c>
      <c r="F1003" t="s">
        <v>1461</v>
      </c>
      <c r="G1003" s="3" t="s">
        <v>1440</v>
      </c>
      <c r="H1003" t="s">
        <v>130</v>
      </c>
      <c r="I1003" t="s">
        <v>1441</v>
      </c>
      <c r="J1003" t="s">
        <v>1462</v>
      </c>
      <c r="K1003" s="1" t="s">
        <v>38</v>
      </c>
      <c r="L1003" t="s">
        <v>60</v>
      </c>
      <c r="M1003" s="14"/>
      <c r="Q1003" t="s">
        <v>1076</v>
      </c>
      <c r="S1003" s="30"/>
      <c r="T1003" s="30"/>
      <c r="U1003" s="1" t="s">
        <v>41</v>
      </c>
      <c r="AC1003" s="15"/>
      <c r="AJ1003" t="s">
        <v>391</v>
      </c>
      <c r="AK1003" t="s">
        <v>1048</v>
      </c>
    </row>
    <row r="1004" spans="1:38" ht="13.2" x14ac:dyDescent="0.25">
      <c r="A1004" s="1">
        <v>1003</v>
      </c>
      <c r="B1004" s="20">
        <v>76</v>
      </c>
      <c r="C1004" s="3" t="s">
        <v>1439</v>
      </c>
      <c r="D1004" s="1">
        <v>13</v>
      </c>
      <c r="E1004" s="1">
        <f t="shared" si="84"/>
        <v>72</v>
      </c>
      <c r="F1004" t="s">
        <v>1463</v>
      </c>
      <c r="G1004" s="3" t="s">
        <v>1440</v>
      </c>
      <c r="H1004" t="s">
        <v>130</v>
      </c>
      <c r="I1004" t="s">
        <v>1441</v>
      </c>
      <c r="J1004" t="s">
        <v>1464</v>
      </c>
      <c r="K1004" s="1" t="s">
        <v>38</v>
      </c>
      <c r="L1004" t="s">
        <v>109</v>
      </c>
      <c r="M1004" s="14"/>
      <c r="Q1004" t="s">
        <v>1114</v>
      </c>
      <c r="S1004" s="30"/>
      <c r="T1004" s="30"/>
      <c r="U1004" s="1" t="s">
        <v>41</v>
      </c>
      <c r="AC1004" s="15"/>
      <c r="AJ1004" t="s">
        <v>391</v>
      </c>
      <c r="AK1004" t="s">
        <v>1048</v>
      </c>
    </row>
    <row r="1005" spans="1:38" ht="13.2" x14ac:dyDescent="0.25">
      <c r="A1005" s="1">
        <v>1004</v>
      </c>
      <c r="B1005" s="20">
        <v>76</v>
      </c>
      <c r="C1005" s="3" t="s">
        <v>1439</v>
      </c>
      <c r="D1005" s="1">
        <v>14</v>
      </c>
      <c r="E1005" s="1">
        <f t="shared" si="84"/>
        <v>72</v>
      </c>
      <c r="F1005" t="s">
        <v>1465</v>
      </c>
      <c r="G1005" s="3" t="s">
        <v>1440</v>
      </c>
      <c r="H1005" t="s">
        <v>130</v>
      </c>
      <c r="I1005" t="s">
        <v>1441</v>
      </c>
      <c r="J1005" t="s">
        <v>1466</v>
      </c>
      <c r="K1005" s="1" t="s">
        <v>38</v>
      </c>
      <c r="L1005" t="s">
        <v>109</v>
      </c>
      <c r="M1005" s="14"/>
      <c r="Q1005" t="s">
        <v>1114</v>
      </c>
      <c r="S1005" s="30"/>
      <c r="T1005" s="30"/>
      <c r="U1005" s="1" t="s">
        <v>41</v>
      </c>
      <c r="AC1005" s="15"/>
      <c r="AJ1005" t="s">
        <v>391</v>
      </c>
      <c r="AK1005" t="s">
        <v>1048</v>
      </c>
    </row>
    <row r="1006" spans="1:38" ht="13.2" x14ac:dyDescent="0.25">
      <c r="A1006" s="1">
        <v>1005</v>
      </c>
      <c r="B1006" s="20">
        <v>76</v>
      </c>
      <c r="C1006" s="3" t="s">
        <v>1439</v>
      </c>
      <c r="D1006" s="1">
        <v>15</v>
      </c>
      <c r="E1006" s="1">
        <f t="shared" si="84"/>
        <v>72</v>
      </c>
      <c r="F1006" t="s">
        <v>1467</v>
      </c>
      <c r="G1006" s="3" t="s">
        <v>1440</v>
      </c>
      <c r="H1006" t="s">
        <v>130</v>
      </c>
      <c r="I1006" t="s">
        <v>1441</v>
      </c>
      <c r="J1006" t="s">
        <v>1468</v>
      </c>
      <c r="K1006" s="1" t="s">
        <v>38</v>
      </c>
      <c r="L1006" t="s">
        <v>109</v>
      </c>
      <c r="M1006" s="14"/>
      <c r="Q1006" t="s">
        <v>1114</v>
      </c>
      <c r="S1006" s="30"/>
      <c r="T1006" s="30"/>
      <c r="U1006" s="1" t="s">
        <v>41</v>
      </c>
      <c r="AC1006" s="15"/>
      <c r="AJ1006" t="s">
        <v>391</v>
      </c>
      <c r="AK1006" t="s">
        <v>1048</v>
      </c>
    </row>
    <row r="1007" spans="1:38" ht="13.2" x14ac:dyDescent="0.25">
      <c r="A1007" s="1">
        <v>1006</v>
      </c>
      <c r="B1007" s="20">
        <v>76</v>
      </c>
      <c r="C1007" s="3" t="s">
        <v>1439</v>
      </c>
      <c r="D1007" s="1">
        <v>16</v>
      </c>
      <c r="E1007" s="1">
        <f t="shared" si="84"/>
        <v>48</v>
      </c>
      <c r="F1007" t="s">
        <v>1469</v>
      </c>
      <c r="G1007" s="3" t="s">
        <v>1440</v>
      </c>
      <c r="H1007" t="s">
        <v>130</v>
      </c>
      <c r="I1007" t="s">
        <v>1470</v>
      </c>
      <c r="J1007" t="s">
        <v>147</v>
      </c>
      <c r="K1007" s="1" t="s">
        <v>38</v>
      </c>
      <c r="L1007" t="s">
        <v>62</v>
      </c>
      <c r="M1007" s="14"/>
      <c r="Q1007" t="s">
        <v>1076</v>
      </c>
      <c r="S1007" s="30"/>
      <c r="T1007" s="30"/>
      <c r="U1007" s="1" t="s">
        <v>41</v>
      </c>
      <c r="X1007" s="1" t="s">
        <v>41</v>
      </c>
      <c r="AC1007" s="15"/>
      <c r="AJ1007" t="s">
        <v>391</v>
      </c>
      <c r="AK1007" t="s">
        <v>1048</v>
      </c>
    </row>
    <row r="1008" spans="1:38" ht="13.2" x14ac:dyDescent="0.25">
      <c r="A1008" s="1">
        <v>1007</v>
      </c>
      <c r="B1008" s="20">
        <v>76</v>
      </c>
      <c r="C1008" s="3" t="s">
        <v>1439</v>
      </c>
      <c r="D1008" s="1">
        <v>17</v>
      </c>
      <c r="E1008" s="1">
        <f t="shared" si="84"/>
        <v>67</v>
      </c>
      <c r="F1008" t="s">
        <v>1471</v>
      </c>
      <c r="G1008" s="3" t="s">
        <v>1440</v>
      </c>
      <c r="H1008" t="s">
        <v>130</v>
      </c>
      <c r="I1008" t="s">
        <v>1470</v>
      </c>
      <c r="J1008" t="s">
        <v>1444</v>
      </c>
      <c r="K1008" s="1" t="s">
        <v>38</v>
      </c>
      <c r="L1008" t="s">
        <v>62</v>
      </c>
      <c r="M1008" s="14"/>
      <c r="Q1008" t="s">
        <v>1076</v>
      </c>
      <c r="S1008" s="30"/>
      <c r="T1008" s="30"/>
      <c r="U1008" s="1" t="s">
        <v>41</v>
      </c>
      <c r="AC1008" s="15"/>
      <c r="AJ1008" t="s">
        <v>391</v>
      </c>
      <c r="AK1008" t="s">
        <v>1048</v>
      </c>
    </row>
    <row r="1009" spans="1:38" ht="13.2" x14ac:dyDescent="0.25">
      <c r="A1009" s="1">
        <v>1008</v>
      </c>
      <c r="B1009" s="20">
        <v>76</v>
      </c>
      <c r="C1009" s="3" t="s">
        <v>1439</v>
      </c>
      <c r="D1009" s="1">
        <v>18</v>
      </c>
      <c r="E1009" s="1">
        <f t="shared" si="84"/>
        <v>68</v>
      </c>
      <c r="F1009" t="s">
        <v>1472</v>
      </c>
      <c r="G1009" s="3" t="s">
        <v>1440</v>
      </c>
      <c r="H1009" t="s">
        <v>130</v>
      </c>
      <c r="I1009" t="s">
        <v>1470</v>
      </c>
      <c r="J1009" t="s">
        <v>1446</v>
      </c>
      <c r="K1009" s="1" t="s">
        <v>38</v>
      </c>
      <c r="L1009" t="s">
        <v>62</v>
      </c>
      <c r="M1009" s="14"/>
      <c r="Q1009" t="s">
        <v>1076</v>
      </c>
      <c r="S1009" s="30"/>
      <c r="T1009" s="30"/>
      <c r="U1009" s="1" t="s">
        <v>41</v>
      </c>
      <c r="AC1009" s="15"/>
      <c r="AJ1009" t="s">
        <v>391</v>
      </c>
      <c r="AK1009" t="s">
        <v>1048</v>
      </c>
    </row>
    <row r="1010" spans="1:38" ht="13.2" x14ac:dyDescent="0.25">
      <c r="A1010" s="1">
        <v>1009</v>
      </c>
      <c r="B1010" s="47">
        <v>76</v>
      </c>
      <c r="C1010" s="48" t="s">
        <v>1439</v>
      </c>
      <c r="D1010" s="47">
        <v>19</v>
      </c>
      <c r="E1010" s="47">
        <f t="shared" si="84"/>
        <v>68</v>
      </c>
      <c r="F1010" s="49" t="s">
        <v>1473</v>
      </c>
      <c r="G1010" s="48" t="s">
        <v>1440</v>
      </c>
      <c r="H1010" s="49" t="s">
        <v>130</v>
      </c>
      <c r="I1010" s="49" t="s">
        <v>1470</v>
      </c>
      <c r="J1010" s="49" t="s">
        <v>1448</v>
      </c>
      <c r="K1010" s="47" t="s">
        <v>38</v>
      </c>
      <c r="L1010" s="49" t="s">
        <v>62</v>
      </c>
      <c r="M1010" s="50"/>
      <c r="N1010" s="49"/>
      <c r="O1010" s="49"/>
      <c r="P1010" s="49"/>
      <c r="Q1010" s="49" t="s">
        <v>1076</v>
      </c>
      <c r="R1010" s="44"/>
      <c r="S1010" s="45"/>
      <c r="T1010" s="45"/>
      <c r="U1010" s="43" t="s">
        <v>41</v>
      </c>
      <c r="V1010" s="43"/>
      <c r="W1010" s="43"/>
      <c r="X1010" s="43" t="s">
        <v>1449</v>
      </c>
      <c r="Y1010" s="43"/>
      <c r="Z1010" s="43"/>
      <c r="AA1010" s="43"/>
      <c r="AB1010" s="43"/>
      <c r="AC1010" s="46"/>
      <c r="AD1010" s="44"/>
      <c r="AE1010" s="44"/>
      <c r="AF1010" s="44"/>
      <c r="AG1010" s="44"/>
      <c r="AH1010" s="44"/>
      <c r="AI1010" s="44"/>
      <c r="AJ1010" s="44" t="s">
        <v>391</v>
      </c>
      <c r="AK1010" s="44" t="s">
        <v>1048</v>
      </c>
      <c r="AL1010" s="44"/>
    </row>
    <row r="1011" spans="1:38" s="44" customFormat="1" ht="13.2" x14ac:dyDescent="0.25">
      <c r="A1011" s="1">
        <v>1010</v>
      </c>
      <c r="B1011" s="47">
        <v>76</v>
      </c>
      <c r="C1011" s="48" t="s">
        <v>1439</v>
      </c>
      <c r="D1011" s="47">
        <v>20</v>
      </c>
      <c r="E1011" s="47">
        <f t="shared" si="84"/>
        <v>76</v>
      </c>
      <c r="F1011" s="49" t="s">
        <v>1474</v>
      </c>
      <c r="G1011" s="48" t="s">
        <v>1440</v>
      </c>
      <c r="H1011" s="49" t="s">
        <v>130</v>
      </c>
      <c r="I1011" s="49" t="s">
        <v>1470</v>
      </c>
      <c r="J1011" s="49" t="s">
        <v>1451</v>
      </c>
      <c r="K1011" s="47" t="s">
        <v>38</v>
      </c>
      <c r="L1011" s="49" t="s">
        <v>62</v>
      </c>
      <c r="M1011" s="50"/>
      <c r="N1011" s="49"/>
      <c r="O1011" s="49"/>
      <c r="P1011" s="49"/>
      <c r="Q1011" s="49" t="s">
        <v>1076</v>
      </c>
      <c r="S1011" s="45"/>
      <c r="T1011" s="45"/>
      <c r="U1011" s="43" t="s">
        <v>41</v>
      </c>
      <c r="V1011" s="43"/>
      <c r="W1011" s="43"/>
      <c r="X1011" s="43" t="s">
        <v>1449</v>
      </c>
      <c r="Y1011" s="43"/>
      <c r="Z1011" s="43"/>
      <c r="AA1011" s="43"/>
      <c r="AB1011" s="43"/>
      <c r="AC1011" s="46"/>
      <c r="AJ1011" s="44" t="s">
        <v>391</v>
      </c>
      <c r="AK1011" s="44" t="s">
        <v>1048</v>
      </c>
    </row>
    <row r="1012" spans="1:38" s="44" customFormat="1" ht="13.2" x14ac:dyDescent="0.25">
      <c r="A1012" s="1">
        <v>1011</v>
      </c>
      <c r="B1012" s="20">
        <v>76</v>
      </c>
      <c r="C1012" s="3" t="s">
        <v>1439</v>
      </c>
      <c r="D1012" s="1">
        <v>21</v>
      </c>
      <c r="E1012" s="1">
        <f t="shared" si="84"/>
        <v>49</v>
      </c>
      <c r="F1012" t="str">
        <f t="shared" ref="F1012:F1035" si="85">IF(G1012&lt;&gt;"",TRIM(CONCATENATE(G1012,H1012,"_",I1012,"_",J1012,"_",K1012)),"")</f>
        <v>VF10EPU_Trockenfilmmessung_Unterseite_Auflage_Ist</v>
      </c>
      <c r="G1012" s="3" t="s">
        <v>1440</v>
      </c>
      <c r="H1012" t="s">
        <v>130</v>
      </c>
      <c r="I1012" t="s">
        <v>1470</v>
      </c>
      <c r="J1012" t="s">
        <v>1453</v>
      </c>
      <c r="K1012" s="1" t="s">
        <v>38</v>
      </c>
      <c r="L1012" t="s">
        <v>109</v>
      </c>
      <c r="M1012" s="14"/>
      <c r="N1012"/>
      <c r="O1012"/>
      <c r="P1012"/>
      <c r="Q1012" t="s">
        <v>1076</v>
      </c>
      <c r="R1012"/>
      <c r="S1012" s="30"/>
      <c r="T1012" s="30"/>
      <c r="U1012" s="1" t="s">
        <v>41</v>
      </c>
      <c r="V1012" s="1"/>
      <c r="W1012" s="1"/>
      <c r="X1012" s="1" t="s">
        <v>41</v>
      </c>
      <c r="Y1012" s="1"/>
      <c r="Z1012" s="1"/>
      <c r="AA1012" s="1"/>
      <c r="AB1012" s="1"/>
      <c r="AC1012" s="15"/>
      <c r="AD1012"/>
      <c r="AE1012"/>
      <c r="AF1012"/>
      <c r="AG1012"/>
      <c r="AH1012"/>
      <c r="AI1012"/>
      <c r="AJ1012" t="s">
        <v>391</v>
      </c>
      <c r="AK1012" t="s">
        <v>1048</v>
      </c>
      <c r="AL1012"/>
    </row>
    <row r="1013" spans="1:38" ht="13.2" x14ac:dyDescent="0.25">
      <c r="A1013" s="1">
        <v>1012</v>
      </c>
      <c r="B1013" s="20">
        <v>76</v>
      </c>
      <c r="C1013" s="3" t="s">
        <v>1439</v>
      </c>
      <c r="D1013" s="1">
        <v>22</v>
      </c>
      <c r="E1013" s="1">
        <f t="shared" si="84"/>
        <v>50</v>
      </c>
      <c r="F1013" t="str">
        <f t="shared" si="85"/>
        <v>VF10EPU_Trockenfilmmessung_Unterseite_Auflage_Soll</v>
      </c>
      <c r="G1013" s="3" t="s">
        <v>1440</v>
      </c>
      <c r="H1013" t="s">
        <v>130</v>
      </c>
      <c r="I1013" t="s">
        <v>1470</v>
      </c>
      <c r="J1013" t="s">
        <v>1453</v>
      </c>
      <c r="K1013" s="1" t="s">
        <v>48</v>
      </c>
      <c r="L1013" t="s">
        <v>109</v>
      </c>
      <c r="M1013" s="14"/>
      <c r="Q1013" t="s">
        <v>1076</v>
      </c>
      <c r="S1013" s="30"/>
      <c r="T1013" s="30"/>
      <c r="U1013" s="1" t="s">
        <v>41</v>
      </c>
      <c r="X1013" s="1" t="s">
        <v>41</v>
      </c>
      <c r="AC1013" s="15"/>
      <c r="AJ1013" t="s">
        <v>391</v>
      </c>
      <c r="AK1013" t="s">
        <v>1048</v>
      </c>
    </row>
    <row r="1014" spans="1:38" ht="13.2" x14ac:dyDescent="0.25">
      <c r="A1014" s="1">
        <v>1013</v>
      </c>
      <c r="B1014" s="20">
        <v>76</v>
      </c>
      <c r="C1014" s="3" t="s">
        <v>1439</v>
      </c>
      <c r="D1014" s="1">
        <v>23</v>
      </c>
      <c r="E1014" s="1">
        <f t="shared" si="84"/>
        <v>54</v>
      </c>
      <c r="F1014" t="str">
        <f t="shared" si="85"/>
        <v>VF10EPU_Trockenfilmmessung_Unterseite_Auflage_MIN _Ist</v>
      </c>
      <c r="G1014" s="3" t="s">
        <v>1440</v>
      </c>
      <c r="H1014" t="s">
        <v>130</v>
      </c>
      <c r="I1014" t="s">
        <v>1470</v>
      </c>
      <c r="J1014" t="s">
        <v>1456</v>
      </c>
      <c r="K1014" s="1" t="s">
        <v>38</v>
      </c>
      <c r="L1014" t="s">
        <v>109</v>
      </c>
      <c r="M1014" s="14"/>
      <c r="Q1014" t="s">
        <v>1076</v>
      </c>
      <c r="S1014" s="30"/>
      <c r="T1014" s="30"/>
      <c r="U1014" s="1" t="s">
        <v>41</v>
      </c>
      <c r="AC1014" s="15"/>
      <c r="AJ1014" t="s">
        <v>391</v>
      </c>
      <c r="AK1014" t="s">
        <v>1048</v>
      </c>
    </row>
    <row r="1015" spans="1:38" ht="13.2" x14ac:dyDescent="0.25">
      <c r="A1015" s="1">
        <v>1014</v>
      </c>
      <c r="B1015" s="20">
        <v>76</v>
      </c>
      <c r="C1015" s="3" t="s">
        <v>1439</v>
      </c>
      <c r="D1015" s="1">
        <v>24</v>
      </c>
      <c r="E1015" s="1">
        <f t="shared" si="84"/>
        <v>55</v>
      </c>
      <c r="F1015" t="str">
        <f t="shared" si="85"/>
        <v>VF10EPU_Trockenfilmmessung_Unterseite_Auflage_MIN _Soll</v>
      </c>
      <c r="G1015" s="3" t="s">
        <v>1440</v>
      </c>
      <c r="H1015" t="s">
        <v>130</v>
      </c>
      <c r="I1015" t="s">
        <v>1470</v>
      </c>
      <c r="J1015" t="s">
        <v>1456</v>
      </c>
      <c r="K1015" s="1" t="s">
        <v>48</v>
      </c>
      <c r="L1015" t="s">
        <v>109</v>
      </c>
      <c r="M1015" s="14"/>
      <c r="Q1015" t="s">
        <v>1076</v>
      </c>
      <c r="S1015" s="30"/>
      <c r="T1015" s="30"/>
      <c r="U1015" s="1" t="s">
        <v>41</v>
      </c>
      <c r="X1015" s="1" t="s">
        <v>41</v>
      </c>
      <c r="AC1015" s="15"/>
      <c r="AJ1015" t="s">
        <v>391</v>
      </c>
      <c r="AK1015" t="s">
        <v>1048</v>
      </c>
    </row>
    <row r="1016" spans="1:38" ht="13.2" x14ac:dyDescent="0.25">
      <c r="A1016" s="1">
        <v>1015</v>
      </c>
      <c r="B1016" s="20">
        <v>76</v>
      </c>
      <c r="C1016" s="3" t="s">
        <v>1439</v>
      </c>
      <c r="D1016" s="1">
        <v>25</v>
      </c>
      <c r="E1016" s="1">
        <f t="shared" si="84"/>
        <v>54</v>
      </c>
      <c r="F1016" t="str">
        <f t="shared" si="85"/>
        <v>VF10EPU_Trockenfilmmessung_Unterseite_Auflage_MAX _Ist</v>
      </c>
      <c r="G1016" s="3" t="s">
        <v>1440</v>
      </c>
      <c r="H1016" t="s">
        <v>130</v>
      </c>
      <c r="I1016" t="s">
        <v>1470</v>
      </c>
      <c r="J1016" t="s">
        <v>1459</v>
      </c>
      <c r="K1016" s="1" t="s">
        <v>38</v>
      </c>
      <c r="L1016" t="s">
        <v>109</v>
      </c>
      <c r="M1016" s="14"/>
      <c r="Q1016" t="s">
        <v>1076</v>
      </c>
      <c r="S1016" s="30"/>
      <c r="T1016" s="30"/>
      <c r="U1016" s="1" t="s">
        <v>41</v>
      </c>
      <c r="AC1016" s="15"/>
      <c r="AJ1016" t="s">
        <v>391</v>
      </c>
      <c r="AK1016" t="s">
        <v>1048</v>
      </c>
    </row>
    <row r="1017" spans="1:38" ht="13.2" x14ac:dyDescent="0.25">
      <c r="A1017" s="1">
        <v>1016</v>
      </c>
      <c r="B1017" s="20">
        <v>76</v>
      </c>
      <c r="C1017" s="3" t="s">
        <v>1439</v>
      </c>
      <c r="D1017" s="1">
        <v>26</v>
      </c>
      <c r="E1017" s="1">
        <f t="shared" si="84"/>
        <v>55</v>
      </c>
      <c r="F1017" t="str">
        <f t="shared" si="85"/>
        <v>VF10EPU_Trockenfilmmessung_Unterseite_Auflage_MAX _Soll</v>
      </c>
      <c r="G1017" s="3" t="s">
        <v>1440</v>
      </c>
      <c r="H1017" t="s">
        <v>130</v>
      </c>
      <c r="I1017" t="s">
        <v>1470</v>
      </c>
      <c r="J1017" t="s">
        <v>1459</v>
      </c>
      <c r="K1017" s="1" t="s">
        <v>48</v>
      </c>
      <c r="L1017" t="s">
        <v>109</v>
      </c>
      <c r="M1017" s="14"/>
      <c r="Q1017" t="s">
        <v>1076</v>
      </c>
      <c r="S1017" s="30"/>
      <c r="T1017" s="30"/>
      <c r="U1017" s="1" t="s">
        <v>41</v>
      </c>
      <c r="X1017" s="1" t="s">
        <v>41</v>
      </c>
      <c r="AC1017" s="15"/>
      <c r="AJ1017" t="s">
        <v>391</v>
      </c>
      <c r="AK1017" t="s">
        <v>1048</v>
      </c>
    </row>
    <row r="1018" spans="1:38" ht="13.2" x14ac:dyDescent="0.25">
      <c r="A1018" s="1">
        <v>1017</v>
      </c>
      <c r="B1018" s="20">
        <v>76</v>
      </c>
      <c r="C1018" s="3" t="s">
        <v>1439</v>
      </c>
      <c r="D1018" s="1">
        <v>27</v>
      </c>
      <c r="E1018" s="1">
        <f t="shared" si="84"/>
        <v>54</v>
      </c>
      <c r="F1018" t="str">
        <f t="shared" si="85"/>
        <v>VF10EPU_Trockenfilmmessung_Unterseite_Querposition_Ist</v>
      </c>
      <c r="G1018" s="3" t="s">
        <v>1440</v>
      </c>
      <c r="H1018" t="s">
        <v>130</v>
      </c>
      <c r="I1018" t="s">
        <v>1470</v>
      </c>
      <c r="J1018" t="s">
        <v>1462</v>
      </c>
      <c r="K1018" s="1" t="s">
        <v>38</v>
      </c>
      <c r="L1018" t="s">
        <v>60</v>
      </c>
      <c r="M1018" s="14"/>
      <c r="Q1018" t="s">
        <v>1076</v>
      </c>
      <c r="S1018" s="30"/>
      <c r="T1018" s="30"/>
      <c r="U1018" s="1" t="s">
        <v>41</v>
      </c>
      <c r="AC1018" s="15"/>
      <c r="AJ1018" t="s">
        <v>391</v>
      </c>
      <c r="AK1018" t="s">
        <v>1048</v>
      </c>
    </row>
    <row r="1019" spans="1:38" ht="13.2" x14ac:dyDescent="0.25">
      <c r="A1019" s="1">
        <v>1018</v>
      </c>
      <c r="B1019" s="20">
        <v>76</v>
      </c>
      <c r="C1019" s="3" t="s">
        <v>1439</v>
      </c>
      <c r="D1019" s="1">
        <v>28</v>
      </c>
      <c r="E1019" s="1">
        <f t="shared" si="84"/>
        <v>66</v>
      </c>
      <c r="F1019" t="str">
        <f t="shared" si="85"/>
        <v>VF10EPU_Trockenfilmmessung_Unterseite_Mittelwert_Banddrittel_1_Ist</v>
      </c>
      <c r="G1019" s="3" t="s">
        <v>1440</v>
      </c>
      <c r="H1019" t="s">
        <v>130</v>
      </c>
      <c r="I1019" t="s">
        <v>1470</v>
      </c>
      <c r="J1019" t="s">
        <v>1464</v>
      </c>
      <c r="K1019" s="1" t="s">
        <v>38</v>
      </c>
      <c r="L1019" t="s">
        <v>109</v>
      </c>
      <c r="M1019" s="14"/>
      <c r="Q1019" t="s">
        <v>1114</v>
      </c>
      <c r="S1019" s="30"/>
      <c r="T1019" s="30"/>
      <c r="U1019" s="1" t="s">
        <v>41</v>
      </c>
      <c r="X1019" s="1" t="s">
        <v>41</v>
      </c>
      <c r="AC1019" s="15"/>
      <c r="AJ1019" t="s">
        <v>391</v>
      </c>
      <c r="AK1019" t="s">
        <v>1048</v>
      </c>
    </row>
    <row r="1020" spans="1:38" ht="13.2" x14ac:dyDescent="0.25">
      <c r="A1020" s="1">
        <v>1019</v>
      </c>
      <c r="B1020" s="20">
        <v>76</v>
      </c>
      <c r="C1020" s="3" t="s">
        <v>1439</v>
      </c>
      <c r="D1020" s="1">
        <v>29</v>
      </c>
      <c r="E1020" s="1">
        <f t="shared" si="84"/>
        <v>66</v>
      </c>
      <c r="F1020" t="str">
        <f t="shared" si="85"/>
        <v>VF10EPU_Trockenfilmmessung_Unterseite_Mittelwert_Banddrittel_2_Ist</v>
      </c>
      <c r="G1020" s="3" t="s">
        <v>1440</v>
      </c>
      <c r="H1020" t="s">
        <v>130</v>
      </c>
      <c r="I1020" t="s">
        <v>1470</v>
      </c>
      <c r="J1020" t="s">
        <v>1466</v>
      </c>
      <c r="K1020" s="1" t="s">
        <v>38</v>
      </c>
      <c r="L1020" t="s">
        <v>109</v>
      </c>
      <c r="M1020" s="14"/>
      <c r="Q1020" t="s">
        <v>1114</v>
      </c>
      <c r="S1020" s="30"/>
      <c r="T1020" s="30"/>
      <c r="U1020" s="1" t="s">
        <v>41</v>
      </c>
      <c r="X1020" s="1" t="s">
        <v>41</v>
      </c>
      <c r="AC1020" s="15"/>
      <c r="AJ1020" t="s">
        <v>391</v>
      </c>
      <c r="AK1020" t="s">
        <v>1048</v>
      </c>
    </row>
    <row r="1021" spans="1:38" ht="13.2" x14ac:dyDescent="0.25">
      <c r="A1021" s="1">
        <v>1020</v>
      </c>
      <c r="B1021" s="20">
        <v>76</v>
      </c>
      <c r="C1021" s="3" t="s">
        <v>1439</v>
      </c>
      <c r="D1021" s="1">
        <v>30</v>
      </c>
      <c r="E1021" s="1">
        <f t="shared" si="84"/>
        <v>66</v>
      </c>
      <c r="F1021" t="str">
        <f t="shared" si="85"/>
        <v>VF10EPU_Trockenfilmmessung_Unterseite_Mittelwert_Banddrittel_3_Ist</v>
      </c>
      <c r="G1021" s="3" t="s">
        <v>1440</v>
      </c>
      <c r="H1021" t="s">
        <v>130</v>
      </c>
      <c r="I1021" t="s">
        <v>1470</v>
      </c>
      <c r="J1021" t="s">
        <v>1468</v>
      </c>
      <c r="K1021" s="1" t="s">
        <v>38</v>
      </c>
      <c r="L1021" t="s">
        <v>109</v>
      </c>
      <c r="M1021" s="14"/>
      <c r="Q1021" t="s">
        <v>1114</v>
      </c>
      <c r="S1021" s="30"/>
      <c r="T1021" s="30"/>
      <c r="U1021" s="1" t="s">
        <v>41</v>
      </c>
      <c r="X1021" s="1" t="s">
        <v>41</v>
      </c>
      <c r="AC1021" s="15"/>
      <c r="AJ1021" t="s">
        <v>391</v>
      </c>
      <c r="AK1021" t="s">
        <v>1048</v>
      </c>
    </row>
    <row r="1022" spans="1:38" ht="13.2" x14ac:dyDescent="0.25">
      <c r="A1022" s="1">
        <v>1021</v>
      </c>
      <c r="B1022" s="20">
        <v>76</v>
      </c>
      <c r="C1022" s="57" t="s">
        <v>1439</v>
      </c>
      <c r="D1022" s="20">
        <v>31</v>
      </c>
      <c r="E1022" s="20">
        <f t="shared" si="84"/>
        <v>47</v>
      </c>
      <c r="F1022" s="4" t="str">
        <f t="shared" si="85"/>
        <v>VF10EPU_Beschichtungsregelung_Oberseite_Ein_Ist</v>
      </c>
      <c r="G1022" s="57" t="s">
        <v>1440</v>
      </c>
      <c r="H1022" s="4" t="s">
        <v>130</v>
      </c>
      <c r="I1022" s="4" t="s">
        <v>1475</v>
      </c>
      <c r="J1022" s="4" t="s">
        <v>1087</v>
      </c>
      <c r="K1022" s="20" t="s">
        <v>38</v>
      </c>
      <c r="L1022" s="4" t="s">
        <v>62</v>
      </c>
      <c r="M1022" s="59"/>
      <c r="N1022" s="4"/>
      <c r="O1022" s="4"/>
      <c r="P1022" s="4"/>
      <c r="Q1022" s="4" t="s">
        <v>1114</v>
      </c>
      <c r="R1022" s="4"/>
      <c r="S1022" s="60"/>
      <c r="T1022" s="60"/>
      <c r="U1022" s="20" t="s">
        <v>41</v>
      </c>
      <c r="V1022" s="20"/>
      <c r="W1022" s="20"/>
      <c r="X1022" s="20" t="s">
        <v>41</v>
      </c>
      <c r="AC1022" s="15"/>
    </row>
    <row r="1023" spans="1:38" ht="13.2" x14ac:dyDescent="0.25">
      <c r="A1023" s="1">
        <v>1022</v>
      </c>
      <c r="B1023" s="20">
        <v>76</v>
      </c>
      <c r="C1023" s="57" t="s">
        <v>1439</v>
      </c>
      <c r="D1023" s="20">
        <v>31</v>
      </c>
      <c r="E1023" s="20">
        <f t="shared" si="84"/>
        <v>48</v>
      </c>
      <c r="F1023" s="4" t="str">
        <f t="shared" si="85"/>
        <v>VF10EPU_Beschichtungsregelung_Unterseite_Ein_Ist</v>
      </c>
      <c r="G1023" s="57" t="s">
        <v>1440</v>
      </c>
      <c r="H1023" s="4" t="s">
        <v>130</v>
      </c>
      <c r="I1023" s="4" t="s">
        <v>1476</v>
      </c>
      <c r="J1023" s="4" t="s">
        <v>1087</v>
      </c>
      <c r="K1023" s="20" t="s">
        <v>38</v>
      </c>
      <c r="L1023" s="4" t="s">
        <v>62</v>
      </c>
      <c r="M1023" s="59"/>
      <c r="N1023" s="4"/>
      <c r="O1023" s="4"/>
      <c r="P1023" s="4"/>
      <c r="Q1023" s="4" t="s">
        <v>1114</v>
      </c>
      <c r="R1023" s="4"/>
      <c r="S1023" s="60"/>
      <c r="T1023" s="60"/>
      <c r="U1023" s="20" t="s">
        <v>41</v>
      </c>
      <c r="V1023" s="20"/>
      <c r="W1023" s="20"/>
      <c r="X1023" s="20" t="s">
        <v>41</v>
      </c>
      <c r="AC1023" s="15"/>
    </row>
    <row r="1024" spans="1:38" ht="13.2" x14ac:dyDescent="0.25">
      <c r="A1024" s="1">
        <v>1023</v>
      </c>
      <c r="B1024" s="20">
        <v>76</v>
      </c>
      <c r="C1024" s="57" t="s">
        <v>1439</v>
      </c>
      <c r="D1024" s="20">
        <v>32</v>
      </c>
      <c r="E1024" s="20">
        <f t="shared" si="84"/>
        <v>69</v>
      </c>
      <c r="F1024" s="4" t="str">
        <f t="shared" si="85"/>
        <v>VF10EPU_Beschichtungsregelung_Reglerabweichung_Unterseite_Auflage_Ist</v>
      </c>
      <c r="G1024" s="57" t="s">
        <v>1440</v>
      </c>
      <c r="H1024" s="4" t="s">
        <v>130</v>
      </c>
      <c r="I1024" s="4" t="s">
        <v>1477</v>
      </c>
      <c r="J1024" s="4" t="s">
        <v>1453</v>
      </c>
      <c r="K1024" s="20" t="s">
        <v>38</v>
      </c>
      <c r="L1024" s="4" t="s">
        <v>109</v>
      </c>
      <c r="M1024" s="59"/>
      <c r="N1024" s="4"/>
      <c r="O1024" s="4"/>
      <c r="P1024" s="4"/>
      <c r="Q1024" s="4" t="s">
        <v>1114</v>
      </c>
      <c r="R1024" s="4"/>
      <c r="S1024" s="60"/>
      <c r="T1024" s="60"/>
      <c r="U1024" s="20" t="s">
        <v>41</v>
      </c>
      <c r="V1024" s="20"/>
      <c r="W1024" s="20"/>
      <c r="X1024" s="20" t="s">
        <v>41</v>
      </c>
      <c r="AC1024" s="15"/>
    </row>
    <row r="1025" spans="1:29" ht="13.2" x14ac:dyDescent="0.25">
      <c r="A1025" s="1">
        <v>1024</v>
      </c>
      <c r="B1025" s="20">
        <v>76</v>
      </c>
      <c r="C1025" s="57" t="s">
        <v>1439</v>
      </c>
      <c r="D1025" s="20">
        <v>33</v>
      </c>
      <c r="E1025" s="20">
        <f t="shared" si="84"/>
        <v>68</v>
      </c>
      <c r="F1025" s="4" t="str">
        <f t="shared" si="85"/>
        <v>VF10EPU_Beschichtungsregelung_Reglerabweichung_Oberseite_Auflage_Ist</v>
      </c>
      <c r="G1025" s="57" t="s">
        <v>1440</v>
      </c>
      <c r="H1025" s="4" t="s">
        <v>130</v>
      </c>
      <c r="I1025" s="4" t="s">
        <v>1478</v>
      </c>
      <c r="J1025" s="4" t="s">
        <v>1453</v>
      </c>
      <c r="K1025" s="20" t="s">
        <v>38</v>
      </c>
      <c r="L1025" s="4" t="s">
        <v>109</v>
      </c>
      <c r="M1025" s="59"/>
      <c r="N1025" s="4"/>
      <c r="O1025" s="4"/>
      <c r="P1025" s="4"/>
      <c r="Q1025" s="4" t="s">
        <v>1114</v>
      </c>
      <c r="R1025" s="4"/>
      <c r="S1025" s="60"/>
      <c r="T1025" s="60"/>
      <c r="U1025" s="20" t="s">
        <v>41</v>
      </c>
      <c r="V1025" s="20"/>
      <c r="W1025" s="20"/>
      <c r="X1025" s="20" t="s">
        <v>41</v>
      </c>
      <c r="AC1025" s="15"/>
    </row>
    <row r="1026" spans="1:29" ht="13.2" x14ac:dyDescent="0.25">
      <c r="A1026" s="1">
        <v>1025</v>
      </c>
      <c r="B1026" s="20">
        <v>76</v>
      </c>
      <c r="C1026" s="57" t="s">
        <v>1439</v>
      </c>
      <c r="D1026" s="20">
        <v>34</v>
      </c>
      <c r="E1026" s="20">
        <f t="shared" si="84"/>
        <v>50</v>
      </c>
      <c r="F1026" s="4" t="str">
        <f t="shared" si="85"/>
        <v>VF10EPU_Beschichtungsregelung_Regelparameter_1_Ist</v>
      </c>
      <c r="G1026" s="57" t="s">
        <v>1440</v>
      </c>
      <c r="H1026" s="4" t="s">
        <v>130</v>
      </c>
      <c r="I1026" s="4" t="s">
        <v>1479</v>
      </c>
      <c r="J1026" s="62">
        <v>1</v>
      </c>
      <c r="K1026" s="20" t="s">
        <v>38</v>
      </c>
      <c r="L1026" s="4" t="s">
        <v>1480</v>
      </c>
      <c r="M1026" s="59"/>
      <c r="N1026" s="4"/>
      <c r="O1026" s="4"/>
      <c r="P1026" s="4"/>
      <c r="Q1026" s="4" t="s">
        <v>1114</v>
      </c>
      <c r="R1026" s="4"/>
      <c r="S1026" s="60"/>
      <c r="T1026" s="60"/>
      <c r="U1026" s="20" t="s">
        <v>41</v>
      </c>
      <c r="V1026" s="20"/>
      <c r="W1026" s="20"/>
      <c r="X1026" s="20" t="s">
        <v>41</v>
      </c>
      <c r="AC1026" s="15"/>
    </row>
    <row r="1027" spans="1:29" ht="13.2" x14ac:dyDescent="0.25">
      <c r="A1027" s="1">
        <v>1026</v>
      </c>
      <c r="B1027" s="20">
        <v>76</v>
      </c>
      <c r="C1027" s="57" t="s">
        <v>1439</v>
      </c>
      <c r="D1027" s="20">
        <v>35</v>
      </c>
      <c r="E1027" s="20">
        <f t="shared" si="84"/>
        <v>50</v>
      </c>
      <c r="F1027" s="4" t="str">
        <f t="shared" si="85"/>
        <v>VF10EPU_Beschichtungsregelung_Regelparameter_2_Ist</v>
      </c>
      <c r="G1027" s="57" t="s">
        <v>1440</v>
      </c>
      <c r="H1027" s="4" t="s">
        <v>130</v>
      </c>
      <c r="I1027" s="4" t="s">
        <v>1479</v>
      </c>
      <c r="J1027" s="62">
        <v>2</v>
      </c>
      <c r="K1027" s="20" t="s">
        <v>38</v>
      </c>
      <c r="L1027" s="4" t="s">
        <v>1480</v>
      </c>
      <c r="M1027" s="59"/>
      <c r="N1027" s="4"/>
      <c r="O1027" s="4"/>
      <c r="P1027" s="4"/>
      <c r="Q1027" s="4" t="s">
        <v>1114</v>
      </c>
      <c r="R1027" s="4"/>
      <c r="S1027" s="60"/>
      <c r="T1027" s="60"/>
      <c r="U1027" s="20" t="s">
        <v>41</v>
      </c>
      <c r="V1027" s="20"/>
      <c r="W1027" s="20"/>
      <c r="X1027" s="20" t="s">
        <v>41</v>
      </c>
      <c r="AC1027" s="15"/>
    </row>
    <row r="1028" spans="1:29" ht="13.2" x14ac:dyDescent="0.25">
      <c r="A1028" s="1">
        <v>1027</v>
      </c>
      <c r="B1028" s="20">
        <v>76</v>
      </c>
      <c r="C1028" s="57" t="s">
        <v>1439</v>
      </c>
      <c r="D1028" s="20">
        <v>36</v>
      </c>
      <c r="E1028" s="20">
        <f t="shared" si="84"/>
        <v>50</v>
      </c>
      <c r="F1028" s="4" t="str">
        <f t="shared" si="85"/>
        <v>VF10EPU_Beschichtungsregelung_Regelparameter_3_Ist</v>
      </c>
      <c r="G1028" s="57" t="s">
        <v>1440</v>
      </c>
      <c r="H1028" s="4" t="s">
        <v>130</v>
      </c>
      <c r="I1028" s="4" t="s">
        <v>1479</v>
      </c>
      <c r="J1028" s="62">
        <v>3</v>
      </c>
      <c r="K1028" s="20" t="s">
        <v>38</v>
      </c>
      <c r="L1028" s="4" t="s">
        <v>1480</v>
      </c>
      <c r="M1028" s="59"/>
      <c r="N1028" s="4"/>
      <c r="O1028" s="4"/>
      <c r="P1028" s="4"/>
      <c r="Q1028" s="4" t="s">
        <v>1114</v>
      </c>
      <c r="R1028" s="4"/>
      <c r="S1028" s="60"/>
      <c r="T1028" s="60"/>
      <c r="U1028" s="20" t="s">
        <v>41</v>
      </c>
      <c r="V1028" s="20"/>
      <c r="W1028" s="20"/>
      <c r="X1028" s="20" t="s">
        <v>41</v>
      </c>
      <c r="AC1028" s="15"/>
    </row>
    <row r="1029" spans="1:29" ht="13.2" x14ac:dyDescent="0.25">
      <c r="A1029" s="1">
        <v>1028</v>
      </c>
      <c r="B1029" s="20">
        <v>76</v>
      </c>
      <c r="C1029" s="57" t="s">
        <v>1439</v>
      </c>
      <c r="D1029" s="20">
        <v>37</v>
      </c>
      <c r="E1029" s="20">
        <f t="shared" si="84"/>
        <v>50</v>
      </c>
      <c r="F1029" s="4" t="str">
        <f t="shared" si="85"/>
        <v>VF10EPU_Beschichtungsregelung_Regelparameter_4_Ist</v>
      </c>
      <c r="G1029" s="57" t="s">
        <v>1440</v>
      </c>
      <c r="H1029" s="4" t="s">
        <v>130</v>
      </c>
      <c r="I1029" s="4" t="s">
        <v>1479</v>
      </c>
      <c r="J1029" s="62">
        <v>4</v>
      </c>
      <c r="K1029" s="20" t="s">
        <v>38</v>
      </c>
      <c r="L1029" s="4" t="s">
        <v>1480</v>
      </c>
      <c r="M1029" s="59"/>
      <c r="N1029" s="4"/>
      <c r="O1029" s="4"/>
      <c r="P1029" s="4"/>
      <c r="Q1029" s="4" t="s">
        <v>1114</v>
      </c>
      <c r="R1029" s="4"/>
      <c r="S1029" s="60"/>
      <c r="T1029" s="60"/>
      <c r="U1029" s="20" t="s">
        <v>41</v>
      </c>
      <c r="V1029" s="20"/>
      <c r="W1029" s="20"/>
      <c r="X1029" s="20" t="s">
        <v>41</v>
      </c>
      <c r="AC1029" s="15"/>
    </row>
    <row r="1030" spans="1:29" ht="13.2" x14ac:dyDescent="0.25">
      <c r="A1030" s="1">
        <v>1029</v>
      </c>
      <c r="B1030" s="20">
        <v>76</v>
      </c>
      <c r="C1030" s="57" t="s">
        <v>1439</v>
      </c>
      <c r="D1030" s="20">
        <v>38</v>
      </c>
      <c r="E1030" s="20">
        <f t="shared" si="84"/>
        <v>50</v>
      </c>
      <c r="F1030" s="4" t="str">
        <f t="shared" si="85"/>
        <v>VF10EPU_Beschichtungsregelung_Regelparameter_5_Ist</v>
      </c>
      <c r="G1030" s="57" t="s">
        <v>1440</v>
      </c>
      <c r="H1030" s="4" t="s">
        <v>130</v>
      </c>
      <c r="I1030" s="4" t="s">
        <v>1479</v>
      </c>
      <c r="J1030" s="62">
        <v>5</v>
      </c>
      <c r="K1030" s="20" t="s">
        <v>38</v>
      </c>
      <c r="L1030" s="4" t="s">
        <v>1480</v>
      </c>
      <c r="M1030" s="59"/>
      <c r="N1030" s="4"/>
      <c r="O1030" s="4"/>
      <c r="P1030" s="4"/>
      <c r="Q1030" s="4" t="s">
        <v>1114</v>
      </c>
      <c r="R1030" s="4"/>
      <c r="S1030" s="60"/>
      <c r="T1030" s="60"/>
      <c r="U1030" s="20" t="s">
        <v>41</v>
      </c>
      <c r="V1030" s="20"/>
      <c r="W1030" s="20"/>
      <c r="X1030" s="20" t="s">
        <v>41</v>
      </c>
      <c r="AC1030" s="15"/>
    </row>
    <row r="1031" spans="1:29" ht="13.2" x14ac:dyDescent="0.25">
      <c r="A1031" s="1">
        <v>1030</v>
      </c>
      <c r="B1031" s="20">
        <v>76</v>
      </c>
      <c r="C1031" s="57" t="s">
        <v>1439</v>
      </c>
      <c r="D1031" s="20">
        <v>39</v>
      </c>
      <c r="E1031" s="20">
        <f t="shared" si="84"/>
        <v>50</v>
      </c>
      <c r="F1031" s="4" t="str">
        <f t="shared" si="85"/>
        <v>VF10EPU_Beschichtungsregelung_Regelparameter_6_Ist</v>
      </c>
      <c r="G1031" s="57" t="s">
        <v>1440</v>
      </c>
      <c r="H1031" s="4" t="s">
        <v>130</v>
      </c>
      <c r="I1031" s="4" t="s">
        <v>1479</v>
      </c>
      <c r="J1031" s="62">
        <v>6</v>
      </c>
      <c r="K1031" s="20" t="s">
        <v>38</v>
      </c>
      <c r="L1031" s="4" t="s">
        <v>1480</v>
      </c>
      <c r="M1031" s="59"/>
      <c r="N1031" s="4"/>
      <c r="O1031" s="4"/>
      <c r="P1031" s="4"/>
      <c r="Q1031" s="4" t="s">
        <v>1114</v>
      </c>
      <c r="R1031" s="4"/>
      <c r="S1031" s="60"/>
      <c r="T1031" s="60"/>
      <c r="U1031" s="20" t="s">
        <v>41</v>
      </c>
      <c r="V1031" s="20"/>
      <c r="W1031" s="20"/>
      <c r="X1031" s="20" t="s">
        <v>41</v>
      </c>
      <c r="AC1031" s="15"/>
    </row>
    <row r="1032" spans="1:29" ht="13.2" x14ac:dyDescent="0.25">
      <c r="A1032" s="1">
        <v>1031</v>
      </c>
      <c r="B1032" s="20">
        <v>76</v>
      </c>
      <c r="C1032" s="57" t="s">
        <v>1439</v>
      </c>
      <c r="D1032" s="20">
        <v>40</v>
      </c>
      <c r="E1032" s="20">
        <f t="shared" si="84"/>
        <v>50</v>
      </c>
      <c r="F1032" s="4" t="str">
        <f t="shared" si="85"/>
        <v>VF10EPU_Beschichtungsregelung_Regelparameter_7_Ist</v>
      </c>
      <c r="G1032" s="57" t="s">
        <v>1440</v>
      </c>
      <c r="H1032" s="4" t="s">
        <v>130</v>
      </c>
      <c r="I1032" s="4" t="s">
        <v>1479</v>
      </c>
      <c r="J1032" s="62">
        <v>7</v>
      </c>
      <c r="K1032" s="20" t="s">
        <v>38</v>
      </c>
      <c r="L1032" s="4" t="s">
        <v>1480</v>
      </c>
      <c r="M1032" s="59"/>
      <c r="N1032" s="4"/>
      <c r="O1032" s="4"/>
      <c r="P1032" s="4"/>
      <c r="Q1032" s="4" t="s">
        <v>1114</v>
      </c>
      <c r="R1032" s="4"/>
      <c r="S1032" s="60"/>
      <c r="T1032" s="60"/>
      <c r="U1032" s="20" t="s">
        <v>41</v>
      </c>
      <c r="V1032" s="20"/>
      <c r="W1032" s="20"/>
      <c r="X1032" s="20" t="s">
        <v>41</v>
      </c>
      <c r="AC1032" s="15"/>
    </row>
    <row r="1033" spans="1:29" ht="13.2" x14ac:dyDescent="0.25">
      <c r="A1033" s="1">
        <v>1032</v>
      </c>
      <c r="B1033" s="20">
        <v>76</v>
      </c>
      <c r="C1033" s="57" t="s">
        <v>1439</v>
      </c>
      <c r="D1033" s="20">
        <v>41</v>
      </c>
      <c r="E1033" s="20">
        <f t="shared" si="84"/>
        <v>50</v>
      </c>
      <c r="F1033" s="4" t="str">
        <f t="shared" si="85"/>
        <v>VF10EPU_Beschichtungsregelung_Regelparameter_8_Ist</v>
      </c>
      <c r="G1033" s="57" t="s">
        <v>1440</v>
      </c>
      <c r="H1033" s="4" t="s">
        <v>130</v>
      </c>
      <c r="I1033" s="4" t="s">
        <v>1479</v>
      </c>
      <c r="J1033" s="62">
        <v>8</v>
      </c>
      <c r="K1033" s="20" t="s">
        <v>38</v>
      </c>
      <c r="L1033" s="4" t="s">
        <v>1480</v>
      </c>
      <c r="M1033" s="59"/>
      <c r="N1033" s="4"/>
      <c r="O1033" s="4"/>
      <c r="P1033" s="4"/>
      <c r="Q1033" s="4" t="s">
        <v>1114</v>
      </c>
      <c r="R1033" s="4"/>
      <c r="S1033" s="60"/>
      <c r="T1033" s="60"/>
      <c r="U1033" s="20" t="s">
        <v>41</v>
      </c>
      <c r="V1033" s="20"/>
      <c r="W1033" s="20"/>
      <c r="X1033" s="20" t="s">
        <v>41</v>
      </c>
      <c r="AC1033" s="15"/>
    </row>
    <row r="1034" spans="1:29" ht="13.2" x14ac:dyDescent="0.25">
      <c r="A1034" s="1">
        <v>1033</v>
      </c>
      <c r="B1034" s="20">
        <v>76</v>
      </c>
      <c r="C1034" s="57" t="s">
        <v>1439</v>
      </c>
      <c r="D1034" s="20">
        <v>42</v>
      </c>
      <c r="E1034" s="20">
        <f t="shared" si="84"/>
        <v>50</v>
      </c>
      <c r="F1034" s="4" t="str">
        <f t="shared" si="85"/>
        <v>VF10EPU_Beschichtungsregelung_Regelparameter_9_Ist</v>
      </c>
      <c r="G1034" s="57" t="s">
        <v>1440</v>
      </c>
      <c r="H1034" s="4" t="s">
        <v>130</v>
      </c>
      <c r="I1034" s="4" t="s">
        <v>1479</v>
      </c>
      <c r="J1034" s="62">
        <v>9</v>
      </c>
      <c r="K1034" s="20" t="s">
        <v>38</v>
      </c>
      <c r="L1034" s="4" t="s">
        <v>1480</v>
      </c>
      <c r="M1034" s="59"/>
      <c r="N1034" s="4"/>
      <c r="O1034" s="4"/>
      <c r="P1034" s="4"/>
      <c r="Q1034" s="4" t="s">
        <v>1114</v>
      </c>
      <c r="R1034" s="4"/>
      <c r="S1034" s="60"/>
      <c r="T1034" s="60"/>
      <c r="U1034" s="20" t="s">
        <v>41</v>
      </c>
      <c r="V1034" s="20"/>
      <c r="W1034" s="20"/>
      <c r="X1034" s="20" t="s">
        <v>41</v>
      </c>
      <c r="AC1034" s="15"/>
    </row>
    <row r="1035" spans="1:29" ht="13.2" x14ac:dyDescent="0.25">
      <c r="A1035" s="1">
        <v>1034</v>
      </c>
      <c r="B1035" s="20">
        <v>76</v>
      </c>
      <c r="C1035" s="57" t="s">
        <v>1439</v>
      </c>
      <c r="D1035" s="20">
        <v>43</v>
      </c>
      <c r="E1035" s="20">
        <f t="shared" si="84"/>
        <v>51</v>
      </c>
      <c r="F1035" s="4" t="str">
        <f t="shared" si="85"/>
        <v>VF10EPU_Beschichtungsregelung_Regelparameter_10_Ist</v>
      </c>
      <c r="G1035" s="57" t="s">
        <v>1440</v>
      </c>
      <c r="H1035" s="4" t="s">
        <v>130</v>
      </c>
      <c r="I1035" s="4" t="s">
        <v>1479</v>
      </c>
      <c r="J1035" s="62">
        <v>10</v>
      </c>
      <c r="K1035" s="20" t="s">
        <v>38</v>
      </c>
      <c r="L1035" s="4" t="s">
        <v>1480</v>
      </c>
      <c r="M1035" s="59"/>
      <c r="N1035" s="4"/>
      <c r="O1035" s="4"/>
      <c r="P1035" s="4"/>
      <c r="Q1035" s="4" t="s">
        <v>1114</v>
      </c>
      <c r="R1035" s="4"/>
      <c r="S1035" s="60"/>
      <c r="T1035" s="60"/>
      <c r="U1035" s="20" t="s">
        <v>41</v>
      </c>
      <c r="V1035" s="20"/>
      <c r="W1035" s="20"/>
      <c r="X1035" s="20" t="s">
        <v>41</v>
      </c>
      <c r="AC1035" s="15"/>
    </row>
    <row r="1036" spans="1:29" ht="13.2" x14ac:dyDescent="0.25">
      <c r="A1036" s="1">
        <v>1035</v>
      </c>
      <c r="M1036" s="14"/>
      <c r="S1036" s="30"/>
      <c r="T1036" s="30"/>
      <c r="AC1036" s="15"/>
    </row>
    <row r="1037" spans="1:29" ht="13.2" x14ac:dyDescent="0.25">
      <c r="A1037" s="1">
        <v>1036</v>
      </c>
      <c r="B1037" s="1">
        <v>77</v>
      </c>
      <c r="C1037" s="3" t="s">
        <v>1481</v>
      </c>
      <c r="D1037" s="1">
        <v>1</v>
      </c>
      <c r="E1037" s="1">
        <f t="shared" ref="E1037:E1044" si="86">LEN(F1037)</f>
        <v>44</v>
      </c>
      <c r="F1037" t="str">
        <f t="shared" ref="F1037:F1044" si="87">IF(G1037&lt;&gt;"",TRIM(CONCATENATE(G1037,H1037,"_",I1037,"_",J1037,"_",K1037)),"")</f>
        <v>EXS_Horizontale_Inspektion_Fehler_Leicht_Ist</v>
      </c>
      <c r="G1037" s="3" t="s">
        <v>88</v>
      </c>
      <c r="I1037" t="s">
        <v>1482</v>
      </c>
      <c r="J1037" t="s">
        <v>1431</v>
      </c>
      <c r="K1037" s="1" t="s">
        <v>38</v>
      </c>
      <c r="L1037" t="s">
        <v>62</v>
      </c>
      <c r="M1037" s="14"/>
      <c r="Q1037" t="s">
        <v>1076</v>
      </c>
      <c r="S1037" s="30"/>
      <c r="T1037" s="30"/>
      <c r="U1037" s="1" t="s">
        <v>41</v>
      </c>
      <c r="AC1037" s="15"/>
    </row>
    <row r="1038" spans="1:29" ht="13.2" x14ac:dyDescent="0.25">
      <c r="A1038" s="1">
        <v>1037</v>
      </c>
      <c r="B1038" s="1">
        <v>77</v>
      </c>
      <c r="C1038" s="3" t="s">
        <v>1481</v>
      </c>
      <c r="D1038" s="1">
        <v>2</v>
      </c>
      <c r="E1038" s="1">
        <f t="shared" si="86"/>
        <v>44</v>
      </c>
      <c r="F1038" t="str">
        <f t="shared" si="87"/>
        <v>EXS_Horizontale_Inspektion_Fehler_Schwer_Ist</v>
      </c>
      <c r="G1038" s="3" t="s">
        <v>88</v>
      </c>
      <c r="I1038" t="s">
        <v>1482</v>
      </c>
      <c r="J1038" t="s">
        <v>1432</v>
      </c>
      <c r="K1038" s="1" t="s">
        <v>38</v>
      </c>
      <c r="L1038" t="s">
        <v>62</v>
      </c>
      <c r="M1038" s="14"/>
      <c r="Q1038" t="s">
        <v>1076</v>
      </c>
      <c r="S1038" s="30"/>
      <c r="T1038" s="30"/>
      <c r="U1038" s="1" t="s">
        <v>41</v>
      </c>
      <c r="AC1038" s="15"/>
    </row>
    <row r="1039" spans="1:29" ht="13.2" x14ac:dyDescent="0.25">
      <c r="A1039" s="1">
        <v>1038</v>
      </c>
      <c r="B1039" s="1">
        <v>77</v>
      </c>
      <c r="C1039" s="3" t="s">
        <v>1481</v>
      </c>
      <c r="D1039" s="1">
        <v>3</v>
      </c>
      <c r="E1039" s="1">
        <f t="shared" si="86"/>
        <v>54</v>
      </c>
      <c r="F1039" t="str">
        <f t="shared" si="87"/>
        <v>EXS_Horizontale_Inspektion_Fehler_BO_Antriebsseite_Ist</v>
      </c>
      <c r="G1039" s="3" t="s">
        <v>88</v>
      </c>
      <c r="I1039" t="s">
        <v>1482</v>
      </c>
      <c r="J1039" t="s">
        <v>1433</v>
      </c>
      <c r="K1039" s="1" t="s">
        <v>38</v>
      </c>
      <c r="L1039" t="s">
        <v>62</v>
      </c>
      <c r="M1039" s="14"/>
      <c r="Q1039" t="s">
        <v>1076</v>
      </c>
      <c r="S1039" s="30"/>
      <c r="T1039" s="30"/>
      <c r="U1039" s="1" t="s">
        <v>41</v>
      </c>
      <c r="AC1039" s="15"/>
    </row>
    <row r="1040" spans="1:29" ht="13.2" x14ac:dyDescent="0.25">
      <c r="A1040" s="1">
        <v>1039</v>
      </c>
      <c r="B1040" s="1">
        <v>77</v>
      </c>
      <c r="C1040" s="3" t="s">
        <v>1481</v>
      </c>
      <c r="D1040" s="1">
        <v>4</v>
      </c>
      <c r="E1040" s="1">
        <f t="shared" si="86"/>
        <v>46</v>
      </c>
      <c r="F1040" t="str">
        <f t="shared" si="87"/>
        <v>EXS_Horizontale_Inspektion_Fehler_BO_Mitte_Ist</v>
      </c>
      <c r="G1040" s="3" t="s">
        <v>88</v>
      </c>
      <c r="I1040" t="s">
        <v>1482</v>
      </c>
      <c r="J1040" t="s">
        <v>1434</v>
      </c>
      <c r="K1040" s="1" t="s">
        <v>38</v>
      </c>
      <c r="L1040" t="s">
        <v>62</v>
      </c>
      <c r="M1040" s="14"/>
      <c r="Q1040" t="s">
        <v>1076</v>
      </c>
      <c r="S1040" s="30"/>
      <c r="T1040" s="30"/>
      <c r="U1040" s="1" t="s">
        <v>41</v>
      </c>
      <c r="AC1040" s="15"/>
    </row>
    <row r="1041" spans="1:29" ht="13.2" x14ac:dyDescent="0.25">
      <c r="A1041" s="1">
        <v>1040</v>
      </c>
      <c r="B1041" s="1">
        <v>77</v>
      </c>
      <c r="C1041" s="3" t="s">
        <v>1481</v>
      </c>
      <c r="D1041" s="1">
        <v>5</v>
      </c>
      <c r="E1041" s="1">
        <f t="shared" si="86"/>
        <v>52</v>
      </c>
      <c r="F1041" t="str">
        <f t="shared" si="87"/>
        <v>EXS_Horizontale_Inspektion_Fehler_BO_Bedienseite_Ist</v>
      </c>
      <c r="G1041" s="3" t="s">
        <v>88</v>
      </c>
      <c r="I1041" t="s">
        <v>1482</v>
      </c>
      <c r="J1041" t="s">
        <v>1435</v>
      </c>
      <c r="K1041" s="1" t="s">
        <v>38</v>
      </c>
      <c r="L1041" t="s">
        <v>62</v>
      </c>
      <c r="M1041" s="14"/>
      <c r="Q1041" t="s">
        <v>1076</v>
      </c>
      <c r="S1041" s="30"/>
      <c r="T1041" s="30"/>
      <c r="U1041" s="1" t="s">
        <v>41</v>
      </c>
      <c r="AC1041" s="15"/>
    </row>
    <row r="1042" spans="1:29" ht="13.2" x14ac:dyDescent="0.25">
      <c r="A1042" s="1">
        <v>1041</v>
      </c>
      <c r="B1042" s="1">
        <v>77</v>
      </c>
      <c r="C1042" s="3" t="s">
        <v>1481</v>
      </c>
      <c r="D1042" s="1">
        <v>6</v>
      </c>
      <c r="E1042" s="1">
        <f t="shared" si="86"/>
        <v>54</v>
      </c>
      <c r="F1042" t="str">
        <f t="shared" si="87"/>
        <v>EXS_Horizontale_Inspektion_Fehler_BU_Antriebsseite_Ist</v>
      </c>
      <c r="G1042" s="3" t="s">
        <v>88</v>
      </c>
      <c r="I1042" t="s">
        <v>1482</v>
      </c>
      <c r="J1042" t="s">
        <v>1436</v>
      </c>
      <c r="K1042" s="1" t="s">
        <v>38</v>
      </c>
      <c r="L1042" t="s">
        <v>62</v>
      </c>
      <c r="M1042" s="14"/>
      <c r="Q1042" t="s">
        <v>1076</v>
      </c>
      <c r="S1042" s="30"/>
      <c r="T1042" s="30"/>
      <c r="U1042" s="1" t="s">
        <v>41</v>
      </c>
      <c r="AC1042" s="15"/>
    </row>
    <row r="1043" spans="1:29" ht="13.2" x14ac:dyDescent="0.25">
      <c r="A1043" s="1">
        <v>1042</v>
      </c>
      <c r="B1043" s="1">
        <v>77</v>
      </c>
      <c r="C1043" s="3" t="s">
        <v>1481</v>
      </c>
      <c r="D1043" s="1">
        <v>7</v>
      </c>
      <c r="E1043" s="1">
        <f t="shared" si="86"/>
        <v>46</v>
      </c>
      <c r="F1043" t="str">
        <f t="shared" si="87"/>
        <v>EXS_Horizontale_Inspektion_Fehler_BU_Mitte_Ist</v>
      </c>
      <c r="G1043" s="3" t="s">
        <v>88</v>
      </c>
      <c r="I1043" t="s">
        <v>1482</v>
      </c>
      <c r="J1043" t="s">
        <v>1437</v>
      </c>
      <c r="K1043" s="1" t="s">
        <v>38</v>
      </c>
      <c r="L1043" t="s">
        <v>62</v>
      </c>
      <c r="M1043" s="14"/>
      <c r="Q1043" t="s">
        <v>1076</v>
      </c>
      <c r="S1043" s="30"/>
      <c r="T1043" s="30"/>
      <c r="U1043" s="1" t="s">
        <v>41</v>
      </c>
      <c r="AC1043" s="15"/>
    </row>
    <row r="1044" spans="1:29" ht="13.2" x14ac:dyDescent="0.25">
      <c r="A1044" s="1">
        <v>1043</v>
      </c>
      <c r="B1044" s="1">
        <v>77</v>
      </c>
      <c r="C1044" s="3" t="s">
        <v>1481</v>
      </c>
      <c r="D1044" s="1">
        <v>8</v>
      </c>
      <c r="E1044" s="1">
        <f t="shared" si="86"/>
        <v>52</v>
      </c>
      <c r="F1044" t="str">
        <f t="shared" si="87"/>
        <v>EXS_Horizontale_Inspektion_Fehler_BU_Bedienseite_Ist</v>
      </c>
      <c r="G1044" s="3" t="s">
        <v>88</v>
      </c>
      <c r="I1044" t="s">
        <v>1482</v>
      </c>
      <c r="J1044" t="s">
        <v>1438</v>
      </c>
      <c r="K1044" s="1" t="s">
        <v>38</v>
      </c>
      <c r="L1044" t="s">
        <v>62</v>
      </c>
      <c r="M1044" s="14"/>
      <c r="Q1044" t="s">
        <v>1076</v>
      </c>
      <c r="S1044" s="30"/>
      <c r="T1044" s="30"/>
      <c r="U1044" s="1" t="s">
        <v>41</v>
      </c>
      <c r="AC1044" s="15"/>
    </row>
    <row r="1045" spans="1:29" ht="13.2" x14ac:dyDescent="0.25">
      <c r="A1045" s="1">
        <v>1044</v>
      </c>
      <c r="M1045" s="14"/>
      <c r="S1045" s="30"/>
      <c r="T1045" s="30"/>
      <c r="AC1045" s="15"/>
    </row>
    <row r="1046" spans="1:29" ht="13.2" x14ac:dyDescent="0.25">
      <c r="A1046" s="1">
        <v>1045</v>
      </c>
      <c r="B1046" s="1">
        <v>78</v>
      </c>
      <c r="C1046" s="3" t="s">
        <v>1483</v>
      </c>
      <c r="D1046" s="1">
        <v>1</v>
      </c>
      <c r="E1046" s="1">
        <f>LEN(F1046)</f>
        <v>48</v>
      </c>
      <c r="F1046" t="str">
        <f>IF(G1046&lt;&gt;"",TRIM(CONCATENATE(G1046,H1046,"_",I1046,"_",J1046,"_",K1046)),"")</f>
        <v>VH41MKL_Umlenkrollensatz_Kühlwasserpumpe_Ein_Ist</v>
      </c>
      <c r="G1046" s="3" t="s">
        <v>1484</v>
      </c>
      <c r="H1046" t="s">
        <v>120</v>
      </c>
      <c r="I1046" t="s">
        <v>1485</v>
      </c>
      <c r="J1046" t="s">
        <v>1087</v>
      </c>
      <c r="K1046" s="1" t="s">
        <v>38</v>
      </c>
      <c r="L1046" t="s">
        <v>62</v>
      </c>
      <c r="M1046" s="14"/>
      <c r="Q1046" t="s">
        <v>88</v>
      </c>
      <c r="S1046" s="30"/>
      <c r="T1046" s="30"/>
      <c r="U1046" s="1" t="s">
        <v>41</v>
      </c>
      <c r="AC1046" s="15"/>
    </row>
    <row r="1047" spans="1:29" ht="13.2" x14ac:dyDescent="0.25">
      <c r="A1047" s="1">
        <v>1046</v>
      </c>
      <c r="B1047" s="1">
        <v>78</v>
      </c>
      <c r="C1047" s="3" t="s">
        <v>1483</v>
      </c>
      <c r="D1047" s="1">
        <v>2</v>
      </c>
      <c r="E1047" s="1">
        <f>LEN(F1047)</f>
        <v>57</v>
      </c>
      <c r="F1047" t="str">
        <f>IF(G1047&lt;&gt;"",TRIM(CONCATENATE(G1047,H1047,"_",I1047,"_",J1047,"_",K1047)),"")</f>
        <v>VH41BT_Umlenkrollensatz_Kühlwasser_Vorlauf_Temperatur_Ist</v>
      </c>
      <c r="G1047" s="3" t="s">
        <v>1484</v>
      </c>
      <c r="H1047" t="s">
        <v>292</v>
      </c>
      <c r="I1047" t="s">
        <v>1486</v>
      </c>
      <c r="J1047" t="s">
        <v>294</v>
      </c>
      <c r="K1047" s="1" t="s">
        <v>38</v>
      </c>
      <c r="L1047" t="s">
        <v>113</v>
      </c>
      <c r="M1047" s="14"/>
      <c r="Q1047" t="s">
        <v>88</v>
      </c>
      <c r="S1047" s="30"/>
      <c r="T1047" s="30"/>
      <c r="U1047" s="1" t="s">
        <v>41</v>
      </c>
      <c r="AC1047" s="15"/>
    </row>
    <row r="1048" spans="1:29" ht="13.2" x14ac:dyDescent="0.25">
      <c r="A1048" s="1">
        <v>1047</v>
      </c>
      <c r="B1048" s="1">
        <v>78</v>
      </c>
      <c r="C1048" s="3" t="s">
        <v>1483</v>
      </c>
      <c r="D1048" s="1">
        <v>3</v>
      </c>
      <c r="E1048" s="1">
        <f>LEN(F1048)</f>
        <v>58</v>
      </c>
      <c r="F1048" t="str">
        <f>IF(G1048&lt;&gt;"",TRIM(CONCATENATE(G1048,H1048,"_",I1048,"_",J1048,"_",K1048)),"")</f>
        <v>VH41BT_Umlenkrollensatz_Kühlwasser_Rücklauf_Temperatur_Ist</v>
      </c>
      <c r="G1048" s="3" t="s">
        <v>1484</v>
      </c>
      <c r="H1048" t="s">
        <v>292</v>
      </c>
      <c r="I1048" t="s">
        <v>1487</v>
      </c>
      <c r="J1048" t="s">
        <v>294</v>
      </c>
      <c r="K1048" s="1" t="s">
        <v>38</v>
      </c>
      <c r="L1048" t="s">
        <v>113</v>
      </c>
      <c r="M1048" s="14"/>
      <c r="Q1048" t="s">
        <v>88</v>
      </c>
      <c r="S1048" s="30"/>
      <c r="T1048" s="30"/>
      <c r="U1048" s="1" t="s">
        <v>41</v>
      </c>
      <c r="AC1048" s="15"/>
    </row>
    <row r="1049" spans="1:29" ht="13.2" x14ac:dyDescent="0.25">
      <c r="A1049" s="1">
        <v>1048</v>
      </c>
      <c r="M1049" s="14"/>
      <c r="S1049" s="30"/>
      <c r="T1049" s="30"/>
      <c r="AC1049" s="15"/>
    </row>
    <row r="1050" spans="1:29" ht="13.2" x14ac:dyDescent="0.25">
      <c r="A1050" s="1">
        <v>1049</v>
      </c>
      <c r="B1050" s="1">
        <v>79</v>
      </c>
      <c r="C1050" s="3" t="s">
        <v>1488</v>
      </c>
      <c r="D1050" s="1">
        <v>1</v>
      </c>
      <c r="E1050" s="1">
        <f t="shared" ref="E1050:E1061" si="88">LEN(F1050)</f>
        <v>47</v>
      </c>
      <c r="F1050" t="str">
        <f t="shared" ref="F1050:F1061" si="89">IF(G1050&lt;&gt;"",TRIM(CONCATENATE(G1050,H1050,"_",I1050,"_",J1050,"_",K1050)),"")</f>
        <v>VJ01BN_S_Rolle9_Rolle1_Bandgeschwindigkeit_Soll</v>
      </c>
      <c r="G1050" s="3" t="s">
        <v>1489</v>
      </c>
      <c r="H1050" t="s">
        <v>116</v>
      </c>
      <c r="I1050" t="s">
        <v>1490</v>
      </c>
      <c r="J1050" t="s">
        <v>118</v>
      </c>
      <c r="K1050" s="1" t="s">
        <v>48</v>
      </c>
      <c r="L1050" t="s">
        <v>67</v>
      </c>
      <c r="M1050" s="14"/>
      <c r="Q1050" t="s">
        <v>119</v>
      </c>
      <c r="S1050" s="30" t="s">
        <v>243</v>
      </c>
      <c r="T1050" s="30"/>
      <c r="U1050" s="1" t="s">
        <v>41</v>
      </c>
      <c r="AC1050" s="15"/>
    </row>
    <row r="1051" spans="1:29" ht="13.2" x14ac:dyDescent="0.25">
      <c r="A1051" s="1">
        <v>1050</v>
      </c>
      <c r="B1051" s="1">
        <v>79</v>
      </c>
      <c r="C1051" s="3" t="s">
        <v>1488</v>
      </c>
      <c r="D1051" s="1">
        <v>2</v>
      </c>
      <c r="E1051" s="1">
        <f t="shared" si="88"/>
        <v>46</v>
      </c>
      <c r="F1051" t="str">
        <f t="shared" si="89"/>
        <v>VJ01BN_S_Rolle9_Rolle1_Bandgeschwindigkeit_Ist</v>
      </c>
      <c r="G1051" s="3" t="s">
        <v>1489</v>
      </c>
      <c r="H1051" t="s">
        <v>116</v>
      </c>
      <c r="I1051" t="s">
        <v>1490</v>
      </c>
      <c r="J1051" t="s">
        <v>118</v>
      </c>
      <c r="K1051" s="1" t="s">
        <v>38</v>
      </c>
      <c r="L1051" t="s">
        <v>67</v>
      </c>
      <c r="M1051" s="14"/>
      <c r="Q1051" t="s">
        <v>119</v>
      </c>
      <c r="S1051" s="30"/>
      <c r="T1051" s="30"/>
      <c r="U1051" s="1" t="s">
        <v>41</v>
      </c>
      <c r="AC1051" s="15"/>
    </row>
    <row r="1052" spans="1:29" ht="13.2" x14ac:dyDescent="0.25">
      <c r="A1052" s="1">
        <v>1051</v>
      </c>
      <c r="B1052" s="1">
        <v>79</v>
      </c>
      <c r="C1052" s="3" t="s">
        <v>1488</v>
      </c>
      <c r="D1052" s="1">
        <v>3</v>
      </c>
      <c r="E1052" s="1">
        <f t="shared" si="88"/>
        <v>34</v>
      </c>
      <c r="F1052" t="str">
        <f t="shared" si="89"/>
        <v>JV01MKL_S_Rolle9_Rolle1_Moment_Ist</v>
      </c>
      <c r="G1052" s="3" t="s">
        <v>1491</v>
      </c>
      <c r="H1052" t="s">
        <v>120</v>
      </c>
      <c r="I1052" t="s">
        <v>1490</v>
      </c>
      <c r="J1052" t="s">
        <v>124</v>
      </c>
      <c r="K1052" s="1" t="s">
        <v>38</v>
      </c>
      <c r="L1052" t="s">
        <v>125</v>
      </c>
      <c r="M1052" s="14"/>
      <c r="Q1052" t="s">
        <v>119</v>
      </c>
      <c r="S1052" s="30"/>
      <c r="T1052" s="30"/>
      <c r="U1052" s="1" t="s">
        <v>41</v>
      </c>
      <c r="AC1052" s="15"/>
    </row>
    <row r="1053" spans="1:29" ht="13.2" x14ac:dyDescent="0.25">
      <c r="A1053" s="1">
        <v>1052</v>
      </c>
      <c r="B1053" s="1">
        <v>79</v>
      </c>
      <c r="C1053" s="3" t="s">
        <v>1488</v>
      </c>
      <c r="D1053" s="1">
        <v>4</v>
      </c>
      <c r="E1053" s="1">
        <f t="shared" si="88"/>
        <v>33</v>
      </c>
      <c r="F1053" t="str">
        <f t="shared" si="89"/>
        <v>JV01MKL_S_Rolle9_Rolle1_Strom_Ist</v>
      </c>
      <c r="G1053" s="3" t="s">
        <v>1491</v>
      </c>
      <c r="H1053" t="s">
        <v>120</v>
      </c>
      <c r="I1053" t="s">
        <v>1490</v>
      </c>
      <c r="J1053" t="s">
        <v>127</v>
      </c>
      <c r="K1053" s="1" t="s">
        <v>38</v>
      </c>
      <c r="L1053" t="s">
        <v>128</v>
      </c>
      <c r="M1053" s="14"/>
      <c r="Q1053" t="s">
        <v>119</v>
      </c>
      <c r="S1053" s="30"/>
      <c r="T1053" s="30"/>
      <c r="U1053" s="1" t="s">
        <v>41</v>
      </c>
      <c r="AC1053" s="15"/>
    </row>
    <row r="1054" spans="1:29" ht="13.2" x14ac:dyDescent="0.25">
      <c r="A1054" s="1">
        <v>1053</v>
      </c>
      <c r="B1054" s="1">
        <v>79</v>
      </c>
      <c r="C1054" s="3" t="s">
        <v>1488</v>
      </c>
      <c r="D1054" s="1">
        <v>5</v>
      </c>
      <c r="E1054" s="1">
        <f t="shared" si="88"/>
        <v>47</v>
      </c>
      <c r="F1054" t="str">
        <f t="shared" si="89"/>
        <v>VJ11BN_S_Rolle9_Rolle2_Bandgeschwindigkeit_Soll</v>
      </c>
      <c r="G1054" s="3" t="s">
        <v>1492</v>
      </c>
      <c r="H1054" t="s">
        <v>116</v>
      </c>
      <c r="I1054" t="s">
        <v>1493</v>
      </c>
      <c r="J1054" t="s">
        <v>118</v>
      </c>
      <c r="K1054" s="1" t="s">
        <v>48</v>
      </c>
      <c r="L1054" t="s">
        <v>67</v>
      </c>
      <c r="M1054" s="14"/>
      <c r="Q1054" t="s">
        <v>119</v>
      </c>
      <c r="S1054" s="30" t="s">
        <v>243</v>
      </c>
      <c r="T1054" s="30"/>
      <c r="U1054" s="1" t="s">
        <v>41</v>
      </c>
      <c r="AC1054" s="15"/>
    </row>
    <row r="1055" spans="1:29" ht="13.2" x14ac:dyDescent="0.25">
      <c r="A1055" s="1">
        <v>1054</v>
      </c>
      <c r="B1055" s="1">
        <v>79</v>
      </c>
      <c r="C1055" s="3" t="s">
        <v>1488</v>
      </c>
      <c r="D1055" s="1">
        <v>6</v>
      </c>
      <c r="E1055" s="1">
        <f t="shared" si="88"/>
        <v>46</v>
      </c>
      <c r="F1055" t="str">
        <f t="shared" si="89"/>
        <v>VJ11BN_S_Rolle9_Rolle2_Bandgeschwindigkeit_Ist</v>
      </c>
      <c r="G1055" s="3" t="s">
        <v>1492</v>
      </c>
      <c r="H1055" t="s">
        <v>116</v>
      </c>
      <c r="I1055" t="s">
        <v>1493</v>
      </c>
      <c r="J1055" t="s">
        <v>118</v>
      </c>
      <c r="K1055" s="1" t="s">
        <v>38</v>
      </c>
      <c r="L1055" t="s">
        <v>67</v>
      </c>
      <c r="M1055" s="14"/>
      <c r="Q1055" t="s">
        <v>119</v>
      </c>
      <c r="S1055" s="30"/>
      <c r="T1055" s="30"/>
      <c r="U1055" s="1" t="s">
        <v>41</v>
      </c>
      <c r="AC1055" s="15"/>
    </row>
    <row r="1056" spans="1:29" ht="13.2" x14ac:dyDescent="0.25">
      <c r="A1056" s="1">
        <v>1055</v>
      </c>
      <c r="B1056" s="1">
        <v>79</v>
      </c>
      <c r="C1056" s="3" t="s">
        <v>1488</v>
      </c>
      <c r="D1056" s="1">
        <v>7</v>
      </c>
      <c r="E1056" s="1">
        <f t="shared" si="88"/>
        <v>34</v>
      </c>
      <c r="F1056" t="str">
        <f t="shared" si="89"/>
        <v>VJ11MKL_S_Rolle9_Rolle2_Moment_Ist</v>
      </c>
      <c r="G1056" s="3" t="s">
        <v>1492</v>
      </c>
      <c r="H1056" t="s">
        <v>120</v>
      </c>
      <c r="I1056" t="s">
        <v>1493</v>
      </c>
      <c r="J1056" t="s">
        <v>124</v>
      </c>
      <c r="K1056" s="1" t="s">
        <v>38</v>
      </c>
      <c r="L1056" t="s">
        <v>125</v>
      </c>
      <c r="M1056" s="14"/>
      <c r="Q1056" t="s">
        <v>119</v>
      </c>
      <c r="S1056" s="30"/>
      <c r="T1056" s="30"/>
      <c r="U1056" s="1" t="s">
        <v>41</v>
      </c>
      <c r="AC1056" s="15"/>
    </row>
    <row r="1057" spans="1:38" ht="13.2" x14ac:dyDescent="0.25">
      <c r="A1057" s="1">
        <v>1056</v>
      </c>
      <c r="B1057" s="1">
        <v>79</v>
      </c>
      <c r="C1057" s="3" t="s">
        <v>1488</v>
      </c>
      <c r="D1057" s="1">
        <v>8</v>
      </c>
      <c r="E1057" s="1">
        <f t="shared" si="88"/>
        <v>33</v>
      </c>
      <c r="F1057" t="str">
        <f t="shared" si="89"/>
        <v>VJ11MKL_S_Rolle9_Rolle2_Strom_Ist</v>
      </c>
      <c r="G1057" s="3" t="s">
        <v>1492</v>
      </c>
      <c r="H1057" t="s">
        <v>120</v>
      </c>
      <c r="I1057" t="s">
        <v>1493</v>
      </c>
      <c r="J1057" t="s">
        <v>127</v>
      </c>
      <c r="K1057" s="1" t="s">
        <v>38</v>
      </c>
      <c r="L1057" t="s">
        <v>128</v>
      </c>
      <c r="M1057" s="14"/>
      <c r="Q1057" t="s">
        <v>119</v>
      </c>
      <c r="S1057" s="30"/>
      <c r="T1057" s="30"/>
      <c r="U1057" s="1" t="s">
        <v>41</v>
      </c>
      <c r="AC1057" s="15"/>
    </row>
    <row r="1058" spans="1:38" ht="13.2" x14ac:dyDescent="0.25">
      <c r="A1058" s="1">
        <v>1057</v>
      </c>
      <c r="B1058" s="1">
        <v>79</v>
      </c>
      <c r="C1058" s="3" t="s">
        <v>1488</v>
      </c>
      <c r="D1058" s="1">
        <v>9</v>
      </c>
      <c r="E1058" s="1">
        <f t="shared" si="88"/>
        <v>50</v>
      </c>
      <c r="F1058" t="str">
        <f t="shared" si="89"/>
        <v>VJ42BT_S_Rolle9_Kühlwasser_Rücklauf_Temperatur_Ist</v>
      </c>
      <c r="G1058" s="3" t="s">
        <v>1494</v>
      </c>
      <c r="H1058" t="s">
        <v>292</v>
      </c>
      <c r="I1058" t="s">
        <v>1495</v>
      </c>
      <c r="J1058" t="s">
        <v>294</v>
      </c>
      <c r="K1058" s="1" t="s">
        <v>38</v>
      </c>
      <c r="L1058" t="s">
        <v>113</v>
      </c>
      <c r="M1058" s="14"/>
      <c r="Q1058" t="s">
        <v>88</v>
      </c>
      <c r="S1058" s="30"/>
      <c r="T1058" s="30"/>
      <c r="U1058" s="1" t="s">
        <v>41</v>
      </c>
      <c r="AC1058" s="15"/>
    </row>
    <row r="1059" spans="1:38" ht="13.2" x14ac:dyDescent="0.25">
      <c r="A1059" s="1">
        <v>1058</v>
      </c>
      <c r="B1059" s="1">
        <v>79</v>
      </c>
      <c r="C1059" s="3" t="s">
        <v>1488</v>
      </c>
      <c r="D1059" s="1">
        <v>9</v>
      </c>
      <c r="E1059" s="1">
        <f t="shared" si="88"/>
        <v>49</v>
      </c>
      <c r="F1059" t="str">
        <f t="shared" si="89"/>
        <v>VJ41BT_S_Rolle9_Kühlwasser_Vorlauf_Temperatur_Ist</v>
      </c>
      <c r="G1059" s="3" t="s">
        <v>1496</v>
      </c>
      <c r="H1059" t="s">
        <v>292</v>
      </c>
      <c r="I1059" t="s">
        <v>1497</v>
      </c>
      <c r="J1059" t="s">
        <v>294</v>
      </c>
      <c r="K1059" s="1" t="s">
        <v>38</v>
      </c>
      <c r="L1059" t="s">
        <v>113</v>
      </c>
      <c r="M1059" s="14"/>
      <c r="Q1059" t="s">
        <v>88</v>
      </c>
      <c r="S1059" s="30"/>
      <c r="T1059" s="30"/>
      <c r="U1059" s="1" t="s">
        <v>41</v>
      </c>
      <c r="AC1059" s="15"/>
    </row>
    <row r="1060" spans="1:38" ht="13.2" x14ac:dyDescent="0.25">
      <c r="A1060" s="1">
        <v>1059</v>
      </c>
      <c r="B1060" s="1">
        <v>79</v>
      </c>
      <c r="C1060" s="3" t="s">
        <v>1488</v>
      </c>
      <c r="D1060" s="1">
        <v>10</v>
      </c>
      <c r="E1060" s="1">
        <f t="shared" si="88"/>
        <v>38</v>
      </c>
      <c r="F1060" t="str">
        <f t="shared" si="89"/>
        <v>NH11MKL_S_Rolle9_OIS1_Fehlernummer_Ist</v>
      </c>
      <c r="G1060" s="3" t="s">
        <v>1072</v>
      </c>
      <c r="H1060" t="s">
        <v>120</v>
      </c>
      <c r="I1060" t="s">
        <v>1498</v>
      </c>
      <c r="J1060" t="s">
        <v>1075</v>
      </c>
      <c r="K1060" s="1" t="s">
        <v>38</v>
      </c>
      <c r="L1060" t="s">
        <v>76</v>
      </c>
      <c r="M1060" s="14"/>
      <c r="Q1060" t="s">
        <v>1076</v>
      </c>
      <c r="S1060" s="30"/>
      <c r="T1060" s="30"/>
      <c r="U1060" s="1" t="s">
        <v>41</v>
      </c>
      <c r="AC1060" s="15"/>
    </row>
    <row r="1061" spans="1:38" ht="13.2" x14ac:dyDescent="0.25">
      <c r="A1061" s="1">
        <v>1060</v>
      </c>
      <c r="B1061" s="1">
        <v>79</v>
      </c>
      <c r="C1061" s="3" t="s">
        <v>1488</v>
      </c>
      <c r="D1061" s="1">
        <v>11</v>
      </c>
      <c r="E1061" s="1">
        <f t="shared" si="88"/>
        <v>32</v>
      </c>
      <c r="F1061" t="str">
        <f t="shared" si="89"/>
        <v>NH11MKL_S_Rolle9_OIS1_Gültig_Ist</v>
      </c>
      <c r="G1061" s="3" t="s">
        <v>1072</v>
      </c>
      <c r="H1061" t="s">
        <v>120</v>
      </c>
      <c r="I1061" t="s">
        <v>1498</v>
      </c>
      <c r="J1061" t="s">
        <v>147</v>
      </c>
      <c r="K1061" s="1" t="s">
        <v>38</v>
      </c>
      <c r="L1061" t="s">
        <v>62</v>
      </c>
      <c r="M1061" s="14"/>
      <c r="Q1061" t="s">
        <v>1076</v>
      </c>
      <c r="S1061" s="30"/>
      <c r="T1061" s="30"/>
      <c r="U1061" s="1" t="s">
        <v>41</v>
      </c>
      <c r="AC1061" s="15"/>
    </row>
    <row r="1062" spans="1:38" ht="13.2" x14ac:dyDescent="0.25">
      <c r="A1062" s="1">
        <v>1061</v>
      </c>
      <c r="M1062" s="14"/>
      <c r="S1062" s="30"/>
      <c r="T1062" s="30"/>
      <c r="AC1062" s="15"/>
    </row>
    <row r="1063" spans="1:38" ht="13.2" x14ac:dyDescent="0.25">
      <c r="A1063" s="1">
        <v>1062</v>
      </c>
      <c r="B1063" s="1">
        <v>80</v>
      </c>
      <c r="C1063" s="3" t="s">
        <v>1499</v>
      </c>
      <c r="D1063" s="20">
        <v>1</v>
      </c>
      <c r="E1063" s="1">
        <f t="shared" ref="E1063:E1086" si="90">LEN(F1063)</f>
        <v>35</v>
      </c>
      <c r="F1063" t="str">
        <f>IF(G1063&lt;&gt;"",TRIM(CONCATENATE(G1063,H1063,"_",I1063,"_",J1063,"_",K1063)),"")</f>
        <v>VG01EPU_Planheitsmessung_Gültig_Ist</v>
      </c>
      <c r="G1063" s="3" t="s">
        <v>1500</v>
      </c>
      <c r="H1063" t="s">
        <v>130</v>
      </c>
      <c r="I1063" t="s">
        <v>1499</v>
      </c>
      <c r="J1063" t="s">
        <v>147</v>
      </c>
      <c r="K1063" s="1" t="s">
        <v>38</v>
      </c>
      <c r="L1063" t="s">
        <v>62</v>
      </c>
      <c r="M1063" s="14"/>
      <c r="Q1063" t="s">
        <v>88</v>
      </c>
      <c r="S1063" s="30"/>
      <c r="T1063" s="38" t="s">
        <v>41</v>
      </c>
      <c r="AC1063" s="15"/>
    </row>
    <row r="1064" spans="1:38" ht="66" x14ac:dyDescent="0.25">
      <c r="A1064" s="1">
        <v>1063</v>
      </c>
      <c r="B1064" s="38">
        <v>80</v>
      </c>
      <c r="C1064" s="36" t="s">
        <v>1499</v>
      </c>
      <c r="D1064" s="53">
        <v>2</v>
      </c>
      <c r="E1064" s="20">
        <f t="shared" si="90"/>
        <v>45</v>
      </c>
      <c r="F1064" s="36" t="s">
        <v>1501</v>
      </c>
      <c r="G1064" s="36" t="s">
        <v>1500</v>
      </c>
      <c r="H1064" s="36" t="s">
        <v>130</v>
      </c>
      <c r="I1064" s="36" t="s">
        <v>1499</v>
      </c>
      <c r="J1064" s="36" t="s">
        <v>1502</v>
      </c>
      <c r="K1064" s="38" t="s">
        <v>38</v>
      </c>
      <c r="L1064" s="36" t="s">
        <v>60</v>
      </c>
      <c r="M1064" s="37" t="s">
        <v>36</v>
      </c>
      <c r="N1064" s="36" t="s">
        <v>36</v>
      </c>
      <c r="O1064" s="36" t="s">
        <v>36</v>
      </c>
      <c r="P1064" s="36" t="s">
        <v>36</v>
      </c>
      <c r="Q1064" s="36" t="s">
        <v>88</v>
      </c>
      <c r="R1064" s="36" t="s">
        <v>36</v>
      </c>
      <c r="S1064" s="36" t="s">
        <v>36</v>
      </c>
      <c r="T1064" s="38" t="s">
        <v>41</v>
      </c>
      <c r="U1064" s="36" t="s">
        <v>36</v>
      </c>
      <c r="V1064" s="36" t="s">
        <v>36</v>
      </c>
      <c r="W1064" s="36" t="s">
        <v>36</v>
      </c>
      <c r="X1064" s="38"/>
      <c r="Y1064" s="40" t="s">
        <v>1503</v>
      </c>
      <c r="Z1064" s="34"/>
      <c r="AA1064" s="34"/>
      <c r="AB1064" s="34"/>
      <c r="AC1064" s="34"/>
      <c r="AD1064" s="41"/>
      <c r="AE1064" s="34"/>
      <c r="AF1064" s="34"/>
      <c r="AG1064" s="34"/>
      <c r="AH1064" s="34"/>
      <c r="AI1064" s="34"/>
      <c r="AJ1064" s="34"/>
      <c r="AK1064" s="34"/>
      <c r="AL1064" s="34"/>
    </row>
    <row r="1065" spans="1:38" s="34" customFormat="1" ht="12.75" customHeight="1" x14ac:dyDescent="0.25">
      <c r="A1065" s="1">
        <v>1064</v>
      </c>
      <c r="B1065" s="38">
        <v>80</v>
      </c>
      <c r="C1065" s="36" t="s">
        <v>1499</v>
      </c>
      <c r="D1065" s="20">
        <v>3</v>
      </c>
      <c r="E1065" s="20">
        <f t="shared" si="90"/>
        <v>44</v>
      </c>
      <c r="F1065" s="36" t="s">
        <v>1504</v>
      </c>
      <c r="G1065" s="36" t="s">
        <v>1500</v>
      </c>
      <c r="H1065" s="36" t="s">
        <v>130</v>
      </c>
      <c r="I1065" s="36" t="s">
        <v>1499</v>
      </c>
      <c r="J1065" s="36" t="s">
        <v>1505</v>
      </c>
      <c r="K1065" s="38" t="s">
        <v>38</v>
      </c>
      <c r="L1065" s="36" t="s">
        <v>39</v>
      </c>
      <c r="M1065" s="37" t="s">
        <v>36</v>
      </c>
      <c r="N1065" s="36" t="s">
        <v>36</v>
      </c>
      <c r="O1065" s="36" t="s">
        <v>36</v>
      </c>
      <c r="P1065" s="36" t="s">
        <v>36</v>
      </c>
      <c r="Q1065" s="36" t="s">
        <v>88</v>
      </c>
      <c r="R1065" s="36" t="s">
        <v>36</v>
      </c>
      <c r="S1065" s="36" t="s">
        <v>36</v>
      </c>
      <c r="T1065" s="38" t="s">
        <v>41</v>
      </c>
      <c r="U1065" s="36" t="s">
        <v>36</v>
      </c>
      <c r="V1065" s="36" t="s">
        <v>36</v>
      </c>
      <c r="W1065" s="36" t="s">
        <v>36</v>
      </c>
      <c r="X1065" s="38"/>
      <c r="Y1065" s="40"/>
      <c r="AD1065" s="41"/>
    </row>
    <row r="1066" spans="1:38" s="34" customFormat="1" ht="13.2" x14ac:dyDescent="0.25">
      <c r="A1066" s="1">
        <v>1065</v>
      </c>
      <c r="B1066" s="38">
        <v>80</v>
      </c>
      <c r="C1066" s="36" t="s">
        <v>1499</v>
      </c>
      <c r="D1066" s="53">
        <v>4</v>
      </c>
      <c r="E1066" s="20">
        <f t="shared" si="90"/>
        <v>43</v>
      </c>
      <c r="F1066" s="36" t="s">
        <v>1506</v>
      </c>
      <c r="G1066" s="36" t="s">
        <v>1500</v>
      </c>
      <c r="H1066" s="36" t="s">
        <v>130</v>
      </c>
      <c r="I1066" s="36" t="s">
        <v>1499</v>
      </c>
      <c r="J1066" s="36" t="s">
        <v>1507</v>
      </c>
      <c r="K1066" s="38" t="s">
        <v>38</v>
      </c>
      <c r="L1066" s="36" t="s">
        <v>60</v>
      </c>
      <c r="M1066" s="37" t="s">
        <v>36</v>
      </c>
      <c r="N1066" s="36" t="s">
        <v>36</v>
      </c>
      <c r="O1066" s="36" t="s">
        <v>36</v>
      </c>
      <c r="P1066" s="36" t="s">
        <v>36</v>
      </c>
      <c r="Q1066" s="36" t="s">
        <v>88</v>
      </c>
      <c r="R1066" s="36" t="s">
        <v>36</v>
      </c>
      <c r="S1066" s="36" t="s">
        <v>36</v>
      </c>
      <c r="T1066" s="38" t="s">
        <v>41</v>
      </c>
      <c r="U1066" s="36" t="s">
        <v>36</v>
      </c>
      <c r="V1066" s="36" t="s">
        <v>36</v>
      </c>
      <c r="W1066" s="36" t="s">
        <v>36</v>
      </c>
      <c r="X1066" s="38"/>
      <c r="Y1066" s="40"/>
      <c r="AD1066" s="41"/>
    </row>
    <row r="1067" spans="1:38" s="34" customFormat="1" ht="13.2" x14ac:dyDescent="0.25">
      <c r="A1067" s="1">
        <v>1066</v>
      </c>
      <c r="B1067" s="38">
        <v>80</v>
      </c>
      <c r="C1067" s="36" t="s">
        <v>1499</v>
      </c>
      <c r="D1067" s="20">
        <v>5</v>
      </c>
      <c r="E1067" s="20">
        <f t="shared" si="90"/>
        <v>50</v>
      </c>
      <c r="F1067" s="36" t="s">
        <v>1508</v>
      </c>
      <c r="G1067" s="36" t="s">
        <v>1500</v>
      </c>
      <c r="H1067" s="36" t="s">
        <v>130</v>
      </c>
      <c r="I1067" s="36" t="s">
        <v>1499</v>
      </c>
      <c r="J1067" s="36" t="s">
        <v>1509</v>
      </c>
      <c r="K1067" s="38" t="s">
        <v>38</v>
      </c>
      <c r="L1067" s="36" t="s">
        <v>109</v>
      </c>
      <c r="M1067" s="37" t="s">
        <v>36</v>
      </c>
      <c r="N1067" s="36" t="s">
        <v>36</v>
      </c>
      <c r="O1067" s="36" t="s">
        <v>36</v>
      </c>
      <c r="P1067" s="36" t="s">
        <v>36</v>
      </c>
      <c r="Q1067" s="36" t="s">
        <v>88</v>
      </c>
      <c r="R1067" s="36" t="s">
        <v>36</v>
      </c>
      <c r="S1067" s="36" t="s">
        <v>36</v>
      </c>
      <c r="T1067" s="38" t="s">
        <v>41</v>
      </c>
      <c r="U1067" s="36" t="s">
        <v>36</v>
      </c>
      <c r="V1067" s="36" t="s">
        <v>36</v>
      </c>
      <c r="W1067" s="36" t="s">
        <v>36</v>
      </c>
      <c r="X1067" s="38"/>
      <c r="Y1067" s="40"/>
      <c r="AD1067" s="41"/>
    </row>
    <row r="1068" spans="1:38" s="34" customFormat="1" ht="13.2" x14ac:dyDescent="0.25">
      <c r="A1068" s="1">
        <v>1067</v>
      </c>
      <c r="B1068" s="38">
        <v>80</v>
      </c>
      <c r="C1068" s="36" t="s">
        <v>1499</v>
      </c>
      <c r="D1068" s="53">
        <v>6</v>
      </c>
      <c r="E1068" s="20">
        <f t="shared" si="90"/>
        <v>48</v>
      </c>
      <c r="F1068" s="36" t="s">
        <v>1510</v>
      </c>
      <c r="G1068" s="36" t="s">
        <v>1500</v>
      </c>
      <c r="H1068" s="36" t="s">
        <v>130</v>
      </c>
      <c r="I1068" s="36" t="s">
        <v>1499</v>
      </c>
      <c r="J1068" s="36" t="s">
        <v>1511</v>
      </c>
      <c r="K1068" s="38" t="s">
        <v>38</v>
      </c>
      <c r="L1068" s="36" t="s">
        <v>1512</v>
      </c>
      <c r="M1068" s="37" t="s">
        <v>36</v>
      </c>
      <c r="N1068" s="36" t="s">
        <v>36</v>
      </c>
      <c r="O1068" s="36" t="s">
        <v>36</v>
      </c>
      <c r="P1068" s="36" t="s">
        <v>36</v>
      </c>
      <c r="Q1068" s="36" t="s">
        <v>88</v>
      </c>
      <c r="R1068" s="36" t="s">
        <v>36</v>
      </c>
      <c r="S1068" s="36" t="s">
        <v>36</v>
      </c>
      <c r="T1068" s="38" t="s">
        <v>41</v>
      </c>
      <c r="U1068" s="36" t="s">
        <v>36</v>
      </c>
      <c r="V1068" s="36" t="s">
        <v>36</v>
      </c>
      <c r="W1068" s="36" t="s">
        <v>36</v>
      </c>
      <c r="X1068" s="38"/>
      <c r="Y1068" s="40"/>
      <c r="AD1068" s="41"/>
    </row>
    <row r="1069" spans="1:38" s="34" customFormat="1" ht="13.2" x14ac:dyDescent="0.25">
      <c r="A1069" s="1">
        <v>1068</v>
      </c>
      <c r="B1069" s="38">
        <v>80</v>
      </c>
      <c r="C1069" s="36" t="s">
        <v>1499</v>
      </c>
      <c r="D1069" s="20">
        <v>7</v>
      </c>
      <c r="E1069" s="20">
        <f t="shared" si="90"/>
        <v>48</v>
      </c>
      <c r="F1069" s="36" t="s">
        <v>1513</v>
      </c>
      <c r="G1069" s="36" t="s">
        <v>1500</v>
      </c>
      <c r="H1069" s="36" t="s">
        <v>130</v>
      </c>
      <c r="I1069" s="36" t="s">
        <v>1499</v>
      </c>
      <c r="J1069" s="36" t="s">
        <v>1514</v>
      </c>
      <c r="K1069" s="38" t="s">
        <v>38</v>
      </c>
      <c r="L1069" s="36" t="s">
        <v>60</v>
      </c>
      <c r="M1069" s="37" t="s">
        <v>36</v>
      </c>
      <c r="N1069" s="36" t="s">
        <v>36</v>
      </c>
      <c r="O1069" s="36" t="s">
        <v>36</v>
      </c>
      <c r="P1069" s="36" t="s">
        <v>36</v>
      </c>
      <c r="Q1069" s="36" t="s">
        <v>88</v>
      </c>
      <c r="R1069" s="36" t="s">
        <v>36</v>
      </c>
      <c r="S1069" s="36" t="s">
        <v>36</v>
      </c>
      <c r="T1069" s="38" t="s">
        <v>41</v>
      </c>
      <c r="U1069" s="36" t="s">
        <v>36</v>
      </c>
      <c r="V1069" s="36" t="s">
        <v>36</v>
      </c>
      <c r="W1069" s="36" t="s">
        <v>36</v>
      </c>
      <c r="X1069" s="38"/>
      <c r="Y1069" s="40"/>
      <c r="AD1069" s="41"/>
    </row>
    <row r="1070" spans="1:38" s="34" customFormat="1" ht="13.2" x14ac:dyDescent="0.25">
      <c r="A1070" s="1">
        <v>1069</v>
      </c>
      <c r="B1070" s="38">
        <v>80</v>
      </c>
      <c r="C1070" s="36" t="s">
        <v>1499</v>
      </c>
      <c r="D1070" s="53">
        <v>8</v>
      </c>
      <c r="E1070" s="20">
        <f t="shared" si="90"/>
        <v>43</v>
      </c>
      <c r="F1070" s="36" t="s">
        <v>1515</v>
      </c>
      <c r="G1070" s="36" t="s">
        <v>1500</v>
      </c>
      <c r="H1070" s="36" t="s">
        <v>130</v>
      </c>
      <c r="I1070" s="36" t="s">
        <v>1499</v>
      </c>
      <c r="J1070" s="36" t="s">
        <v>1516</v>
      </c>
      <c r="K1070" s="38" t="s">
        <v>38</v>
      </c>
      <c r="L1070" s="36" t="s">
        <v>1512</v>
      </c>
      <c r="M1070" s="37" t="s">
        <v>36</v>
      </c>
      <c r="N1070" s="36" t="s">
        <v>36</v>
      </c>
      <c r="O1070" s="36" t="s">
        <v>36</v>
      </c>
      <c r="P1070" s="36" t="s">
        <v>36</v>
      </c>
      <c r="Q1070" s="36" t="s">
        <v>88</v>
      </c>
      <c r="R1070" s="36" t="s">
        <v>36</v>
      </c>
      <c r="S1070" s="36" t="s">
        <v>36</v>
      </c>
      <c r="T1070" s="38" t="s">
        <v>41</v>
      </c>
      <c r="U1070" s="36" t="s">
        <v>36</v>
      </c>
      <c r="V1070" s="36" t="s">
        <v>36</v>
      </c>
      <c r="W1070" s="36" t="s">
        <v>36</v>
      </c>
      <c r="X1070" s="38"/>
      <c r="Y1070" s="40"/>
      <c r="AD1070" s="41"/>
    </row>
    <row r="1071" spans="1:38" s="34" customFormat="1" ht="13.2" x14ac:dyDescent="0.25">
      <c r="A1071" s="1">
        <v>1070</v>
      </c>
      <c r="B1071" s="38">
        <v>80</v>
      </c>
      <c r="C1071" s="36" t="s">
        <v>1499</v>
      </c>
      <c r="D1071" s="20">
        <v>9</v>
      </c>
      <c r="E1071" s="20">
        <f t="shared" si="90"/>
        <v>52</v>
      </c>
      <c r="F1071" s="36" t="s">
        <v>1517</v>
      </c>
      <c r="G1071" s="36" t="s">
        <v>1500</v>
      </c>
      <c r="H1071" s="36" t="s">
        <v>130</v>
      </c>
      <c r="I1071" s="36" t="s">
        <v>1499</v>
      </c>
      <c r="J1071" s="36" t="s">
        <v>1518</v>
      </c>
      <c r="K1071" s="38" t="s">
        <v>38</v>
      </c>
      <c r="L1071" s="36" t="s">
        <v>39</v>
      </c>
      <c r="M1071" s="37" t="s">
        <v>36</v>
      </c>
      <c r="N1071" s="36" t="s">
        <v>36</v>
      </c>
      <c r="O1071" s="36" t="s">
        <v>36</v>
      </c>
      <c r="P1071" s="36" t="s">
        <v>36</v>
      </c>
      <c r="Q1071" s="36" t="s">
        <v>88</v>
      </c>
      <c r="R1071" s="36" t="s">
        <v>36</v>
      </c>
      <c r="S1071" s="36" t="s">
        <v>36</v>
      </c>
      <c r="T1071" s="38" t="s">
        <v>41</v>
      </c>
      <c r="U1071" s="36" t="s">
        <v>36</v>
      </c>
      <c r="V1071" s="36" t="s">
        <v>36</v>
      </c>
      <c r="W1071" s="36" t="s">
        <v>36</v>
      </c>
      <c r="X1071" s="38"/>
      <c r="Y1071" s="40"/>
      <c r="AD1071" s="41"/>
    </row>
    <row r="1072" spans="1:38" s="34" customFormat="1" ht="13.2" x14ac:dyDescent="0.25">
      <c r="A1072" s="1">
        <v>1071</v>
      </c>
      <c r="B1072" s="38">
        <v>80</v>
      </c>
      <c r="C1072" s="36" t="s">
        <v>1499</v>
      </c>
      <c r="D1072" s="53">
        <v>10</v>
      </c>
      <c r="E1072" s="20">
        <f t="shared" si="90"/>
        <v>43</v>
      </c>
      <c r="F1072" s="36" t="s">
        <v>1519</v>
      </c>
      <c r="G1072" s="36" t="s">
        <v>1500</v>
      </c>
      <c r="H1072" s="36" t="s">
        <v>130</v>
      </c>
      <c r="I1072" s="36" t="s">
        <v>1499</v>
      </c>
      <c r="J1072" s="36" t="s">
        <v>1520</v>
      </c>
      <c r="K1072" s="38" t="s">
        <v>38</v>
      </c>
      <c r="L1072" s="36" t="s">
        <v>1512</v>
      </c>
      <c r="M1072" s="37" t="s">
        <v>36</v>
      </c>
      <c r="N1072" s="36" t="s">
        <v>36</v>
      </c>
      <c r="O1072" s="36" t="s">
        <v>36</v>
      </c>
      <c r="P1072" s="36" t="s">
        <v>36</v>
      </c>
      <c r="Q1072" s="36" t="s">
        <v>88</v>
      </c>
      <c r="R1072" s="36" t="s">
        <v>36</v>
      </c>
      <c r="S1072" s="36" t="s">
        <v>36</v>
      </c>
      <c r="T1072" s="38" t="s">
        <v>41</v>
      </c>
      <c r="U1072" s="36" t="s">
        <v>36</v>
      </c>
      <c r="V1072" s="36" t="s">
        <v>36</v>
      </c>
      <c r="W1072" s="36" t="s">
        <v>36</v>
      </c>
      <c r="X1072" s="38"/>
      <c r="Y1072" s="40"/>
      <c r="AD1072" s="41"/>
    </row>
    <row r="1073" spans="1:38" s="34" customFormat="1" ht="13.2" x14ac:dyDescent="0.25">
      <c r="A1073" s="1">
        <v>1072</v>
      </c>
      <c r="B1073" s="38">
        <v>80</v>
      </c>
      <c r="C1073" s="36" t="s">
        <v>1499</v>
      </c>
      <c r="D1073" s="20">
        <v>11</v>
      </c>
      <c r="E1073" s="20">
        <f t="shared" si="90"/>
        <v>46</v>
      </c>
      <c r="F1073" s="36" t="s">
        <v>1521</v>
      </c>
      <c r="G1073" s="36" t="s">
        <v>1500</v>
      </c>
      <c r="H1073" s="36" t="s">
        <v>130</v>
      </c>
      <c r="I1073" s="36" t="s">
        <v>1499</v>
      </c>
      <c r="J1073" s="36" t="s">
        <v>1522</v>
      </c>
      <c r="K1073" s="38" t="s">
        <v>38</v>
      </c>
      <c r="L1073" s="36" t="s">
        <v>1512</v>
      </c>
      <c r="M1073" s="37" t="s">
        <v>36</v>
      </c>
      <c r="N1073" s="36" t="s">
        <v>36</v>
      </c>
      <c r="O1073" s="36" t="s">
        <v>36</v>
      </c>
      <c r="P1073" s="36" t="s">
        <v>36</v>
      </c>
      <c r="Q1073" s="36" t="s">
        <v>88</v>
      </c>
      <c r="R1073" s="36" t="s">
        <v>36</v>
      </c>
      <c r="S1073" s="36" t="s">
        <v>36</v>
      </c>
      <c r="T1073" s="38" t="s">
        <v>41</v>
      </c>
      <c r="U1073" s="36" t="s">
        <v>36</v>
      </c>
      <c r="V1073" s="36" t="s">
        <v>36</v>
      </c>
      <c r="W1073" s="36" t="s">
        <v>36</v>
      </c>
      <c r="X1073" s="38"/>
      <c r="Y1073" s="40"/>
      <c r="AD1073" s="41"/>
    </row>
    <row r="1074" spans="1:38" s="34" customFormat="1" ht="13.2" x14ac:dyDescent="0.25">
      <c r="A1074" s="1">
        <v>1073</v>
      </c>
      <c r="B1074" s="38">
        <v>80</v>
      </c>
      <c r="C1074" s="36" t="s">
        <v>1499</v>
      </c>
      <c r="D1074" s="53">
        <v>12</v>
      </c>
      <c r="E1074" s="20">
        <f t="shared" si="90"/>
        <v>45</v>
      </c>
      <c r="F1074" s="36" t="s">
        <v>1523</v>
      </c>
      <c r="G1074" s="36" t="s">
        <v>1500</v>
      </c>
      <c r="H1074" s="36" t="s">
        <v>130</v>
      </c>
      <c r="I1074" s="36" t="s">
        <v>1499</v>
      </c>
      <c r="J1074" s="36" t="s">
        <v>1524</v>
      </c>
      <c r="K1074" s="38" t="s">
        <v>38</v>
      </c>
      <c r="L1074" s="36" t="s">
        <v>60</v>
      </c>
      <c r="M1074" s="37" t="s">
        <v>36</v>
      </c>
      <c r="N1074" s="36" t="s">
        <v>36</v>
      </c>
      <c r="O1074" s="36" t="s">
        <v>36</v>
      </c>
      <c r="P1074" s="36" t="s">
        <v>36</v>
      </c>
      <c r="Q1074" s="36" t="s">
        <v>88</v>
      </c>
      <c r="R1074" s="36" t="s">
        <v>36</v>
      </c>
      <c r="S1074" s="36" t="s">
        <v>36</v>
      </c>
      <c r="T1074" s="38" t="s">
        <v>41</v>
      </c>
      <c r="U1074" s="36" t="s">
        <v>36</v>
      </c>
      <c r="V1074" s="36" t="s">
        <v>36</v>
      </c>
      <c r="W1074" s="36" t="s">
        <v>36</v>
      </c>
      <c r="X1074" s="38"/>
      <c r="Y1074" s="40"/>
      <c r="AD1074" s="41"/>
    </row>
    <row r="1075" spans="1:38" s="34" customFormat="1" ht="13.2" x14ac:dyDescent="0.25">
      <c r="A1075" s="1">
        <v>1074</v>
      </c>
      <c r="B1075" s="38">
        <v>80</v>
      </c>
      <c r="C1075" s="36" t="s">
        <v>1499</v>
      </c>
      <c r="D1075" s="20">
        <v>13</v>
      </c>
      <c r="E1075" s="20">
        <f t="shared" si="90"/>
        <v>54</v>
      </c>
      <c r="F1075" s="36" t="s">
        <v>1525</v>
      </c>
      <c r="G1075" s="36" t="s">
        <v>1500</v>
      </c>
      <c r="H1075" s="36" t="s">
        <v>130</v>
      </c>
      <c r="I1075" s="36" t="s">
        <v>1499</v>
      </c>
      <c r="J1075" s="36" t="s">
        <v>1526</v>
      </c>
      <c r="K1075" s="38" t="s">
        <v>38</v>
      </c>
      <c r="L1075" s="36" t="s">
        <v>39</v>
      </c>
      <c r="M1075" s="37" t="s">
        <v>36</v>
      </c>
      <c r="N1075" s="36" t="s">
        <v>36</v>
      </c>
      <c r="O1075" s="36" t="s">
        <v>36</v>
      </c>
      <c r="P1075" s="36" t="s">
        <v>36</v>
      </c>
      <c r="Q1075" s="36" t="s">
        <v>88</v>
      </c>
      <c r="R1075" s="36" t="s">
        <v>36</v>
      </c>
      <c r="S1075" s="36" t="s">
        <v>36</v>
      </c>
      <c r="T1075" s="38" t="s">
        <v>41</v>
      </c>
      <c r="U1075" s="36" t="s">
        <v>36</v>
      </c>
      <c r="V1075" s="36" t="s">
        <v>36</v>
      </c>
      <c r="W1075" s="36" t="s">
        <v>36</v>
      </c>
      <c r="X1075" s="38"/>
      <c r="Y1075" s="40"/>
      <c r="AD1075" s="41"/>
    </row>
    <row r="1076" spans="1:38" s="34" customFormat="1" ht="13.2" x14ac:dyDescent="0.25">
      <c r="A1076" s="1">
        <v>1075</v>
      </c>
      <c r="B1076" s="38">
        <v>80</v>
      </c>
      <c r="C1076" s="36" t="s">
        <v>1499</v>
      </c>
      <c r="D1076" s="53">
        <v>14</v>
      </c>
      <c r="E1076" s="20">
        <f t="shared" si="90"/>
        <v>45</v>
      </c>
      <c r="F1076" s="36" t="s">
        <v>1527</v>
      </c>
      <c r="G1076" s="36" t="s">
        <v>1500</v>
      </c>
      <c r="H1076" s="36" t="s">
        <v>130</v>
      </c>
      <c r="I1076" s="36" t="s">
        <v>1499</v>
      </c>
      <c r="J1076" s="36" t="s">
        <v>1528</v>
      </c>
      <c r="K1076" s="38" t="s">
        <v>38</v>
      </c>
      <c r="L1076" s="36" t="s">
        <v>60</v>
      </c>
      <c r="M1076" s="37" t="s">
        <v>36</v>
      </c>
      <c r="N1076" s="36" t="s">
        <v>36</v>
      </c>
      <c r="O1076" s="36" t="s">
        <v>36</v>
      </c>
      <c r="P1076" s="36" t="s">
        <v>36</v>
      </c>
      <c r="Q1076" s="36" t="s">
        <v>88</v>
      </c>
      <c r="R1076" s="36" t="s">
        <v>36</v>
      </c>
      <c r="S1076" s="36" t="s">
        <v>36</v>
      </c>
      <c r="T1076" s="38" t="s">
        <v>41</v>
      </c>
      <c r="U1076" s="36" t="s">
        <v>36</v>
      </c>
      <c r="V1076" s="36" t="s">
        <v>36</v>
      </c>
      <c r="W1076" s="36" t="s">
        <v>36</v>
      </c>
      <c r="X1076" s="38"/>
      <c r="Y1076" s="40"/>
      <c r="AD1076" s="41"/>
    </row>
    <row r="1077" spans="1:38" s="34" customFormat="1" ht="13.2" x14ac:dyDescent="0.25">
      <c r="A1077" s="1">
        <v>1076</v>
      </c>
      <c r="B1077" s="38">
        <v>80</v>
      </c>
      <c r="C1077" s="36" t="s">
        <v>1499</v>
      </c>
      <c r="D1077" s="20">
        <v>15</v>
      </c>
      <c r="E1077" s="20">
        <f t="shared" si="90"/>
        <v>48</v>
      </c>
      <c r="F1077" s="36" t="s">
        <v>1529</v>
      </c>
      <c r="G1077" s="36" t="s">
        <v>1500</v>
      </c>
      <c r="H1077" s="36" t="s">
        <v>130</v>
      </c>
      <c r="I1077" s="36" t="s">
        <v>1499</v>
      </c>
      <c r="J1077" s="36" t="s">
        <v>1530</v>
      </c>
      <c r="K1077" s="38" t="s">
        <v>38</v>
      </c>
      <c r="L1077" s="36" t="s">
        <v>60</v>
      </c>
      <c r="M1077" s="37" t="s">
        <v>36</v>
      </c>
      <c r="N1077" s="36" t="s">
        <v>36</v>
      </c>
      <c r="O1077" s="36" t="s">
        <v>36</v>
      </c>
      <c r="P1077" s="36" t="s">
        <v>36</v>
      </c>
      <c r="Q1077" s="36" t="s">
        <v>88</v>
      </c>
      <c r="R1077" s="36" t="s">
        <v>36</v>
      </c>
      <c r="S1077" s="36" t="s">
        <v>36</v>
      </c>
      <c r="T1077" s="38" t="s">
        <v>41</v>
      </c>
      <c r="U1077" s="36" t="s">
        <v>36</v>
      </c>
      <c r="V1077" s="36" t="s">
        <v>36</v>
      </c>
      <c r="W1077" s="36" t="s">
        <v>36</v>
      </c>
      <c r="X1077" s="38"/>
      <c r="Y1077" s="40"/>
      <c r="AD1077" s="41"/>
    </row>
    <row r="1078" spans="1:38" s="34" customFormat="1" ht="13.2" x14ac:dyDescent="0.25">
      <c r="A1078" s="1">
        <v>1077</v>
      </c>
      <c r="B1078" s="38">
        <v>80</v>
      </c>
      <c r="C1078" s="36" t="s">
        <v>1499</v>
      </c>
      <c r="D1078" s="53">
        <v>16</v>
      </c>
      <c r="E1078" s="20">
        <f t="shared" si="90"/>
        <v>44</v>
      </c>
      <c r="F1078" s="36" t="s">
        <v>1531</v>
      </c>
      <c r="G1078" s="36" t="s">
        <v>1500</v>
      </c>
      <c r="H1078" s="36" t="s">
        <v>130</v>
      </c>
      <c r="I1078" s="36" t="s">
        <v>1499</v>
      </c>
      <c r="J1078" s="36" t="s">
        <v>1532</v>
      </c>
      <c r="K1078" s="38" t="s">
        <v>38</v>
      </c>
      <c r="L1078" s="36" t="s">
        <v>60</v>
      </c>
      <c r="M1078" s="37" t="s">
        <v>36</v>
      </c>
      <c r="N1078" s="36" t="s">
        <v>36</v>
      </c>
      <c r="O1078" s="36" t="s">
        <v>36</v>
      </c>
      <c r="P1078" s="36" t="s">
        <v>36</v>
      </c>
      <c r="Q1078" s="36" t="s">
        <v>88</v>
      </c>
      <c r="R1078" s="36" t="s">
        <v>36</v>
      </c>
      <c r="S1078" s="36" t="s">
        <v>36</v>
      </c>
      <c r="T1078" s="38" t="s">
        <v>41</v>
      </c>
      <c r="U1078" s="36" t="s">
        <v>36</v>
      </c>
      <c r="V1078" s="36" t="s">
        <v>36</v>
      </c>
      <c r="W1078" s="36" t="s">
        <v>36</v>
      </c>
      <c r="X1078" s="38"/>
      <c r="Y1078" s="40"/>
      <c r="AD1078" s="41"/>
    </row>
    <row r="1079" spans="1:38" s="34" customFormat="1" ht="13.2" x14ac:dyDescent="0.25">
      <c r="A1079" s="1">
        <v>1078</v>
      </c>
      <c r="B1079" s="38">
        <v>80</v>
      </c>
      <c r="C1079" s="36" t="s">
        <v>1499</v>
      </c>
      <c r="D1079" s="20">
        <v>17</v>
      </c>
      <c r="E1079" s="20">
        <f t="shared" si="90"/>
        <v>54</v>
      </c>
      <c r="F1079" s="36" t="s">
        <v>1533</v>
      </c>
      <c r="G1079" s="36" t="s">
        <v>1500</v>
      </c>
      <c r="H1079" s="36" t="s">
        <v>130</v>
      </c>
      <c r="I1079" s="36" t="s">
        <v>1499</v>
      </c>
      <c r="J1079" s="36" t="s">
        <v>1534</v>
      </c>
      <c r="K1079" s="38" t="s">
        <v>38</v>
      </c>
      <c r="L1079" s="36" t="s">
        <v>39</v>
      </c>
      <c r="M1079" s="37" t="s">
        <v>36</v>
      </c>
      <c r="N1079" s="36" t="s">
        <v>36</v>
      </c>
      <c r="O1079" s="36" t="s">
        <v>36</v>
      </c>
      <c r="P1079" s="36" t="s">
        <v>36</v>
      </c>
      <c r="Q1079" s="36" t="s">
        <v>88</v>
      </c>
      <c r="R1079" s="36" t="s">
        <v>36</v>
      </c>
      <c r="S1079" s="36" t="s">
        <v>36</v>
      </c>
      <c r="T1079" s="38" t="s">
        <v>41</v>
      </c>
      <c r="U1079" s="36" t="s">
        <v>36</v>
      </c>
      <c r="V1079" s="36" t="s">
        <v>36</v>
      </c>
      <c r="W1079" s="36" t="s">
        <v>36</v>
      </c>
      <c r="X1079" s="38"/>
      <c r="Y1079" s="40"/>
      <c r="AD1079" s="41"/>
    </row>
    <row r="1080" spans="1:38" s="34" customFormat="1" ht="13.2" x14ac:dyDescent="0.25">
      <c r="A1080" s="1">
        <v>1079</v>
      </c>
      <c r="B1080" s="38">
        <v>80</v>
      </c>
      <c r="C1080" s="36" t="s">
        <v>1499</v>
      </c>
      <c r="D1080" s="53">
        <v>18</v>
      </c>
      <c r="E1080" s="20">
        <f t="shared" si="90"/>
        <v>44</v>
      </c>
      <c r="F1080" s="36" t="s">
        <v>1535</v>
      </c>
      <c r="G1080" s="36" t="s">
        <v>1500</v>
      </c>
      <c r="H1080" s="36" t="s">
        <v>130</v>
      </c>
      <c r="I1080" s="36" t="s">
        <v>1499</v>
      </c>
      <c r="J1080" s="36" t="s">
        <v>1536</v>
      </c>
      <c r="K1080" s="38" t="s">
        <v>38</v>
      </c>
      <c r="L1080" s="36" t="s">
        <v>60</v>
      </c>
      <c r="M1080" s="37" t="s">
        <v>36</v>
      </c>
      <c r="N1080" s="36" t="s">
        <v>36</v>
      </c>
      <c r="O1080" s="36" t="s">
        <v>36</v>
      </c>
      <c r="P1080" s="36" t="s">
        <v>36</v>
      </c>
      <c r="Q1080" s="36" t="s">
        <v>88</v>
      </c>
      <c r="R1080" s="36" t="s">
        <v>36</v>
      </c>
      <c r="S1080" s="36" t="s">
        <v>36</v>
      </c>
      <c r="T1080" s="38" t="s">
        <v>41</v>
      </c>
      <c r="U1080" s="36" t="s">
        <v>36</v>
      </c>
      <c r="V1080" s="36" t="s">
        <v>36</v>
      </c>
      <c r="W1080" s="36" t="s">
        <v>36</v>
      </c>
      <c r="X1080" s="38"/>
      <c r="Y1080" s="40"/>
      <c r="AD1080" s="41"/>
    </row>
    <row r="1081" spans="1:38" s="34" customFormat="1" ht="13.2" x14ac:dyDescent="0.25">
      <c r="A1081" s="1">
        <v>1080</v>
      </c>
      <c r="B1081" s="38">
        <v>80</v>
      </c>
      <c r="C1081" s="36" t="s">
        <v>1499</v>
      </c>
      <c r="D1081" s="20">
        <v>19</v>
      </c>
      <c r="E1081" s="20">
        <f t="shared" si="90"/>
        <v>53</v>
      </c>
      <c r="F1081" s="36" t="s">
        <v>1537</v>
      </c>
      <c r="G1081" s="36" t="s">
        <v>1500</v>
      </c>
      <c r="H1081" s="36" t="s">
        <v>130</v>
      </c>
      <c r="I1081" s="36" t="s">
        <v>1499</v>
      </c>
      <c r="J1081" s="36" t="s">
        <v>1538</v>
      </c>
      <c r="K1081" s="38" t="s">
        <v>38</v>
      </c>
      <c r="L1081" s="36" t="s">
        <v>39</v>
      </c>
      <c r="M1081" s="37" t="s">
        <v>36</v>
      </c>
      <c r="N1081" s="36" t="s">
        <v>36</v>
      </c>
      <c r="O1081" s="36" t="s">
        <v>36</v>
      </c>
      <c r="P1081" s="36" t="s">
        <v>36</v>
      </c>
      <c r="Q1081" s="36" t="s">
        <v>88</v>
      </c>
      <c r="R1081" s="36" t="s">
        <v>36</v>
      </c>
      <c r="S1081" s="36" t="s">
        <v>36</v>
      </c>
      <c r="T1081" s="38" t="s">
        <v>41</v>
      </c>
      <c r="U1081" s="36" t="s">
        <v>36</v>
      </c>
      <c r="V1081" s="36" t="s">
        <v>36</v>
      </c>
      <c r="W1081" s="36" t="s">
        <v>36</v>
      </c>
      <c r="X1081" s="38"/>
      <c r="Y1081" s="40"/>
      <c r="AD1081" s="41"/>
    </row>
    <row r="1082" spans="1:38" s="34" customFormat="1" ht="13.2" x14ac:dyDescent="0.25">
      <c r="A1082" s="1">
        <v>1081</v>
      </c>
      <c r="B1082" s="38">
        <v>80</v>
      </c>
      <c r="C1082" s="36" t="s">
        <v>1499</v>
      </c>
      <c r="D1082" s="53">
        <v>20</v>
      </c>
      <c r="E1082" s="20">
        <f t="shared" si="90"/>
        <v>44</v>
      </c>
      <c r="F1082" s="36" t="s">
        <v>1539</v>
      </c>
      <c r="G1082" s="36" t="s">
        <v>1500</v>
      </c>
      <c r="H1082" s="36" t="s">
        <v>130</v>
      </c>
      <c r="I1082" s="36" t="s">
        <v>1499</v>
      </c>
      <c r="J1082" s="36" t="s">
        <v>1540</v>
      </c>
      <c r="K1082" s="38" t="s">
        <v>38</v>
      </c>
      <c r="L1082" s="36" t="s">
        <v>60</v>
      </c>
      <c r="M1082" s="37" t="s">
        <v>36</v>
      </c>
      <c r="N1082" s="36" t="s">
        <v>36</v>
      </c>
      <c r="O1082" s="36" t="s">
        <v>36</v>
      </c>
      <c r="P1082" s="36" t="s">
        <v>36</v>
      </c>
      <c r="Q1082" s="36" t="s">
        <v>88</v>
      </c>
      <c r="R1082" s="36" t="s">
        <v>36</v>
      </c>
      <c r="S1082" s="36" t="s">
        <v>36</v>
      </c>
      <c r="T1082" s="38" t="s">
        <v>41</v>
      </c>
      <c r="U1082" s="36" t="s">
        <v>36</v>
      </c>
      <c r="V1082" s="36" t="s">
        <v>36</v>
      </c>
      <c r="W1082" s="36" t="s">
        <v>36</v>
      </c>
      <c r="X1082" s="38"/>
      <c r="Y1082" s="40"/>
      <c r="AD1082" s="41"/>
    </row>
    <row r="1083" spans="1:38" s="34" customFormat="1" ht="13.2" x14ac:dyDescent="0.25">
      <c r="A1083" s="1">
        <v>1082</v>
      </c>
      <c r="B1083" s="38">
        <v>80</v>
      </c>
      <c r="C1083" s="36" t="s">
        <v>1499</v>
      </c>
      <c r="D1083" s="20">
        <v>21</v>
      </c>
      <c r="E1083" s="20">
        <f t="shared" si="90"/>
        <v>47</v>
      </c>
      <c r="F1083" s="36" t="s">
        <v>1541</v>
      </c>
      <c r="G1083" s="36" t="s">
        <v>1500</v>
      </c>
      <c r="H1083" s="36" t="s">
        <v>130</v>
      </c>
      <c r="I1083" s="36" t="s">
        <v>1499</v>
      </c>
      <c r="J1083" s="36" t="s">
        <v>1542</v>
      </c>
      <c r="K1083" s="38" t="s">
        <v>38</v>
      </c>
      <c r="L1083" s="36" t="s">
        <v>60</v>
      </c>
      <c r="M1083" s="37" t="s">
        <v>36</v>
      </c>
      <c r="N1083" s="36" t="s">
        <v>36</v>
      </c>
      <c r="O1083" s="36" t="s">
        <v>36</v>
      </c>
      <c r="P1083" s="36" t="s">
        <v>36</v>
      </c>
      <c r="Q1083" s="36" t="s">
        <v>88</v>
      </c>
      <c r="R1083" s="36" t="s">
        <v>36</v>
      </c>
      <c r="S1083" s="36" t="s">
        <v>36</v>
      </c>
      <c r="T1083" s="38" t="s">
        <v>41</v>
      </c>
      <c r="U1083" s="36" t="s">
        <v>36</v>
      </c>
      <c r="V1083" s="36" t="s">
        <v>36</v>
      </c>
      <c r="W1083" s="36" t="s">
        <v>36</v>
      </c>
      <c r="X1083" s="38"/>
      <c r="Y1083" s="40"/>
      <c r="AD1083" s="41"/>
    </row>
    <row r="1084" spans="1:38" s="34" customFormat="1" ht="13.2" x14ac:dyDescent="0.25">
      <c r="A1084" s="1">
        <v>1083</v>
      </c>
      <c r="B1084" s="38">
        <v>80</v>
      </c>
      <c r="C1084" s="36" t="s">
        <v>1499</v>
      </c>
      <c r="D1084" s="53">
        <v>22</v>
      </c>
      <c r="E1084" s="20">
        <f t="shared" si="90"/>
        <v>67</v>
      </c>
      <c r="F1084" s="36" t="s">
        <v>1543</v>
      </c>
      <c r="G1084" s="36" t="s">
        <v>1500</v>
      </c>
      <c r="H1084" s="36" t="s">
        <v>130</v>
      </c>
      <c r="I1084" s="36" t="s">
        <v>1499</v>
      </c>
      <c r="J1084" s="36" t="s">
        <v>1544</v>
      </c>
      <c r="K1084" s="38" t="s">
        <v>38</v>
      </c>
      <c r="L1084" s="36" t="s">
        <v>1512</v>
      </c>
      <c r="M1084" s="37" t="s">
        <v>36</v>
      </c>
      <c r="N1084" s="36" t="s">
        <v>36</v>
      </c>
      <c r="O1084" s="36" t="s">
        <v>36</v>
      </c>
      <c r="P1084" s="36" t="s">
        <v>36</v>
      </c>
      <c r="Q1084" s="36" t="s">
        <v>88</v>
      </c>
      <c r="R1084" s="36" t="s">
        <v>36</v>
      </c>
      <c r="S1084" s="36" t="s">
        <v>36</v>
      </c>
      <c r="T1084" s="38" t="s">
        <v>41</v>
      </c>
      <c r="U1084" s="36" t="s">
        <v>36</v>
      </c>
      <c r="V1084" s="36" t="s">
        <v>36</v>
      </c>
      <c r="W1084" s="36" t="s">
        <v>36</v>
      </c>
      <c r="X1084" s="38"/>
      <c r="Y1084" s="40"/>
      <c r="AD1084" s="41"/>
    </row>
    <row r="1085" spans="1:38" s="34" customFormat="1" ht="13.2" x14ac:dyDescent="0.25">
      <c r="A1085" s="1">
        <v>1084</v>
      </c>
      <c r="B1085" s="38">
        <v>80</v>
      </c>
      <c r="C1085" s="36" t="s">
        <v>1499</v>
      </c>
      <c r="D1085" s="20">
        <v>23</v>
      </c>
      <c r="E1085" s="20">
        <f t="shared" si="90"/>
        <v>67</v>
      </c>
      <c r="F1085" s="36" t="s">
        <v>1545</v>
      </c>
      <c r="G1085" s="36" t="s">
        <v>1500</v>
      </c>
      <c r="H1085" s="36" t="s">
        <v>130</v>
      </c>
      <c r="I1085" s="36" t="s">
        <v>1499</v>
      </c>
      <c r="J1085" s="36" t="s">
        <v>1546</v>
      </c>
      <c r="K1085" s="38" t="s">
        <v>38</v>
      </c>
      <c r="L1085" s="36" t="s">
        <v>1512</v>
      </c>
      <c r="M1085" s="37" t="s">
        <v>36</v>
      </c>
      <c r="N1085" s="36" t="s">
        <v>36</v>
      </c>
      <c r="O1085" s="36" t="s">
        <v>36</v>
      </c>
      <c r="P1085" s="36" t="s">
        <v>36</v>
      </c>
      <c r="Q1085" s="36" t="s">
        <v>88</v>
      </c>
      <c r="R1085" s="36" t="s">
        <v>36</v>
      </c>
      <c r="S1085" s="36" t="s">
        <v>36</v>
      </c>
      <c r="T1085" s="38" t="s">
        <v>41</v>
      </c>
      <c r="U1085" s="36" t="s">
        <v>36</v>
      </c>
      <c r="V1085" s="36" t="s">
        <v>36</v>
      </c>
      <c r="W1085" s="36" t="s">
        <v>36</v>
      </c>
      <c r="X1085" s="38"/>
      <c r="Y1085" s="40"/>
      <c r="AD1085" s="41"/>
    </row>
    <row r="1086" spans="1:38" s="34" customFormat="1" ht="13.2" x14ac:dyDescent="0.25">
      <c r="A1086" s="1">
        <v>1085</v>
      </c>
      <c r="B1086" s="38">
        <v>80</v>
      </c>
      <c r="C1086" s="36" t="s">
        <v>1499</v>
      </c>
      <c r="D1086" s="53">
        <v>24</v>
      </c>
      <c r="E1086" s="20">
        <f t="shared" si="90"/>
        <v>67</v>
      </c>
      <c r="F1086" s="36" t="s">
        <v>1547</v>
      </c>
      <c r="G1086" s="36" t="s">
        <v>1500</v>
      </c>
      <c r="H1086" s="36" t="s">
        <v>130</v>
      </c>
      <c r="I1086" s="36" t="s">
        <v>1499</v>
      </c>
      <c r="J1086" s="36" t="s">
        <v>1548</v>
      </c>
      <c r="K1086" s="38" t="s">
        <v>38</v>
      </c>
      <c r="L1086" s="36" t="s">
        <v>1512</v>
      </c>
      <c r="M1086" s="37" t="s">
        <v>36</v>
      </c>
      <c r="N1086" s="36" t="s">
        <v>36</v>
      </c>
      <c r="O1086" s="36" t="s">
        <v>36</v>
      </c>
      <c r="P1086" s="36" t="s">
        <v>36</v>
      </c>
      <c r="Q1086" s="36" t="s">
        <v>88</v>
      </c>
      <c r="R1086" s="36" t="s">
        <v>36</v>
      </c>
      <c r="S1086" s="36" t="s">
        <v>36</v>
      </c>
      <c r="T1086" s="38" t="s">
        <v>41</v>
      </c>
      <c r="U1086" s="36" t="s">
        <v>36</v>
      </c>
      <c r="V1086" s="36" t="s">
        <v>36</v>
      </c>
      <c r="W1086" s="36" t="s">
        <v>36</v>
      </c>
      <c r="X1086" s="38"/>
      <c r="Y1086" s="40"/>
      <c r="AD1086" s="41"/>
    </row>
    <row r="1087" spans="1:38" s="34" customFormat="1" ht="13.2" x14ac:dyDescent="0.25">
      <c r="A1087" s="1">
        <v>1086</v>
      </c>
      <c r="B1087" s="39"/>
      <c r="D1087" s="39"/>
      <c r="K1087" s="39"/>
      <c r="M1087" s="35"/>
      <c r="X1087" s="39"/>
      <c r="Y1087" s="40"/>
      <c r="AD1087" s="41"/>
    </row>
    <row r="1088" spans="1:38" s="34" customFormat="1" ht="13.2" x14ac:dyDescent="0.25">
      <c r="A1088" s="1">
        <v>1087</v>
      </c>
      <c r="B1088" s="1">
        <v>81</v>
      </c>
      <c r="C1088" s="3" t="s">
        <v>1549</v>
      </c>
      <c r="D1088" s="1">
        <v>1</v>
      </c>
      <c r="E1088" s="1">
        <f t="shared" ref="E1088:E1114" si="91">LEN(F1088)</f>
        <v>44</v>
      </c>
      <c r="F1088" t="str">
        <f t="shared" ref="F1088:F1114" si="92">IF(G1088&lt;&gt;"",TRIM(CONCATENATE(G1088,H1088,"_",I1088,"_",J1088,"_",K1088)),"")</f>
        <v>VM01MKL_Kurbelschwingschere_Trennschnitt_Ist</v>
      </c>
      <c r="G1088" s="3" t="s">
        <v>1550</v>
      </c>
      <c r="H1088" t="s">
        <v>120</v>
      </c>
      <c r="I1088" t="s">
        <v>1551</v>
      </c>
      <c r="J1088" t="s">
        <v>1552</v>
      </c>
      <c r="K1088" s="1" t="s">
        <v>38</v>
      </c>
      <c r="L1088" t="s">
        <v>62</v>
      </c>
      <c r="M1088" s="14"/>
      <c r="N1088"/>
      <c r="O1088"/>
      <c r="P1088"/>
      <c r="Q1088" t="s">
        <v>119</v>
      </c>
      <c r="R1088"/>
      <c r="S1088" s="30"/>
      <c r="T1088" s="30"/>
      <c r="U1088" s="1" t="s">
        <v>41</v>
      </c>
      <c r="V1088" s="1"/>
      <c r="W1088" s="1"/>
      <c r="X1088" s="1"/>
      <c r="Y1088" s="1"/>
      <c r="Z1088" s="1"/>
      <c r="AA1088" s="1"/>
      <c r="AB1088" s="1"/>
      <c r="AC1088" s="15"/>
      <c r="AD1088"/>
      <c r="AE1088"/>
      <c r="AF1088"/>
      <c r="AG1088"/>
      <c r="AH1088"/>
      <c r="AI1088"/>
      <c r="AJ1088"/>
      <c r="AK1088"/>
      <c r="AL1088"/>
    </row>
    <row r="1089" spans="1:30" ht="13.2" x14ac:dyDescent="0.25">
      <c r="A1089" s="1">
        <v>1088</v>
      </c>
      <c r="B1089" s="1">
        <v>81</v>
      </c>
      <c r="C1089" s="3" t="s">
        <v>1549</v>
      </c>
      <c r="D1089" s="1">
        <v>2</v>
      </c>
      <c r="E1089" s="1">
        <f t="shared" si="91"/>
        <v>42</v>
      </c>
      <c r="F1089" t="str">
        <f t="shared" si="92"/>
        <v>WE01BN_Aufhaspel1_Bandgeschwindigkeit_Soll</v>
      </c>
      <c r="G1089" s="3" t="s">
        <v>1553</v>
      </c>
      <c r="H1089" t="s">
        <v>116</v>
      </c>
      <c r="I1089" t="s">
        <v>1554</v>
      </c>
      <c r="J1089" t="s">
        <v>118</v>
      </c>
      <c r="K1089" s="1" t="s">
        <v>48</v>
      </c>
      <c r="L1089" t="s">
        <v>67</v>
      </c>
      <c r="M1089" s="14"/>
      <c r="Q1089" t="s">
        <v>119</v>
      </c>
      <c r="S1089" s="30"/>
      <c r="T1089" s="30"/>
      <c r="U1089" s="1" t="s">
        <v>150</v>
      </c>
      <c r="W1089"/>
      <c r="Y1089"/>
      <c r="Z1089"/>
      <c r="AA1089"/>
      <c r="AB1089"/>
      <c r="AD1089" s="1"/>
    </row>
    <row r="1090" spans="1:30" ht="13.2" x14ac:dyDescent="0.25">
      <c r="A1090" s="1">
        <v>1089</v>
      </c>
      <c r="B1090" s="1">
        <v>81</v>
      </c>
      <c r="C1090" s="3" t="s">
        <v>1549</v>
      </c>
      <c r="D1090" s="1">
        <v>3</v>
      </c>
      <c r="E1090" s="1">
        <f t="shared" si="91"/>
        <v>41</v>
      </c>
      <c r="F1090" t="str">
        <f t="shared" si="92"/>
        <v>WE01BN_Aufhaspel1_Bandgeschwindigkeit_Ist</v>
      </c>
      <c r="G1090" s="3" t="s">
        <v>1553</v>
      </c>
      <c r="H1090" t="s">
        <v>116</v>
      </c>
      <c r="I1090" t="s">
        <v>1554</v>
      </c>
      <c r="J1090" t="s">
        <v>118</v>
      </c>
      <c r="K1090" s="1" t="s">
        <v>38</v>
      </c>
      <c r="L1090" t="s">
        <v>67</v>
      </c>
      <c r="M1090" s="14"/>
      <c r="Q1090" t="s">
        <v>119</v>
      </c>
      <c r="S1090" s="30"/>
      <c r="T1090" s="30"/>
      <c r="U1090" s="1" t="s">
        <v>41</v>
      </c>
      <c r="W1090"/>
      <c r="Z1090" s="3"/>
      <c r="AB1090"/>
      <c r="AC1090" s="3"/>
    </row>
    <row r="1091" spans="1:30" ht="13.2" x14ac:dyDescent="0.25">
      <c r="A1091" s="1">
        <v>1090</v>
      </c>
      <c r="B1091" s="1">
        <v>81</v>
      </c>
      <c r="C1091" s="3" t="s">
        <v>1549</v>
      </c>
      <c r="D1091" s="1">
        <v>4</v>
      </c>
      <c r="E1091" s="1">
        <f t="shared" si="91"/>
        <v>27</v>
      </c>
      <c r="F1091" t="str">
        <f t="shared" si="92"/>
        <v>WE01MKL_Aufhaspel1_Zug_Soll</v>
      </c>
      <c r="G1091" s="3" t="s">
        <v>1553</v>
      </c>
      <c r="H1091" t="s">
        <v>120</v>
      </c>
      <c r="I1091" t="s">
        <v>1554</v>
      </c>
      <c r="J1091" t="s">
        <v>121</v>
      </c>
      <c r="K1091" s="1" t="s">
        <v>48</v>
      </c>
      <c r="L1091" t="s">
        <v>260</v>
      </c>
      <c r="M1091" s="14"/>
      <c r="Q1091" t="s">
        <v>119</v>
      </c>
      <c r="S1091" s="30"/>
      <c r="T1091" s="30"/>
      <c r="U1091" s="1" t="s">
        <v>41</v>
      </c>
      <c r="W1091"/>
      <c r="Z1091" s="3"/>
      <c r="AB1091"/>
      <c r="AC1091" s="3"/>
    </row>
    <row r="1092" spans="1:30" ht="13.2" x14ac:dyDescent="0.25">
      <c r="A1092" s="1">
        <v>1091</v>
      </c>
      <c r="B1092" s="1">
        <v>81</v>
      </c>
      <c r="C1092" s="3" t="s">
        <v>1549</v>
      </c>
      <c r="D1092" s="1">
        <v>5</v>
      </c>
      <c r="E1092" s="1">
        <f t="shared" si="91"/>
        <v>26</v>
      </c>
      <c r="F1092" t="str">
        <f t="shared" si="92"/>
        <v>WE01MKL_Aufhaspel1_Zug_Ist</v>
      </c>
      <c r="G1092" s="3" t="s">
        <v>1553</v>
      </c>
      <c r="H1092" t="s">
        <v>120</v>
      </c>
      <c r="I1092" t="s">
        <v>1554</v>
      </c>
      <c r="J1092" t="s">
        <v>121</v>
      </c>
      <c r="K1092" s="1" t="s">
        <v>38</v>
      </c>
      <c r="L1092" t="s">
        <v>260</v>
      </c>
      <c r="M1092" s="14"/>
      <c r="Q1092" t="s">
        <v>119</v>
      </c>
      <c r="S1092" s="30"/>
      <c r="T1092" s="30"/>
      <c r="U1092" s="1" t="s">
        <v>41</v>
      </c>
      <c r="W1092"/>
      <c r="Z1092" s="3"/>
      <c r="AB1092"/>
      <c r="AC1092" s="3"/>
    </row>
    <row r="1093" spans="1:30" ht="13.2" x14ac:dyDescent="0.25">
      <c r="A1093" s="1">
        <v>1092</v>
      </c>
      <c r="B1093" s="1">
        <v>81</v>
      </c>
      <c r="C1093" s="3" t="s">
        <v>1549</v>
      </c>
      <c r="D1093" s="1">
        <v>6</v>
      </c>
      <c r="E1093" s="1">
        <f t="shared" si="91"/>
        <v>34</v>
      </c>
      <c r="F1093" t="str">
        <f t="shared" si="92"/>
        <v>WE01MKL_Aufhaspel1_Durchmesser_Ist</v>
      </c>
      <c r="G1093" s="3" t="s">
        <v>1553</v>
      </c>
      <c r="H1093" t="s">
        <v>120</v>
      </c>
      <c r="I1093" t="s">
        <v>1554</v>
      </c>
      <c r="J1093" t="s">
        <v>123</v>
      </c>
      <c r="K1093" s="1" t="s">
        <v>38</v>
      </c>
      <c r="L1093" t="s">
        <v>60</v>
      </c>
      <c r="M1093" s="14"/>
      <c r="Q1093" t="s">
        <v>119</v>
      </c>
      <c r="S1093" s="30"/>
      <c r="T1093" s="30"/>
      <c r="U1093" s="1" t="s">
        <v>41</v>
      </c>
      <c r="W1093"/>
      <c r="Z1093" s="3"/>
      <c r="AB1093"/>
      <c r="AC1093" s="3"/>
    </row>
    <row r="1094" spans="1:30" ht="13.2" x14ac:dyDescent="0.25">
      <c r="A1094" s="1">
        <v>1093</v>
      </c>
      <c r="B1094" s="1">
        <v>81</v>
      </c>
      <c r="C1094" s="3" t="s">
        <v>1549</v>
      </c>
      <c r="D1094" s="1">
        <v>7</v>
      </c>
      <c r="E1094" s="1">
        <f t="shared" si="91"/>
        <v>29</v>
      </c>
      <c r="F1094" t="str">
        <f t="shared" si="92"/>
        <v>WE01MKL_Aufhaspel1_Moment_Ist</v>
      </c>
      <c r="G1094" s="3" t="s">
        <v>1553</v>
      </c>
      <c r="H1094" t="s">
        <v>120</v>
      </c>
      <c r="I1094" t="s">
        <v>1554</v>
      </c>
      <c r="J1094" t="s">
        <v>124</v>
      </c>
      <c r="K1094" s="1" t="s">
        <v>38</v>
      </c>
      <c r="L1094" t="s">
        <v>125</v>
      </c>
      <c r="M1094" s="14"/>
      <c r="Q1094" t="s">
        <v>119</v>
      </c>
      <c r="S1094" s="30"/>
      <c r="T1094" s="30"/>
      <c r="U1094" s="1" t="s">
        <v>41</v>
      </c>
      <c r="W1094"/>
      <c r="Z1094" s="3"/>
      <c r="AB1094"/>
      <c r="AC1094" s="3"/>
    </row>
    <row r="1095" spans="1:30" ht="13.2" x14ac:dyDescent="0.25">
      <c r="A1095" s="1">
        <v>1094</v>
      </c>
      <c r="B1095" s="1">
        <v>81</v>
      </c>
      <c r="C1095" s="3" t="s">
        <v>1549</v>
      </c>
      <c r="D1095" s="1">
        <v>8</v>
      </c>
      <c r="E1095" s="1">
        <f t="shared" si="91"/>
        <v>43</v>
      </c>
      <c r="F1095" t="str">
        <f t="shared" si="92"/>
        <v>WE01MKL_Aufhaspel1_Wickelrichtung_Unten_Ist</v>
      </c>
      <c r="G1095" s="3" t="s">
        <v>1553</v>
      </c>
      <c r="H1095" t="s">
        <v>120</v>
      </c>
      <c r="I1095" t="s">
        <v>1555</v>
      </c>
      <c r="J1095" t="s">
        <v>152</v>
      </c>
      <c r="K1095" s="1" t="s">
        <v>38</v>
      </c>
      <c r="L1095" t="s">
        <v>62</v>
      </c>
      <c r="M1095" s="14"/>
      <c r="Q1095" t="s">
        <v>88</v>
      </c>
      <c r="S1095" s="30"/>
      <c r="T1095" s="30"/>
      <c r="V1095" s="1" t="s">
        <v>41</v>
      </c>
      <c r="W1095"/>
      <c r="Z1095" s="3"/>
      <c r="AB1095"/>
      <c r="AC1095" s="3"/>
    </row>
    <row r="1096" spans="1:30" ht="13.2" x14ac:dyDescent="0.25">
      <c r="A1096" s="1">
        <v>1095</v>
      </c>
      <c r="B1096" s="1">
        <v>81</v>
      </c>
      <c r="C1096" s="3" t="s">
        <v>1549</v>
      </c>
      <c r="D1096" s="1">
        <v>8</v>
      </c>
      <c r="E1096" s="1">
        <f t="shared" si="91"/>
        <v>42</v>
      </c>
      <c r="F1096" t="str">
        <f t="shared" si="92"/>
        <v>WE01MKL_Aufhaspel1_Wickelrichtung_Oben_Ist</v>
      </c>
      <c r="G1096" s="3" t="s">
        <v>1553</v>
      </c>
      <c r="H1096" t="s">
        <v>120</v>
      </c>
      <c r="I1096" t="s">
        <v>1555</v>
      </c>
      <c r="J1096" t="s">
        <v>153</v>
      </c>
      <c r="K1096" s="1" t="s">
        <v>38</v>
      </c>
      <c r="L1096" t="s">
        <v>62</v>
      </c>
      <c r="M1096" s="14"/>
      <c r="Q1096" t="s">
        <v>88</v>
      </c>
      <c r="S1096" s="30"/>
      <c r="T1096" s="30"/>
      <c r="V1096" s="1" t="s">
        <v>41</v>
      </c>
      <c r="W1096"/>
      <c r="Z1096" s="3"/>
      <c r="AB1096"/>
      <c r="AC1096" s="3"/>
    </row>
    <row r="1097" spans="1:30" ht="13.2" x14ac:dyDescent="0.25">
      <c r="A1097" s="1">
        <v>1096</v>
      </c>
      <c r="B1097" s="1">
        <v>81</v>
      </c>
      <c r="C1097" s="3" t="s">
        <v>1549</v>
      </c>
      <c r="D1097" s="1">
        <v>8</v>
      </c>
      <c r="E1097" s="1">
        <f t="shared" si="91"/>
        <v>28</v>
      </c>
      <c r="F1097" t="str">
        <f t="shared" si="92"/>
        <v>WE01MKL_Aufhaspel1_Strom_Ist</v>
      </c>
      <c r="G1097" s="3" t="s">
        <v>1553</v>
      </c>
      <c r="H1097" t="s">
        <v>120</v>
      </c>
      <c r="I1097" t="s">
        <v>1554</v>
      </c>
      <c r="J1097" t="s">
        <v>127</v>
      </c>
      <c r="K1097" s="1" t="s">
        <v>38</v>
      </c>
      <c r="L1097" t="s">
        <v>128</v>
      </c>
      <c r="M1097" s="14"/>
      <c r="Q1097" t="s">
        <v>119</v>
      </c>
      <c r="S1097" s="30"/>
      <c r="T1097" s="30"/>
      <c r="U1097" s="1" t="s">
        <v>41</v>
      </c>
      <c r="W1097"/>
      <c r="Z1097" s="3"/>
      <c r="AB1097"/>
      <c r="AC1097" s="3"/>
    </row>
    <row r="1098" spans="1:30" ht="13.2" x14ac:dyDescent="0.25">
      <c r="A1098" s="1">
        <v>1097</v>
      </c>
      <c r="B1098" s="1">
        <v>81</v>
      </c>
      <c r="C1098" s="3" t="s">
        <v>1549</v>
      </c>
      <c r="D1098" s="1">
        <v>9</v>
      </c>
      <c r="E1098" s="1">
        <f t="shared" si="91"/>
        <v>42</v>
      </c>
      <c r="F1098" t="str">
        <f t="shared" si="92"/>
        <v>WE01MKL_Aufhaspel1_Aufgewickelte_Länge_Ist</v>
      </c>
      <c r="G1098" s="3" t="s">
        <v>1553</v>
      </c>
      <c r="H1098" t="s">
        <v>120</v>
      </c>
      <c r="I1098" t="s">
        <v>1554</v>
      </c>
      <c r="J1098" t="s">
        <v>1556</v>
      </c>
      <c r="K1098" s="1" t="s">
        <v>38</v>
      </c>
      <c r="L1098" t="s">
        <v>39</v>
      </c>
      <c r="M1098" s="14"/>
      <c r="Q1098" t="s">
        <v>119</v>
      </c>
      <c r="S1098" s="30"/>
      <c r="T1098" s="30"/>
      <c r="U1098" s="1" t="s">
        <v>41</v>
      </c>
      <c r="W1098"/>
      <c r="Z1098" s="3"/>
      <c r="AB1098"/>
      <c r="AC1098" s="3"/>
    </row>
    <row r="1099" spans="1:30" ht="13.2" x14ac:dyDescent="0.25">
      <c r="A1099" s="1">
        <v>1098</v>
      </c>
      <c r="B1099" s="1">
        <v>81</v>
      </c>
      <c r="C1099" s="3" t="s">
        <v>1549</v>
      </c>
      <c r="D1099" s="1">
        <v>10</v>
      </c>
      <c r="E1099" s="1">
        <f t="shared" si="91"/>
        <v>39</v>
      </c>
      <c r="F1099" t="str">
        <f t="shared" si="92"/>
        <v>WH01EPC_Aufhaspel1_Innendurchmesser_Ist</v>
      </c>
      <c r="G1099" s="3" t="s">
        <v>1557</v>
      </c>
      <c r="H1099" t="s">
        <v>1558</v>
      </c>
      <c r="I1099" t="s">
        <v>1554</v>
      </c>
      <c r="J1099" t="s">
        <v>1559</v>
      </c>
      <c r="K1099" s="1" t="s">
        <v>38</v>
      </c>
      <c r="L1099" t="s">
        <v>60</v>
      </c>
      <c r="M1099" s="14"/>
      <c r="Q1099" t="s">
        <v>88</v>
      </c>
      <c r="S1099" s="30"/>
      <c r="T1099" s="30"/>
      <c r="V1099" s="1" t="s">
        <v>41</v>
      </c>
      <c r="W1099"/>
      <c r="Z1099" s="3"/>
      <c r="AB1099"/>
      <c r="AC1099" s="3"/>
    </row>
    <row r="1100" spans="1:30" ht="13.2" x14ac:dyDescent="0.25">
      <c r="A1100" s="1">
        <v>1099</v>
      </c>
      <c r="B1100" s="20">
        <v>81</v>
      </c>
      <c r="C1100" s="3" t="s">
        <v>1549</v>
      </c>
      <c r="D1100" s="1">
        <v>11</v>
      </c>
      <c r="E1100" s="1">
        <f t="shared" si="91"/>
        <v>42</v>
      </c>
      <c r="F1100" t="str">
        <f t="shared" si="92"/>
        <v>WQ01BN_Aufhaspel2_Bandgeschwindigkeit_Soll</v>
      </c>
      <c r="G1100" s="3" t="s">
        <v>1560</v>
      </c>
      <c r="H1100" t="s">
        <v>116</v>
      </c>
      <c r="I1100" t="s">
        <v>1561</v>
      </c>
      <c r="J1100" t="s">
        <v>118</v>
      </c>
      <c r="K1100" s="1" t="s">
        <v>48</v>
      </c>
      <c r="L1100" t="s">
        <v>67</v>
      </c>
      <c r="M1100" s="14"/>
      <c r="Q1100" t="s">
        <v>119</v>
      </c>
      <c r="S1100" s="30"/>
      <c r="T1100" s="30"/>
      <c r="U1100" s="1" t="s">
        <v>150</v>
      </c>
      <c r="W1100"/>
      <c r="Z1100" s="3"/>
      <c r="AB1100"/>
      <c r="AC1100" s="3"/>
    </row>
    <row r="1101" spans="1:30" ht="13.2" x14ac:dyDescent="0.25">
      <c r="A1101" s="1">
        <v>1100</v>
      </c>
      <c r="B1101" s="20">
        <v>81</v>
      </c>
      <c r="C1101" s="3" t="s">
        <v>1549</v>
      </c>
      <c r="D1101" s="1">
        <v>12</v>
      </c>
      <c r="E1101" s="1">
        <f t="shared" si="91"/>
        <v>41</v>
      </c>
      <c r="F1101" t="str">
        <f t="shared" si="92"/>
        <v>WQ01BN_Aufhaspel2_Bandgeschwindigkeit_Ist</v>
      </c>
      <c r="G1101" s="3" t="s">
        <v>1560</v>
      </c>
      <c r="H1101" t="s">
        <v>116</v>
      </c>
      <c r="I1101" t="s">
        <v>1561</v>
      </c>
      <c r="J1101" t="s">
        <v>118</v>
      </c>
      <c r="K1101" s="1" t="s">
        <v>38</v>
      </c>
      <c r="L1101" t="s">
        <v>67</v>
      </c>
      <c r="M1101" s="14"/>
      <c r="Q1101" t="s">
        <v>119</v>
      </c>
      <c r="S1101" s="30"/>
      <c r="T1101" s="30"/>
      <c r="U1101" s="1" t="s">
        <v>41</v>
      </c>
      <c r="W1101"/>
      <c r="Z1101" s="3"/>
      <c r="AB1101"/>
      <c r="AC1101" s="3"/>
    </row>
    <row r="1102" spans="1:30" ht="13.2" x14ac:dyDescent="0.25">
      <c r="A1102" s="1">
        <v>1101</v>
      </c>
      <c r="B1102" s="20">
        <v>81</v>
      </c>
      <c r="C1102" s="3" t="s">
        <v>1549</v>
      </c>
      <c r="D1102" s="1">
        <v>13</v>
      </c>
      <c r="E1102" s="1">
        <f t="shared" si="91"/>
        <v>27</v>
      </c>
      <c r="F1102" t="str">
        <f t="shared" si="92"/>
        <v>WQ01MKL_Aufhaspel2_Zug_Soll</v>
      </c>
      <c r="G1102" s="3" t="s">
        <v>1560</v>
      </c>
      <c r="H1102" t="s">
        <v>120</v>
      </c>
      <c r="I1102" t="s">
        <v>1561</v>
      </c>
      <c r="J1102" t="s">
        <v>121</v>
      </c>
      <c r="K1102" s="1" t="s">
        <v>48</v>
      </c>
      <c r="L1102" t="s">
        <v>260</v>
      </c>
      <c r="M1102" s="14"/>
      <c r="Q1102" t="s">
        <v>119</v>
      </c>
      <c r="S1102" s="30"/>
      <c r="T1102" s="30"/>
      <c r="U1102" s="1" t="s">
        <v>41</v>
      </c>
      <c r="W1102"/>
      <c r="Z1102" s="3"/>
      <c r="AB1102"/>
      <c r="AC1102" s="3"/>
    </row>
    <row r="1103" spans="1:30" ht="13.2" x14ac:dyDescent="0.25">
      <c r="A1103" s="1">
        <v>1102</v>
      </c>
      <c r="B1103" s="20">
        <v>81</v>
      </c>
      <c r="C1103" s="3" t="s">
        <v>1549</v>
      </c>
      <c r="D1103" s="1">
        <v>14</v>
      </c>
      <c r="E1103" s="1">
        <f t="shared" si="91"/>
        <v>26</v>
      </c>
      <c r="F1103" t="str">
        <f t="shared" si="92"/>
        <v>WQ01MKL_Aufhaspel2_Zug_Ist</v>
      </c>
      <c r="G1103" s="3" t="s">
        <v>1560</v>
      </c>
      <c r="H1103" t="s">
        <v>120</v>
      </c>
      <c r="I1103" t="s">
        <v>1561</v>
      </c>
      <c r="J1103" t="s">
        <v>121</v>
      </c>
      <c r="K1103" s="1" t="s">
        <v>38</v>
      </c>
      <c r="L1103" t="s">
        <v>260</v>
      </c>
      <c r="M1103" s="14"/>
      <c r="Q1103" t="s">
        <v>119</v>
      </c>
      <c r="S1103" s="30"/>
      <c r="T1103" s="30"/>
      <c r="U1103" s="1" t="s">
        <v>41</v>
      </c>
      <c r="W1103"/>
      <c r="Z1103" s="3"/>
      <c r="AB1103"/>
      <c r="AC1103" s="3"/>
    </row>
    <row r="1104" spans="1:30" ht="13.2" x14ac:dyDescent="0.25">
      <c r="A1104" s="1">
        <v>1103</v>
      </c>
      <c r="B1104" s="20">
        <v>81</v>
      </c>
      <c r="C1104" s="3" t="s">
        <v>1549</v>
      </c>
      <c r="D1104" s="1">
        <v>15</v>
      </c>
      <c r="E1104" s="1">
        <f t="shared" si="91"/>
        <v>34</v>
      </c>
      <c r="F1104" t="str">
        <f t="shared" si="92"/>
        <v>WQ01MKL_Aufhaspel2_Durchmesser_Ist</v>
      </c>
      <c r="G1104" s="3" t="s">
        <v>1560</v>
      </c>
      <c r="H1104" t="s">
        <v>120</v>
      </c>
      <c r="I1104" t="s">
        <v>1561</v>
      </c>
      <c r="J1104" t="s">
        <v>123</v>
      </c>
      <c r="K1104" s="1" t="s">
        <v>38</v>
      </c>
      <c r="L1104" t="s">
        <v>60</v>
      </c>
      <c r="M1104" s="14"/>
      <c r="Q1104" t="s">
        <v>119</v>
      </c>
      <c r="S1104" s="30"/>
      <c r="T1104" s="30"/>
      <c r="U1104" s="1" t="s">
        <v>41</v>
      </c>
      <c r="W1104"/>
      <c r="Z1104" s="3"/>
      <c r="AB1104"/>
      <c r="AC1104" s="3"/>
    </row>
    <row r="1105" spans="1:38" ht="13.2" x14ac:dyDescent="0.25">
      <c r="A1105" s="1">
        <v>1104</v>
      </c>
      <c r="B1105" s="20">
        <v>81</v>
      </c>
      <c r="C1105" s="3" t="s">
        <v>1549</v>
      </c>
      <c r="D1105" s="1">
        <v>16</v>
      </c>
      <c r="E1105" s="1">
        <f t="shared" si="91"/>
        <v>29</v>
      </c>
      <c r="F1105" t="str">
        <f t="shared" si="92"/>
        <v>WQ01MKL_Aufhaspel2_Moment_Ist</v>
      </c>
      <c r="G1105" s="3" t="s">
        <v>1560</v>
      </c>
      <c r="H1105" t="s">
        <v>120</v>
      </c>
      <c r="I1105" t="s">
        <v>1561</v>
      </c>
      <c r="J1105" t="s">
        <v>124</v>
      </c>
      <c r="K1105" s="1" t="s">
        <v>38</v>
      </c>
      <c r="L1105" t="s">
        <v>125</v>
      </c>
      <c r="M1105" s="14"/>
      <c r="Q1105" t="s">
        <v>119</v>
      </c>
      <c r="S1105" s="30"/>
      <c r="T1105" s="30"/>
      <c r="U1105" s="1" t="s">
        <v>41</v>
      </c>
      <c r="W1105"/>
      <c r="Z1105" s="3"/>
      <c r="AB1105"/>
      <c r="AC1105" s="3"/>
    </row>
    <row r="1106" spans="1:38" ht="13.2" x14ac:dyDescent="0.25">
      <c r="A1106" s="1">
        <v>1105</v>
      </c>
      <c r="B1106" s="20">
        <v>81</v>
      </c>
      <c r="C1106" s="3" t="s">
        <v>1549</v>
      </c>
      <c r="D1106" s="1">
        <v>17</v>
      </c>
      <c r="E1106" s="1">
        <f t="shared" si="91"/>
        <v>43</v>
      </c>
      <c r="F1106" t="str">
        <f t="shared" si="92"/>
        <v>WQ01MKL_Aufhaspel2_Wickelrichtung_Unten_Ist</v>
      </c>
      <c r="G1106" s="3" t="s">
        <v>1560</v>
      </c>
      <c r="H1106" t="s">
        <v>120</v>
      </c>
      <c r="I1106" t="s">
        <v>1562</v>
      </c>
      <c r="J1106" t="s">
        <v>152</v>
      </c>
      <c r="K1106" s="1" t="s">
        <v>38</v>
      </c>
      <c r="L1106" t="s">
        <v>62</v>
      </c>
      <c r="M1106" s="14"/>
      <c r="Q1106" t="s">
        <v>88</v>
      </c>
      <c r="S1106" s="30"/>
      <c r="T1106" s="30"/>
      <c r="V1106" s="1" t="s">
        <v>41</v>
      </c>
      <c r="W1106"/>
      <c r="Z1106" s="3"/>
      <c r="AB1106"/>
      <c r="AC1106" s="3"/>
    </row>
    <row r="1107" spans="1:38" ht="13.2" x14ac:dyDescent="0.25">
      <c r="A1107" s="1">
        <v>1106</v>
      </c>
      <c r="B1107" s="20">
        <v>81</v>
      </c>
      <c r="C1107" s="3" t="s">
        <v>1549</v>
      </c>
      <c r="D1107" s="1">
        <v>17</v>
      </c>
      <c r="E1107" s="1">
        <f t="shared" si="91"/>
        <v>42</v>
      </c>
      <c r="F1107" t="str">
        <f t="shared" si="92"/>
        <v>WQ01MKL_Aufhaspel2_Wickelrichtung_Oben_Ist</v>
      </c>
      <c r="G1107" s="3" t="s">
        <v>1560</v>
      </c>
      <c r="H1107" t="s">
        <v>120</v>
      </c>
      <c r="I1107" t="s">
        <v>1562</v>
      </c>
      <c r="J1107" t="s">
        <v>153</v>
      </c>
      <c r="K1107" s="1" t="s">
        <v>38</v>
      </c>
      <c r="L1107" t="s">
        <v>62</v>
      </c>
      <c r="M1107" s="14"/>
      <c r="Q1107" t="s">
        <v>88</v>
      </c>
      <c r="S1107" s="30"/>
      <c r="T1107" s="30"/>
      <c r="V1107" s="1" t="s">
        <v>41</v>
      </c>
      <c r="W1107"/>
      <c r="Z1107" s="3"/>
      <c r="AB1107"/>
      <c r="AC1107" s="3"/>
    </row>
    <row r="1108" spans="1:38" ht="13.2" x14ac:dyDescent="0.25">
      <c r="A1108" s="1">
        <v>1107</v>
      </c>
      <c r="B1108" s="20">
        <v>81</v>
      </c>
      <c r="C1108" s="3" t="s">
        <v>1549</v>
      </c>
      <c r="D1108" s="1">
        <v>17</v>
      </c>
      <c r="E1108" s="1">
        <f t="shared" si="91"/>
        <v>28</v>
      </c>
      <c r="F1108" t="str">
        <f t="shared" si="92"/>
        <v>WQ01MKL_Aufhaspel2_Strom_Ist</v>
      </c>
      <c r="G1108" s="3" t="s">
        <v>1560</v>
      </c>
      <c r="H1108" t="s">
        <v>120</v>
      </c>
      <c r="I1108" t="s">
        <v>1561</v>
      </c>
      <c r="J1108" t="s">
        <v>127</v>
      </c>
      <c r="K1108" s="1" t="s">
        <v>38</v>
      </c>
      <c r="L1108" t="s">
        <v>128</v>
      </c>
      <c r="M1108" s="14"/>
      <c r="Q1108" t="s">
        <v>119</v>
      </c>
      <c r="S1108" s="30"/>
      <c r="T1108" s="30"/>
      <c r="U1108" s="1" t="s">
        <v>41</v>
      </c>
      <c r="W1108"/>
      <c r="Z1108" s="3"/>
      <c r="AB1108"/>
      <c r="AC1108" s="3"/>
    </row>
    <row r="1109" spans="1:38" ht="13.2" x14ac:dyDescent="0.25">
      <c r="A1109" s="1">
        <v>1108</v>
      </c>
      <c r="B1109" s="20">
        <v>81</v>
      </c>
      <c r="C1109" s="3" t="s">
        <v>1549</v>
      </c>
      <c r="D1109" s="1">
        <v>18</v>
      </c>
      <c r="E1109" s="1">
        <f t="shared" si="91"/>
        <v>42</v>
      </c>
      <c r="F1109" t="str">
        <f t="shared" si="92"/>
        <v>WQ01MKL_Aufhaspel2_Aufgewickelte_Länge_Ist</v>
      </c>
      <c r="G1109" s="3" t="s">
        <v>1560</v>
      </c>
      <c r="H1109" t="s">
        <v>120</v>
      </c>
      <c r="I1109" t="s">
        <v>1561</v>
      </c>
      <c r="J1109" t="s">
        <v>1556</v>
      </c>
      <c r="K1109" s="1" t="s">
        <v>38</v>
      </c>
      <c r="L1109" t="s">
        <v>39</v>
      </c>
      <c r="M1109" s="14"/>
      <c r="Q1109" t="s">
        <v>119</v>
      </c>
      <c r="S1109" s="30"/>
      <c r="T1109" s="30"/>
      <c r="U1109" s="1" t="s">
        <v>41</v>
      </c>
      <c r="W1109"/>
      <c r="Z1109" s="3"/>
      <c r="AB1109"/>
      <c r="AC1109" s="3"/>
    </row>
    <row r="1110" spans="1:38" ht="13.2" x14ac:dyDescent="0.25">
      <c r="A1110" s="1">
        <v>1109</v>
      </c>
      <c r="B1110" s="20">
        <v>81</v>
      </c>
      <c r="C1110" s="3" t="s">
        <v>1549</v>
      </c>
      <c r="D1110" s="1">
        <v>19</v>
      </c>
      <c r="E1110" s="1">
        <f t="shared" si="91"/>
        <v>39</v>
      </c>
      <c r="F1110" t="str">
        <f t="shared" si="92"/>
        <v>WT02EPC_Aufhaspel2_Innendurchmesser_Ist</v>
      </c>
      <c r="G1110" s="3" t="s">
        <v>1563</v>
      </c>
      <c r="H1110" t="s">
        <v>1558</v>
      </c>
      <c r="I1110" t="s">
        <v>1561</v>
      </c>
      <c r="J1110" t="s">
        <v>1559</v>
      </c>
      <c r="K1110" s="1" t="s">
        <v>38</v>
      </c>
      <c r="L1110" t="s">
        <v>60</v>
      </c>
      <c r="M1110" s="14"/>
      <c r="Q1110" t="s">
        <v>88</v>
      </c>
      <c r="S1110" s="30"/>
      <c r="T1110" s="30"/>
      <c r="V1110" s="1" t="s">
        <v>41</v>
      </c>
      <c r="W1110"/>
      <c r="Z1110" s="3"/>
      <c r="AB1110"/>
      <c r="AC1110" s="3"/>
    </row>
    <row r="1111" spans="1:38" ht="13.2" x14ac:dyDescent="0.25">
      <c r="A1111" s="1">
        <v>1110</v>
      </c>
      <c r="B1111" s="20">
        <v>81</v>
      </c>
      <c r="C1111" s="3" t="s">
        <v>1549</v>
      </c>
      <c r="D1111" s="1">
        <v>19</v>
      </c>
      <c r="E1111" s="1">
        <f t="shared" si="91"/>
        <v>31</v>
      </c>
      <c r="F1111" t="str">
        <f t="shared" si="92"/>
        <v>WQ_Aufhaspel2_Hülse_Gesetzt_Ist</v>
      </c>
      <c r="G1111" s="3" t="s">
        <v>1564</v>
      </c>
      <c r="I1111" t="s">
        <v>1565</v>
      </c>
      <c r="J1111" t="s">
        <v>1566</v>
      </c>
      <c r="K1111" s="1" t="s">
        <v>38</v>
      </c>
      <c r="L1111" t="s">
        <v>62</v>
      </c>
      <c r="M1111" s="14"/>
      <c r="Q1111" t="s">
        <v>88</v>
      </c>
      <c r="S1111" s="30"/>
      <c r="T1111" s="30"/>
      <c r="V1111" s="1" t="s">
        <v>41</v>
      </c>
      <c r="W1111"/>
      <c r="Z1111" s="3"/>
      <c r="AB1111"/>
      <c r="AC1111" s="3"/>
    </row>
    <row r="1112" spans="1:38" ht="13.2" x14ac:dyDescent="0.25">
      <c r="A1112" s="1">
        <v>1111</v>
      </c>
      <c r="B1112" s="20">
        <v>81</v>
      </c>
      <c r="C1112" s="3" t="s">
        <v>1549</v>
      </c>
      <c r="D1112" s="1">
        <v>19</v>
      </c>
      <c r="E1112" s="1">
        <f t="shared" si="91"/>
        <v>27</v>
      </c>
      <c r="F1112" t="str">
        <f t="shared" si="92"/>
        <v>WQ_Aufhaspel2_Hülse_Art_Ist</v>
      </c>
      <c r="G1112" s="3" t="s">
        <v>1564</v>
      </c>
      <c r="I1112" t="s">
        <v>1565</v>
      </c>
      <c r="J1112" t="s">
        <v>1567</v>
      </c>
      <c r="K1112" s="1" t="s">
        <v>38</v>
      </c>
      <c r="L1112" t="s">
        <v>76</v>
      </c>
      <c r="M1112" s="14"/>
      <c r="Q1112" t="s">
        <v>88</v>
      </c>
      <c r="S1112" s="30" t="s">
        <v>1568</v>
      </c>
      <c r="T1112" s="30"/>
      <c r="V1112" s="1" t="s">
        <v>41</v>
      </c>
      <c r="W1112"/>
      <c r="Z1112" s="3"/>
      <c r="AB1112"/>
      <c r="AC1112" s="3"/>
    </row>
    <row r="1113" spans="1:38" ht="13.2" x14ac:dyDescent="0.25">
      <c r="A1113" s="1">
        <v>1112</v>
      </c>
      <c r="B1113" s="20">
        <v>81</v>
      </c>
      <c r="C1113" s="3" t="s">
        <v>1549</v>
      </c>
      <c r="D1113" s="1">
        <v>19</v>
      </c>
      <c r="E1113" s="1">
        <f t="shared" si="91"/>
        <v>27</v>
      </c>
      <c r="F1113" t="str">
        <f t="shared" si="92"/>
        <v>WE_Aufhaspel1_Hülse_Art_Ist</v>
      </c>
      <c r="G1113" s="3" t="s">
        <v>1569</v>
      </c>
      <c r="I1113" t="s">
        <v>1570</v>
      </c>
      <c r="J1113" t="s">
        <v>1567</v>
      </c>
      <c r="K1113" s="1" t="s">
        <v>38</v>
      </c>
      <c r="L1113" t="s">
        <v>76</v>
      </c>
      <c r="M1113" s="14"/>
      <c r="Q1113" t="s">
        <v>88</v>
      </c>
      <c r="S1113" s="30" t="s">
        <v>1568</v>
      </c>
      <c r="T1113" s="30"/>
      <c r="V1113" s="1" t="s">
        <v>41</v>
      </c>
      <c r="W1113"/>
      <c r="Z1113" s="3"/>
      <c r="AB1113"/>
      <c r="AC1113" s="3"/>
    </row>
    <row r="1114" spans="1:38" ht="13.2" x14ac:dyDescent="0.25">
      <c r="A1114" s="1">
        <v>1113</v>
      </c>
      <c r="B1114" s="1">
        <v>81</v>
      </c>
      <c r="C1114" s="3" t="s">
        <v>1549</v>
      </c>
      <c r="D1114" s="1">
        <v>19</v>
      </c>
      <c r="E1114" s="1">
        <f t="shared" si="91"/>
        <v>31</v>
      </c>
      <c r="F1114" t="str">
        <f t="shared" si="92"/>
        <v>WE_Aufhaspel1_Hülse_Gesetzt_Ist</v>
      </c>
      <c r="G1114" s="3" t="s">
        <v>1569</v>
      </c>
      <c r="I1114" t="s">
        <v>1570</v>
      </c>
      <c r="J1114" t="s">
        <v>1566</v>
      </c>
      <c r="K1114" s="1" t="s">
        <v>38</v>
      </c>
      <c r="L1114" t="s">
        <v>62</v>
      </c>
      <c r="M1114" s="14"/>
      <c r="Q1114" t="s">
        <v>88</v>
      </c>
      <c r="S1114" s="30"/>
      <c r="T1114" s="30"/>
      <c r="V1114" s="1" t="s">
        <v>41</v>
      </c>
      <c r="W1114"/>
      <c r="Z1114" s="3"/>
      <c r="AB1114"/>
      <c r="AC1114" s="3"/>
    </row>
    <row r="1115" spans="1:38" ht="13.2" x14ac:dyDescent="0.25">
      <c r="A1115" s="1"/>
      <c r="B1115" s="53"/>
      <c r="C1115" s="54"/>
      <c r="D1115" s="53"/>
      <c r="E1115" s="20"/>
      <c r="F1115" s="4"/>
      <c r="G1115" s="54"/>
      <c r="H1115" s="54"/>
      <c r="I1115" s="54"/>
      <c r="J1115" s="54"/>
      <c r="K1115" s="53"/>
      <c r="L1115" s="54"/>
      <c r="M1115" s="55"/>
      <c r="N1115" s="54"/>
      <c r="O1115" s="54"/>
      <c r="P1115" s="54"/>
      <c r="Q1115" s="54"/>
      <c r="R1115" s="54"/>
      <c r="S1115" s="67"/>
      <c r="T1115" s="54"/>
      <c r="U1115" s="54"/>
      <c r="V1115" s="53"/>
      <c r="W1115" s="34"/>
      <c r="X1115" s="66"/>
      <c r="Y1115" s="34"/>
      <c r="Z1115" s="34"/>
      <c r="AA1115" s="34"/>
      <c r="AB1115" s="34"/>
      <c r="AC1115" s="34"/>
      <c r="AD1115" s="34"/>
      <c r="AE1115" s="34"/>
      <c r="AF1115" s="34"/>
      <c r="AG1115" s="34"/>
      <c r="AH1115" s="34"/>
      <c r="AI1115" s="34"/>
      <c r="AJ1115" s="34"/>
      <c r="AK1115" s="34"/>
      <c r="AL1115" s="34"/>
    </row>
  </sheetData>
  <autoFilter ref="A1:AL1115">
    <sortState ref="A2:AL1115">
      <sortCondition ref="A1:A1115"/>
    </sortState>
  </autoFilter>
  <sortState ref="A1088:XFD1114">
    <sortCondition ref="B1088:B1114"/>
    <sortCondition ref="D1088:D1114"/>
  </sortState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T46"/>
  <sheetViews>
    <sheetView workbookViewId="0">
      <selection activeCell="K9" sqref="K9"/>
    </sheetView>
  </sheetViews>
  <sheetFormatPr baseColWidth="10" defaultColWidth="11.44140625" defaultRowHeight="13.2" x14ac:dyDescent="0.25"/>
  <cols>
    <col min="1" max="1" width="9.88671875" style="1" customWidth="1"/>
    <col min="2" max="2" width="25.109375" style="3" customWidth="1"/>
    <col min="3" max="3" width="8.5546875" style="1" customWidth="1"/>
    <col min="4" max="4" width="7.88671875" style="1" customWidth="1"/>
    <col min="5" max="5" width="47.88671875" customWidth="1"/>
    <col min="8" max="8" width="0.44140625" customWidth="1"/>
    <col min="9" max="9" width="19.44140625" customWidth="1"/>
    <col min="10" max="10" width="0.44140625" customWidth="1"/>
    <col min="11" max="11" width="13.88671875" customWidth="1"/>
    <col min="12" max="12" width="0.44140625" customWidth="1"/>
  </cols>
  <sheetData>
    <row r="1" spans="1:20" s="1" customFormat="1" ht="26.4" x14ac:dyDescent="0.25">
      <c r="A1" s="12" t="s">
        <v>0</v>
      </c>
      <c r="B1" s="13" t="s">
        <v>1</v>
      </c>
      <c r="C1" s="12" t="s">
        <v>2</v>
      </c>
      <c r="D1" s="12" t="s">
        <v>3</v>
      </c>
      <c r="E1" s="14" t="s">
        <v>4</v>
      </c>
      <c r="F1" s="12" t="s">
        <v>5</v>
      </c>
      <c r="G1" s="14" t="s">
        <v>1571</v>
      </c>
      <c r="H1" s="14"/>
      <c r="I1" s="12" t="s">
        <v>7</v>
      </c>
      <c r="J1" s="12"/>
      <c r="K1" s="14" t="s">
        <v>8</v>
      </c>
      <c r="L1" s="14"/>
      <c r="M1" s="14" t="s">
        <v>9</v>
      </c>
      <c r="N1" s="12" t="s">
        <v>10</v>
      </c>
      <c r="O1" s="12" t="s">
        <v>11</v>
      </c>
      <c r="P1" s="12" t="s">
        <v>12</v>
      </c>
      <c r="Q1" s="14" t="s">
        <v>13</v>
      </c>
      <c r="R1" s="12" t="s">
        <v>14</v>
      </c>
      <c r="S1" s="12" t="s">
        <v>15</v>
      </c>
      <c r="T1" s="14" t="s">
        <v>16</v>
      </c>
    </row>
    <row r="2" spans="1:20" x14ac:dyDescent="0.25">
      <c r="A2" s="1">
        <v>1</v>
      </c>
      <c r="B2" s="3" t="s">
        <v>46</v>
      </c>
      <c r="C2" s="1">
        <v>1</v>
      </c>
      <c r="D2" s="1">
        <f>LEN(E2)</f>
        <v>27</v>
      </c>
      <c r="E2" t="str">
        <f>TRIM(CONCATENATE(F2,G2,H2,I2,J2,K2,L2,M2))</f>
        <v>CB01MKL_Abhaspel1_Gekoppelt</v>
      </c>
      <c r="F2" t="s">
        <v>115</v>
      </c>
      <c r="G2" t="s">
        <v>120</v>
      </c>
      <c r="H2" t="s">
        <v>1572</v>
      </c>
      <c r="I2" t="s">
        <v>117</v>
      </c>
      <c r="J2" s="12" t="s">
        <v>1572</v>
      </c>
      <c r="K2" t="s">
        <v>1573</v>
      </c>
      <c r="L2" s="14"/>
      <c r="N2" t="s">
        <v>62</v>
      </c>
      <c r="S2" t="s">
        <v>133</v>
      </c>
    </row>
    <row r="3" spans="1:20" x14ac:dyDescent="0.25">
      <c r="A3" s="1">
        <v>1</v>
      </c>
      <c r="B3" s="3" t="s">
        <v>46</v>
      </c>
      <c r="C3" s="1">
        <v>2</v>
      </c>
      <c r="D3" s="1">
        <f>LEN(E3)</f>
        <v>33</v>
      </c>
      <c r="E3" t="str">
        <f>TRIM(CONCATENATE(F3,G3,H3,I3,J3,K3,L3,M3))</f>
        <v>CB01MKL_Abhaspel1_Geschwindigkeit</v>
      </c>
      <c r="F3" t="s">
        <v>115</v>
      </c>
      <c r="G3" t="s">
        <v>120</v>
      </c>
      <c r="H3" t="s">
        <v>1572</v>
      </c>
      <c r="I3" t="s">
        <v>117</v>
      </c>
      <c r="J3" s="12" t="s">
        <v>1572</v>
      </c>
      <c r="K3" t="s">
        <v>1111</v>
      </c>
      <c r="L3" s="14"/>
      <c r="N3" t="s">
        <v>1574</v>
      </c>
      <c r="S3" t="s">
        <v>119</v>
      </c>
    </row>
    <row r="4" spans="1:20" x14ac:dyDescent="0.25">
      <c r="J4" s="12"/>
      <c r="L4" s="14"/>
    </row>
    <row r="5" spans="1:20" x14ac:dyDescent="0.25">
      <c r="A5" s="1">
        <v>5</v>
      </c>
      <c r="B5" s="3" t="s">
        <v>53</v>
      </c>
      <c r="C5" s="1">
        <v>1</v>
      </c>
      <c r="D5" s="1">
        <f>LEN(E5)</f>
        <v>27</v>
      </c>
      <c r="E5" t="str">
        <f>TRIM(CONCATENATE(F5,G5,H5,I5,J5,K5,L5,M5))</f>
        <v>DB01MKL_Abhaspel2_Gekoppelt</v>
      </c>
      <c r="F5" t="s">
        <v>148</v>
      </c>
      <c r="G5" t="s">
        <v>120</v>
      </c>
      <c r="H5" t="s">
        <v>1572</v>
      </c>
      <c r="I5" t="s">
        <v>149</v>
      </c>
      <c r="J5" s="12" t="s">
        <v>1572</v>
      </c>
      <c r="K5" t="s">
        <v>1573</v>
      </c>
      <c r="L5" s="14"/>
      <c r="N5" t="s">
        <v>62</v>
      </c>
      <c r="S5" t="s">
        <v>133</v>
      </c>
    </row>
    <row r="6" spans="1:20" x14ac:dyDescent="0.25">
      <c r="A6" s="1">
        <v>5</v>
      </c>
      <c r="B6" s="3" t="s">
        <v>53</v>
      </c>
      <c r="C6" s="1">
        <v>2</v>
      </c>
      <c r="D6" s="1">
        <f>LEN(E6)</f>
        <v>33</v>
      </c>
      <c r="E6" t="str">
        <f>TRIM(CONCATENATE(F6,G6,H6,I6,J6,K6,L6,M6))</f>
        <v>DB01MKL_Abhaspel2_Geschwindigkeit</v>
      </c>
      <c r="F6" t="s">
        <v>148</v>
      </c>
      <c r="G6" t="s">
        <v>120</v>
      </c>
      <c r="H6" t="s">
        <v>1572</v>
      </c>
      <c r="I6" t="s">
        <v>149</v>
      </c>
      <c r="J6" s="12" t="s">
        <v>1572</v>
      </c>
      <c r="K6" t="s">
        <v>1111</v>
      </c>
      <c r="L6" s="14"/>
      <c r="N6" t="s">
        <v>1574</v>
      </c>
      <c r="S6" t="s">
        <v>119</v>
      </c>
    </row>
    <row r="7" spans="1:20" x14ac:dyDescent="0.25">
      <c r="J7" s="12"/>
      <c r="L7" s="14"/>
    </row>
    <row r="8" spans="1:20" x14ac:dyDescent="0.25">
      <c r="A8" s="1">
        <v>9</v>
      </c>
      <c r="B8" s="3" t="s">
        <v>166</v>
      </c>
      <c r="C8" s="1">
        <v>1</v>
      </c>
      <c r="D8" s="1">
        <f>LEN(E8)</f>
        <v>30</v>
      </c>
      <c r="E8" t="str">
        <f>TRIM(CONCATENATE(F8,G8,H8,I8,J8,K8,L8,M8))</f>
        <v>EP01_Schweißmaschine_Bandlänge</v>
      </c>
      <c r="F8" t="s">
        <v>165</v>
      </c>
      <c r="H8" t="s">
        <v>1572</v>
      </c>
      <c r="I8" t="s">
        <v>166</v>
      </c>
      <c r="J8" s="12" t="s">
        <v>1572</v>
      </c>
      <c r="K8" t="s">
        <v>1575</v>
      </c>
      <c r="L8" s="14"/>
      <c r="N8" t="s">
        <v>39</v>
      </c>
      <c r="S8" t="s">
        <v>1076</v>
      </c>
    </row>
    <row r="9" spans="1:20" x14ac:dyDescent="0.25">
      <c r="A9" s="1">
        <v>9</v>
      </c>
      <c r="B9" s="3" t="s">
        <v>166</v>
      </c>
      <c r="C9" s="1">
        <v>2</v>
      </c>
      <c r="D9" s="1">
        <f t="shared" ref="D9" si="0">LEN(E9)</f>
        <v>28</v>
      </c>
      <c r="E9" t="str">
        <f t="shared" ref="E9" si="1">TRIM(CONCATENATE(F9,G9,H9,I9,J9,K9,L9,M9))</f>
        <v>EP01_Schweißmaschine_Band_ID</v>
      </c>
      <c r="F9" t="s">
        <v>165</v>
      </c>
      <c r="H9" t="s">
        <v>1572</v>
      </c>
      <c r="I9" t="s">
        <v>166</v>
      </c>
      <c r="J9" s="12" t="s">
        <v>1572</v>
      </c>
      <c r="K9" t="s">
        <v>1576</v>
      </c>
      <c r="L9" s="14"/>
      <c r="N9" t="s">
        <v>1173</v>
      </c>
      <c r="S9" t="s">
        <v>1076</v>
      </c>
    </row>
    <row r="10" spans="1:20" x14ac:dyDescent="0.25">
      <c r="J10" s="12"/>
      <c r="L10" s="14"/>
    </row>
    <row r="11" spans="1:20" x14ac:dyDescent="0.25">
      <c r="A11" s="1">
        <v>13</v>
      </c>
      <c r="B11" s="3" t="s">
        <v>1577</v>
      </c>
      <c r="C11" s="1">
        <v>1</v>
      </c>
      <c r="D11" s="1">
        <f t="shared" ref="D11" si="2">LEN(E11)</f>
        <v>37</v>
      </c>
      <c r="E11" t="str">
        <f t="shared" ref="E11" si="3">TRIM(CONCATENATE(F11,G11,H11,I11,J11,K11,L11,M11))</f>
        <v>HF01CPC_Bandmittenregelung2_Bandlänge</v>
      </c>
      <c r="F11" t="s">
        <v>250</v>
      </c>
      <c r="G11" t="s">
        <v>1578</v>
      </c>
      <c r="H11" t="s">
        <v>1572</v>
      </c>
      <c r="I11" t="s">
        <v>1579</v>
      </c>
      <c r="J11" s="12" t="s">
        <v>1572</v>
      </c>
      <c r="K11" t="s">
        <v>1575</v>
      </c>
      <c r="L11" s="14"/>
      <c r="N11" t="s">
        <v>39</v>
      </c>
      <c r="S11" t="s">
        <v>1076</v>
      </c>
    </row>
    <row r="12" spans="1:20" x14ac:dyDescent="0.25">
      <c r="A12" s="1">
        <v>13</v>
      </c>
      <c r="B12" s="3" t="s">
        <v>1577</v>
      </c>
      <c r="C12" s="1">
        <v>2</v>
      </c>
      <c r="D12" s="1">
        <f t="shared" ref="D12" si="4">LEN(E12)</f>
        <v>35</v>
      </c>
      <c r="E12" t="str">
        <f t="shared" ref="E12" si="5">TRIM(CONCATENATE(F12,G12,H12,I12,J12,K12,L12,M12))</f>
        <v>HF01CPC_Bandmittenregelung2_Band_ID</v>
      </c>
      <c r="F12" t="s">
        <v>250</v>
      </c>
      <c r="G12" t="s">
        <v>1578</v>
      </c>
      <c r="H12" t="s">
        <v>1572</v>
      </c>
      <c r="I12" t="s">
        <v>1579</v>
      </c>
      <c r="J12" s="12" t="s">
        <v>1572</v>
      </c>
      <c r="K12" t="s">
        <v>1576</v>
      </c>
      <c r="L12" s="14"/>
      <c r="N12" t="s">
        <v>1173</v>
      </c>
      <c r="S12" t="s">
        <v>1076</v>
      </c>
    </row>
    <row r="13" spans="1:20" x14ac:dyDescent="0.25">
      <c r="J13" s="12"/>
      <c r="L13" s="14"/>
    </row>
    <row r="14" spans="1:20" x14ac:dyDescent="0.25">
      <c r="A14" s="1">
        <v>14</v>
      </c>
      <c r="B14" s="3" t="s">
        <v>1580</v>
      </c>
      <c r="C14" s="1">
        <v>1</v>
      </c>
      <c r="D14" s="1">
        <f t="shared" ref="D14:D15" si="6">LEN(E14)</f>
        <v>37</v>
      </c>
      <c r="E14" t="str">
        <f t="shared" ref="E14:E15" si="7">TRIM(CONCATENATE(F14,G14,H14,I14,J14,K14,L14,M14))</f>
        <v>HG01CPC_Bandmittenregelung3_Bandlänge</v>
      </c>
      <c r="F14" t="s">
        <v>255</v>
      </c>
      <c r="G14" t="s">
        <v>1578</v>
      </c>
      <c r="H14" t="s">
        <v>1572</v>
      </c>
      <c r="I14" t="s">
        <v>1581</v>
      </c>
      <c r="J14" s="12" t="s">
        <v>1572</v>
      </c>
      <c r="K14" t="s">
        <v>1575</v>
      </c>
      <c r="L14" s="14"/>
      <c r="N14" t="s">
        <v>39</v>
      </c>
      <c r="S14" t="s">
        <v>1076</v>
      </c>
    </row>
    <row r="15" spans="1:20" x14ac:dyDescent="0.25">
      <c r="A15" s="1">
        <v>14</v>
      </c>
      <c r="B15" s="3" t="s">
        <v>1580</v>
      </c>
      <c r="C15" s="1">
        <v>2</v>
      </c>
      <c r="D15" s="1">
        <f t="shared" si="6"/>
        <v>35</v>
      </c>
      <c r="E15" t="str">
        <f t="shared" si="7"/>
        <v>HG01CPC_Bandmittenregelung3_Band_ID</v>
      </c>
      <c r="F15" t="s">
        <v>255</v>
      </c>
      <c r="G15" t="s">
        <v>1578</v>
      </c>
      <c r="H15" t="s">
        <v>1572</v>
      </c>
      <c r="I15" t="s">
        <v>1581</v>
      </c>
      <c r="J15" s="12" t="s">
        <v>1572</v>
      </c>
      <c r="K15" t="s">
        <v>1576</v>
      </c>
      <c r="L15" s="14"/>
      <c r="N15" t="s">
        <v>1173</v>
      </c>
      <c r="S15" t="s">
        <v>1076</v>
      </c>
    </row>
    <row r="16" spans="1:20" x14ac:dyDescent="0.25">
      <c r="J16" s="12"/>
      <c r="L16" s="14"/>
    </row>
    <row r="17" spans="1:19" x14ac:dyDescent="0.25">
      <c r="A17" s="1">
        <v>44</v>
      </c>
      <c r="B17" s="3" t="s">
        <v>1582</v>
      </c>
      <c r="C17" s="1">
        <v>1</v>
      </c>
      <c r="D17" s="1">
        <f t="shared" ref="D17:D18" si="8">LEN(E17)</f>
        <v>34</v>
      </c>
      <c r="E17" t="str">
        <f t="shared" ref="E17:E18" si="9">TRIM(CONCATENATE(F17,G17,H17,I17,J17,K17,L17,M17))</f>
        <v>LN10MKL_S-Rolleneinheit5_Bandlänge</v>
      </c>
      <c r="F17" t="s">
        <v>1583</v>
      </c>
      <c r="G17" t="s">
        <v>120</v>
      </c>
      <c r="H17" t="s">
        <v>1572</v>
      </c>
      <c r="I17" t="s">
        <v>1584</v>
      </c>
      <c r="J17" s="12" t="s">
        <v>1572</v>
      </c>
      <c r="K17" t="s">
        <v>1575</v>
      </c>
      <c r="L17" s="14"/>
      <c r="N17" t="s">
        <v>39</v>
      </c>
      <c r="S17" t="s">
        <v>1076</v>
      </c>
    </row>
    <row r="18" spans="1:19" x14ac:dyDescent="0.25">
      <c r="A18" s="1">
        <v>44</v>
      </c>
      <c r="B18" s="3" t="s">
        <v>1582</v>
      </c>
      <c r="C18" s="1">
        <v>2</v>
      </c>
      <c r="D18" s="1">
        <f t="shared" si="8"/>
        <v>32</v>
      </c>
      <c r="E18" t="str">
        <f t="shared" si="9"/>
        <v>LN10MKL_S-Rolleneinheit5_Band_ID</v>
      </c>
      <c r="F18" t="s">
        <v>1583</v>
      </c>
      <c r="G18" t="s">
        <v>120</v>
      </c>
      <c r="H18" t="s">
        <v>1572</v>
      </c>
      <c r="I18" t="s">
        <v>1584</v>
      </c>
      <c r="J18" s="12" t="s">
        <v>1572</v>
      </c>
      <c r="K18" t="s">
        <v>1576</v>
      </c>
      <c r="L18" s="14"/>
      <c r="N18" t="s">
        <v>1173</v>
      </c>
      <c r="S18" t="s">
        <v>1076</v>
      </c>
    </row>
    <row r="19" spans="1:19" x14ac:dyDescent="0.25">
      <c r="J19" s="12"/>
      <c r="L19" s="14"/>
    </row>
    <row r="20" spans="1:19" x14ac:dyDescent="0.25">
      <c r="A20" s="1">
        <v>52</v>
      </c>
      <c r="B20" s="3" t="s">
        <v>1585</v>
      </c>
      <c r="C20" s="1">
        <v>1</v>
      </c>
      <c r="D20" s="1">
        <f t="shared" ref="D20:D21" si="10">LEN(E20)</f>
        <v>34</v>
      </c>
      <c r="E20" t="str">
        <f t="shared" ref="E20:E21" si="11">TRIM(CONCATENATE(F20,G20,H20,I20,J20,K20,L20,M20))</f>
        <v>PD11MKL_S-Rolleneinheit6_Bandlänge</v>
      </c>
      <c r="F20" t="s">
        <v>1191</v>
      </c>
      <c r="G20" t="s">
        <v>120</v>
      </c>
      <c r="H20" t="s">
        <v>1572</v>
      </c>
      <c r="I20" t="s">
        <v>1586</v>
      </c>
      <c r="J20" s="12" t="s">
        <v>1572</v>
      </c>
      <c r="K20" t="s">
        <v>1575</v>
      </c>
      <c r="L20" s="14"/>
      <c r="N20" t="s">
        <v>39</v>
      </c>
      <c r="S20" t="s">
        <v>1076</v>
      </c>
    </row>
    <row r="21" spans="1:19" x14ac:dyDescent="0.25">
      <c r="A21" s="1">
        <v>52</v>
      </c>
      <c r="B21" s="3" t="s">
        <v>1585</v>
      </c>
      <c r="C21" s="1">
        <v>2</v>
      </c>
      <c r="D21" s="1">
        <f t="shared" si="10"/>
        <v>32</v>
      </c>
      <c r="E21" t="str">
        <f t="shared" si="11"/>
        <v>PD11MKL_S-Rolleneinheit6_Band_ID</v>
      </c>
      <c r="F21" t="s">
        <v>1191</v>
      </c>
      <c r="G21" t="s">
        <v>120</v>
      </c>
      <c r="H21" t="s">
        <v>1572</v>
      </c>
      <c r="I21" t="s">
        <v>1586</v>
      </c>
      <c r="J21" s="12" t="s">
        <v>1572</v>
      </c>
      <c r="K21" t="s">
        <v>1576</v>
      </c>
      <c r="L21" s="14"/>
      <c r="N21" t="s">
        <v>1173</v>
      </c>
      <c r="S21" t="s">
        <v>1076</v>
      </c>
    </row>
    <row r="22" spans="1:19" x14ac:dyDescent="0.25">
      <c r="L22" s="14" t="s">
        <v>1572</v>
      </c>
    </row>
    <row r="23" spans="1:19" x14ac:dyDescent="0.25">
      <c r="A23" s="1">
        <v>54</v>
      </c>
      <c r="B23" s="3" t="s">
        <v>1587</v>
      </c>
      <c r="C23" s="1">
        <v>1</v>
      </c>
      <c r="D23" s="1">
        <f t="shared" ref="D23:D24" si="12">LEN(E23)</f>
        <v>38</v>
      </c>
      <c r="E23" t="str">
        <f t="shared" ref="E23:E24" si="13">TRIM(CONCATENATE(F23,G23,H23,I23,J23,K23,L23,M23))</f>
        <v>PP01CPC_Bandmittenregelung10_Bandlänge</v>
      </c>
      <c r="F23" t="s">
        <v>1588</v>
      </c>
      <c r="G23" t="s">
        <v>1578</v>
      </c>
      <c r="H23" t="s">
        <v>1572</v>
      </c>
      <c r="I23" t="s">
        <v>1093</v>
      </c>
      <c r="J23" s="12" t="s">
        <v>1572</v>
      </c>
      <c r="K23" t="s">
        <v>1575</v>
      </c>
      <c r="L23" s="14"/>
      <c r="N23" t="s">
        <v>39</v>
      </c>
      <c r="S23" t="s">
        <v>1076</v>
      </c>
    </row>
    <row r="24" spans="1:19" x14ac:dyDescent="0.25">
      <c r="A24" s="1">
        <v>54</v>
      </c>
      <c r="B24" s="3" t="s">
        <v>1587</v>
      </c>
      <c r="C24" s="1">
        <v>2</v>
      </c>
      <c r="D24" s="1">
        <f t="shared" si="12"/>
        <v>36</v>
      </c>
      <c r="E24" t="str">
        <f t="shared" si="13"/>
        <v>PP01CPC_Bandmittenregelung10_Band_ID</v>
      </c>
      <c r="F24" t="s">
        <v>1588</v>
      </c>
      <c r="G24" t="s">
        <v>1578</v>
      </c>
      <c r="H24" t="s">
        <v>1572</v>
      </c>
      <c r="I24" t="s">
        <v>1093</v>
      </c>
      <c r="J24" s="12" t="s">
        <v>1572</v>
      </c>
      <c r="K24" t="s">
        <v>1576</v>
      </c>
      <c r="L24" s="14"/>
      <c r="N24" t="s">
        <v>1173</v>
      </c>
      <c r="S24" t="s">
        <v>1076</v>
      </c>
    </row>
    <row r="26" spans="1:19" x14ac:dyDescent="0.25">
      <c r="A26" s="1">
        <v>55</v>
      </c>
      <c r="B26" s="3" t="s">
        <v>1589</v>
      </c>
      <c r="C26" s="1">
        <v>1</v>
      </c>
      <c r="D26" s="1">
        <f t="shared" ref="D26:D27" si="14">LEN(E26)</f>
        <v>33</v>
      </c>
      <c r="E26" t="str">
        <f t="shared" ref="E26:E27" si="15">TRIM(CONCATENATE(F26,G26,H26,I26,J26,K26,L26,M26))</f>
        <v>PT01BBZ_Bandzugmessung9_Bandlänge</v>
      </c>
      <c r="F26" t="s">
        <v>1590</v>
      </c>
      <c r="G26" t="s">
        <v>258</v>
      </c>
      <c r="H26" t="s">
        <v>1572</v>
      </c>
      <c r="I26" t="s">
        <v>1591</v>
      </c>
      <c r="J26" s="12" t="s">
        <v>1572</v>
      </c>
      <c r="K26" t="s">
        <v>1575</v>
      </c>
      <c r="L26" s="14"/>
      <c r="N26" t="s">
        <v>39</v>
      </c>
      <c r="S26" t="s">
        <v>1076</v>
      </c>
    </row>
    <row r="27" spans="1:19" x14ac:dyDescent="0.25">
      <c r="A27" s="1">
        <v>55</v>
      </c>
      <c r="B27" s="3" t="s">
        <v>1589</v>
      </c>
      <c r="C27" s="1">
        <v>2</v>
      </c>
      <c r="D27" s="1">
        <f t="shared" si="14"/>
        <v>31</v>
      </c>
      <c r="E27" t="str">
        <f t="shared" si="15"/>
        <v>PT01BBZ_Bandzugmessung9_Band_ID</v>
      </c>
      <c r="F27" t="s">
        <v>1590</v>
      </c>
      <c r="G27" t="s">
        <v>258</v>
      </c>
      <c r="H27" t="s">
        <v>1572</v>
      </c>
      <c r="I27" t="s">
        <v>1591</v>
      </c>
      <c r="J27" s="12" t="s">
        <v>1572</v>
      </c>
      <c r="K27" t="s">
        <v>1576</v>
      </c>
      <c r="L27" s="14"/>
      <c r="N27" t="s">
        <v>1173</v>
      </c>
      <c r="S27" t="s">
        <v>1076</v>
      </c>
    </row>
    <row r="29" spans="1:19" x14ac:dyDescent="0.25">
      <c r="A29" s="1">
        <v>59</v>
      </c>
      <c r="B29" s="3" t="s">
        <v>1592</v>
      </c>
      <c r="C29" s="1">
        <v>1</v>
      </c>
      <c r="D29" s="1">
        <f t="shared" ref="D29:D30" si="16">LEN(E29)</f>
        <v>40</v>
      </c>
      <c r="E29" t="str">
        <f t="shared" ref="E29:E30" si="17">TRIM(CONCATENATE(F29,G29,H29,I29,J29,K29,L29,M29))</f>
        <v>QJ_Dressiergerüst_Bandlänge_Einlaufseite</v>
      </c>
      <c r="F29" t="s">
        <v>1593</v>
      </c>
      <c r="H29" t="s">
        <v>1572</v>
      </c>
      <c r="I29" t="s">
        <v>1594</v>
      </c>
      <c r="J29" s="12" t="s">
        <v>1572</v>
      </c>
      <c r="K29" t="s">
        <v>1595</v>
      </c>
      <c r="N29" t="s">
        <v>39</v>
      </c>
      <c r="S29" t="s">
        <v>1076</v>
      </c>
    </row>
    <row r="30" spans="1:19" x14ac:dyDescent="0.25">
      <c r="A30" s="1">
        <v>59</v>
      </c>
      <c r="B30" s="3" t="s">
        <v>1592</v>
      </c>
      <c r="C30" s="1">
        <v>2</v>
      </c>
      <c r="D30" s="1">
        <f t="shared" si="16"/>
        <v>40</v>
      </c>
      <c r="E30" t="str">
        <f t="shared" si="17"/>
        <v>QJ_Dressiergerüst_Bandlänge_Auslaufseite</v>
      </c>
      <c r="F30" t="s">
        <v>1593</v>
      </c>
      <c r="H30" t="s">
        <v>1572</v>
      </c>
      <c r="I30" t="s">
        <v>1594</v>
      </c>
      <c r="J30" s="12" t="s">
        <v>1572</v>
      </c>
      <c r="K30" t="s">
        <v>1596</v>
      </c>
      <c r="N30" t="s">
        <v>39</v>
      </c>
      <c r="S30" t="s">
        <v>1076</v>
      </c>
    </row>
    <row r="31" spans="1:19" x14ac:dyDescent="0.25">
      <c r="A31" s="1">
        <v>59</v>
      </c>
      <c r="B31" s="3" t="s">
        <v>1592</v>
      </c>
      <c r="C31" s="1">
        <v>3</v>
      </c>
      <c r="D31" s="1">
        <f t="shared" ref="D31" si="18">LEN(E31)</f>
        <v>25</v>
      </c>
      <c r="E31" t="str">
        <f t="shared" ref="E31" si="19">TRIM(CONCATENATE(F31,G31,H31,I31,J31,K31,L31,M31))</f>
        <v>QJ_Dressiergerüst_Band_ID</v>
      </c>
      <c r="F31" t="s">
        <v>1593</v>
      </c>
      <c r="H31" t="s">
        <v>1572</v>
      </c>
      <c r="I31" t="s">
        <v>1594</v>
      </c>
      <c r="J31" s="12" t="s">
        <v>1572</v>
      </c>
      <c r="K31" t="s">
        <v>1576</v>
      </c>
      <c r="N31" t="s">
        <v>1173</v>
      </c>
      <c r="S31" t="s">
        <v>1076</v>
      </c>
    </row>
    <row r="33" spans="1:19" x14ac:dyDescent="0.25">
      <c r="A33" s="1">
        <v>61</v>
      </c>
      <c r="B33" s="3" t="s">
        <v>1597</v>
      </c>
      <c r="C33" s="1">
        <v>1</v>
      </c>
      <c r="D33" s="1">
        <f t="shared" ref="D33:D35" si="20">LEN(E33)</f>
        <v>43</v>
      </c>
      <c r="E33" t="str">
        <f t="shared" ref="E33:E35" si="21">TRIM(CONCATENATE(F33,G33,H33,I33,J33,K33,L33,M33))</f>
        <v>RC_Biegerollengerüst_Bandlänge_Einlaufseite</v>
      </c>
      <c r="F33" t="s">
        <v>1598</v>
      </c>
      <c r="H33" t="s">
        <v>1572</v>
      </c>
      <c r="I33" t="s">
        <v>1599</v>
      </c>
      <c r="J33" s="12" t="s">
        <v>1572</v>
      </c>
      <c r="K33" t="s">
        <v>1595</v>
      </c>
      <c r="N33" t="s">
        <v>39</v>
      </c>
      <c r="S33" t="s">
        <v>1076</v>
      </c>
    </row>
    <row r="34" spans="1:19" x14ac:dyDescent="0.25">
      <c r="A34" s="1">
        <v>61</v>
      </c>
      <c r="B34" s="3" t="s">
        <v>1597</v>
      </c>
      <c r="C34" s="1">
        <v>2</v>
      </c>
      <c r="D34" s="1">
        <f t="shared" si="20"/>
        <v>43</v>
      </c>
      <c r="E34" t="str">
        <f t="shared" si="21"/>
        <v>RC_Biegerollengerüst_Bandlänge_Auslaufseite</v>
      </c>
      <c r="F34" t="s">
        <v>1598</v>
      </c>
      <c r="H34" t="s">
        <v>1572</v>
      </c>
      <c r="I34" t="s">
        <v>1599</v>
      </c>
      <c r="J34" s="12" t="s">
        <v>1572</v>
      </c>
      <c r="K34" t="s">
        <v>1596</v>
      </c>
      <c r="N34" t="s">
        <v>39</v>
      </c>
      <c r="S34" t="s">
        <v>1076</v>
      </c>
    </row>
    <row r="35" spans="1:19" x14ac:dyDescent="0.25">
      <c r="A35" s="1">
        <v>61</v>
      </c>
      <c r="B35" s="3" t="s">
        <v>1597</v>
      </c>
      <c r="C35" s="1">
        <v>3</v>
      </c>
      <c r="D35" s="1">
        <f t="shared" si="20"/>
        <v>28</v>
      </c>
      <c r="E35" t="str">
        <f t="shared" si="21"/>
        <v>RC_Biegerollengerüst_Band_ID</v>
      </c>
      <c r="F35" t="s">
        <v>1598</v>
      </c>
      <c r="H35" t="s">
        <v>1572</v>
      </c>
      <c r="I35" t="s">
        <v>1599</v>
      </c>
      <c r="J35" s="12" t="s">
        <v>1572</v>
      </c>
      <c r="K35" t="s">
        <v>1576</v>
      </c>
      <c r="N35" t="s">
        <v>1173</v>
      </c>
      <c r="S35" t="s">
        <v>1076</v>
      </c>
    </row>
    <row r="37" spans="1:19" x14ac:dyDescent="0.25">
      <c r="A37" s="1">
        <v>67</v>
      </c>
      <c r="B37" s="3" t="s">
        <v>1600</v>
      </c>
      <c r="C37" s="1">
        <v>1</v>
      </c>
      <c r="D37" s="1">
        <f t="shared" ref="D37:D38" si="22">LEN(E37)</f>
        <v>38</v>
      </c>
      <c r="E37" t="str">
        <f t="shared" ref="E37:E38" si="23">TRIM(CONCATENATE(F37,G37,H37,I37,J37,K37,L37,M37))</f>
        <v>TI01CPC_Bandmittenregelung13_Bandlänge</v>
      </c>
      <c r="F37" t="s">
        <v>1367</v>
      </c>
      <c r="G37" t="s">
        <v>1578</v>
      </c>
      <c r="H37" t="s">
        <v>1572</v>
      </c>
      <c r="I37" t="s">
        <v>1601</v>
      </c>
      <c r="J37" s="12" t="s">
        <v>1572</v>
      </c>
      <c r="K37" t="s">
        <v>1575</v>
      </c>
      <c r="L37" s="14"/>
      <c r="N37" t="s">
        <v>39</v>
      </c>
      <c r="S37" t="s">
        <v>1076</v>
      </c>
    </row>
    <row r="38" spans="1:19" x14ac:dyDescent="0.25">
      <c r="A38" s="1">
        <v>67</v>
      </c>
      <c r="B38" s="3" t="s">
        <v>1600</v>
      </c>
      <c r="C38" s="1">
        <v>2</v>
      </c>
      <c r="D38" s="1">
        <f t="shared" si="22"/>
        <v>36</v>
      </c>
      <c r="E38" t="str">
        <f t="shared" si="23"/>
        <v>TI01CPC_Bandmittenregelung13_Band_ID</v>
      </c>
      <c r="F38" t="s">
        <v>1367</v>
      </c>
      <c r="G38" t="s">
        <v>1578</v>
      </c>
      <c r="H38" t="s">
        <v>1572</v>
      </c>
      <c r="I38" t="s">
        <v>1601</v>
      </c>
      <c r="J38" s="12" t="s">
        <v>1572</v>
      </c>
      <c r="K38" t="s">
        <v>1576</v>
      </c>
      <c r="L38" s="14"/>
      <c r="N38" t="s">
        <v>1173</v>
      </c>
      <c r="S38" t="s">
        <v>1076</v>
      </c>
    </row>
    <row r="40" spans="1:19" x14ac:dyDescent="0.25">
      <c r="A40" s="1">
        <v>68</v>
      </c>
      <c r="B40" s="3" t="s">
        <v>1602</v>
      </c>
      <c r="C40" s="1">
        <v>1</v>
      </c>
      <c r="D40" s="1">
        <f t="shared" ref="D40:D41" si="24">LEN(E40)</f>
        <v>34</v>
      </c>
      <c r="E40" t="str">
        <f t="shared" ref="E40:E41" si="25">TRIM(CONCATENATE(F40,G40,H40,I40,J40,K40,L40,M40))</f>
        <v>TJ01BBZ_Bandzugmessung13_Bandlänge</v>
      </c>
      <c r="F40" t="s">
        <v>1603</v>
      </c>
      <c r="G40" t="s">
        <v>258</v>
      </c>
      <c r="H40" t="s">
        <v>1572</v>
      </c>
      <c r="I40" t="s">
        <v>1604</v>
      </c>
      <c r="J40" s="12" t="s">
        <v>1572</v>
      </c>
      <c r="K40" t="s">
        <v>1575</v>
      </c>
      <c r="L40" s="14"/>
      <c r="N40" t="s">
        <v>39</v>
      </c>
      <c r="S40" t="s">
        <v>1076</v>
      </c>
    </row>
    <row r="41" spans="1:19" x14ac:dyDescent="0.25">
      <c r="A41" s="1">
        <v>68</v>
      </c>
      <c r="B41" s="3" t="s">
        <v>1602</v>
      </c>
      <c r="C41" s="1">
        <v>2</v>
      </c>
      <c r="D41" s="1">
        <f t="shared" si="24"/>
        <v>32</v>
      </c>
      <c r="E41" t="str">
        <f t="shared" si="25"/>
        <v>TJ01BBZ_Bandzugmessung13_Band_ID</v>
      </c>
      <c r="F41" t="s">
        <v>1603</v>
      </c>
      <c r="G41" t="s">
        <v>258</v>
      </c>
      <c r="H41" t="s">
        <v>1572</v>
      </c>
      <c r="I41" t="s">
        <v>1604</v>
      </c>
      <c r="J41" s="12" t="s">
        <v>1572</v>
      </c>
      <c r="K41" t="s">
        <v>1576</v>
      </c>
      <c r="L41" s="14"/>
      <c r="N41" t="s">
        <v>1173</v>
      </c>
      <c r="S41" t="s">
        <v>1076</v>
      </c>
    </row>
    <row r="43" spans="1:19" x14ac:dyDescent="0.25">
      <c r="A43" s="1">
        <v>79</v>
      </c>
      <c r="B43" s="3" t="s">
        <v>1551</v>
      </c>
      <c r="C43" s="1">
        <v>1</v>
      </c>
      <c r="D43" s="1">
        <f t="shared" ref="D43:D44" si="26">LEN(E43)</f>
        <v>37</v>
      </c>
      <c r="E43" t="str">
        <f t="shared" ref="E43:E44" si="27">TRIM(CONCATENATE(F43,G43,H43,I43,J43,K43,L43,M43))</f>
        <v>VM01MKL_Kurbelschwingschere_Bandlänge</v>
      </c>
      <c r="F43" t="s">
        <v>1550</v>
      </c>
      <c r="G43" t="s">
        <v>120</v>
      </c>
      <c r="H43" t="s">
        <v>1572</v>
      </c>
      <c r="I43" t="s">
        <v>1551</v>
      </c>
      <c r="J43" s="12" t="s">
        <v>1572</v>
      </c>
      <c r="K43" t="s">
        <v>1575</v>
      </c>
      <c r="L43" s="14"/>
      <c r="N43" t="s">
        <v>39</v>
      </c>
      <c r="S43" t="s">
        <v>1076</v>
      </c>
    </row>
    <row r="44" spans="1:19" x14ac:dyDescent="0.25">
      <c r="A44" s="1">
        <v>79</v>
      </c>
      <c r="B44" s="3" t="s">
        <v>1551</v>
      </c>
      <c r="C44" s="1">
        <v>2</v>
      </c>
      <c r="D44" s="1">
        <f t="shared" si="26"/>
        <v>35</v>
      </c>
      <c r="E44" t="str">
        <f t="shared" si="27"/>
        <v>VM01MKL_Kurbelschwingschere_Band_ID</v>
      </c>
      <c r="F44" t="s">
        <v>1550</v>
      </c>
      <c r="G44" t="s">
        <v>120</v>
      </c>
      <c r="H44" t="s">
        <v>1572</v>
      </c>
      <c r="I44" t="s">
        <v>1551</v>
      </c>
      <c r="J44" s="12" t="s">
        <v>1572</v>
      </c>
      <c r="K44" t="s">
        <v>1576</v>
      </c>
      <c r="L44" s="14"/>
      <c r="N44" t="s">
        <v>1173</v>
      </c>
      <c r="S44" t="s">
        <v>1076</v>
      </c>
    </row>
    <row r="46" spans="1:19" x14ac:dyDescent="0.25">
      <c r="B46" s="3" t="s">
        <v>1605</v>
      </c>
      <c r="C46" s="1">
        <v>1</v>
      </c>
      <c r="D46" s="1">
        <f t="shared" ref="D46" si="28">LEN(E46)</f>
        <v>29</v>
      </c>
      <c r="E46" t="str">
        <f t="shared" ref="E46" si="29">TRIM(CONCATENATE(F46,G46,H46,I46,J46,K46,L46,M46))</f>
        <v>WE_Aufhaspel_Produktcoillänge</v>
      </c>
      <c r="F46" t="s">
        <v>1569</v>
      </c>
      <c r="H46" t="s">
        <v>1572</v>
      </c>
      <c r="I46" t="s">
        <v>1605</v>
      </c>
      <c r="J46" s="12" t="s">
        <v>1572</v>
      </c>
      <c r="K46" t="s">
        <v>1606</v>
      </c>
      <c r="N46" t="s">
        <v>39</v>
      </c>
      <c r="S46" t="s">
        <v>1076</v>
      </c>
    </row>
  </sheetData>
  <autoFilter ref="A1:T46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E84"/>
  <sheetViews>
    <sheetView workbookViewId="0">
      <pane ySplit="1" topLeftCell="A2" activePane="bottomLeft" state="frozen"/>
      <selection pane="bottomLeft" activeCell="E8" sqref="E8"/>
    </sheetView>
  </sheetViews>
  <sheetFormatPr baseColWidth="10" defaultColWidth="11.44140625" defaultRowHeight="13.2" x14ac:dyDescent="0.25"/>
  <cols>
    <col min="1" max="1" width="7.88671875" style="1" bestFit="1" customWidth="1"/>
    <col min="2" max="2" width="47.5546875" style="3" bestFit="1" customWidth="1"/>
    <col min="3" max="3" width="15.109375" style="6" customWidth="1"/>
    <col min="4" max="4" width="15.44140625" style="5" customWidth="1"/>
    <col min="5" max="5" width="13" style="7" bestFit="1" customWidth="1"/>
  </cols>
  <sheetData>
    <row r="1" spans="1:5" ht="39.6" x14ac:dyDescent="0.25">
      <c r="A1" s="8" t="s">
        <v>0</v>
      </c>
      <c r="B1" s="9" t="s">
        <v>1</v>
      </c>
      <c r="C1" s="10" t="s">
        <v>1607</v>
      </c>
      <c r="D1" s="11" t="s">
        <v>1608</v>
      </c>
      <c r="E1" s="11" t="s">
        <v>1609</v>
      </c>
    </row>
    <row r="2" spans="1:5" x14ac:dyDescent="0.25">
      <c r="A2" s="1">
        <v>1</v>
      </c>
      <c r="B2" s="3" t="s">
        <v>44</v>
      </c>
    </row>
    <row r="3" spans="1:5" x14ac:dyDescent="0.25">
      <c r="A3" s="1">
        <v>2</v>
      </c>
      <c r="B3" s="3" t="s">
        <v>137</v>
      </c>
    </row>
    <row r="4" spans="1:5" x14ac:dyDescent="0.25">
      <c r="A4" s="1">
        <v>3</v>
      </c>
      <c r="B4" s="3" t="s">
        <v>143</v>
      </c>
    </row>
    <row r="5" spans="1:5" x14ac:dyDescent="0.25">
      <c r="A5" s="1">
        <v>4</v>
      </c>
      <c r="B5" s="3" t="s">
        <v>51</v>
      </c>
    </row>
    <row r="6" spans="1:5" x14ac:dyDescent="0.25">
      <c r="A6" s="1">
        <v>5</v>
      </c>
      <c r="B6" s="3" t="s">
        <v>156</v>
      </c>
    </row>
    <row r="7" spans="1:5" x14ac:dyDescent="0.25">
      <c r="A7" s="1">
        <v>6</v>
      </c>
      <c r="B7" s="3" t="s">
        <v>161</v>
      </c>
    </row>
    <row r="8" spans="1:5" x14ac:dyDescent="0.25">
      <c r="A8" s="1">
        <v>7</v>
      </c>
      <c r="B8" s="3" t="s">
        <v>164</v>
      </c>
      <c r="C8" s="6" t="s">
        <v>1610</v>
      </c>
      <c r="D8" s="5" t="str">
        <f t="shared" ref="D8" si="0">SUBSTITUTE(C8,".",",")</f>
        <v>0,0001</v>
      </c>
      <c r="E8" s="7" t="str">
        <f>D8</f>
        <v>0,0001</v>
      </c>
    </row>
    <row r="9" spans="1:5" x14ac:dyDescent="0.25">
      <c r="A9" s="1">
        <v>8</v>
      </c>
      <c r="B9" s="3" t="s">
        <v>240</v>
      </c>
    </row>
    <row r="10" spans="1:5" x14ac:dyDescent="0.25">
      <c r="A10" s="1">
        <v>9</v>
      </c>
      <c r="B10" s="3" t="s">
        <v>246</v>
      </c>
      <c r="C10"/>
      <c r="D10"/>
      <c r="E10"/>
    </row>
    <row r="11" spans="1:5" x14ac:dyDescent="0.25">
      <c r="A11" s="1">
        <v>10</v>
      </c>
      <c r="B11" s="3" t="s">
        <v>249</v>
      </c>
    </row>
    <row r="12" spans="1:5" x14ac:dyDescent="0.25">
      <c r="A12" s="1">
        <v>11</v>
      </c>
      <c r="B12" s="3" t="s">
        <v>254</v>
      </c>
    </row>
    <row r="13" spans="1:5" x14ac:dyDescent="0.25">
      <c r="A13" s="1">
        <v>12</v>
      </c>
      <c r="B13" s="3" t="s">
        <v>263</v>
      </c>
    </row>
    <row r="14" spans="1:5" x14ac:dyDescent="0.25">
      <c r="A14" s="1">
        <v>13</v>
      </c>
      <c r="B14" s="3" t="s">
        <v>266</v>
      </c>
    </row>
    <row r="15" spans="1:5" x14ac:dyDescent="0.25">
      <c r="A15" s="1">
        <v>14</v>
      </c>
      <c r="B15" s="3" t="s">
        <v>270</v>
      </c>
    </row>
    <row r="16" spans="1:5" x14ac:dyDescent="0.25">
      <c r="A16" s="1">
        <v>15</v>
      </c>
      <c r="B16" s="3" t="s">
        <v>273</v>
      </c>
    </row>
    <row r="17" spans="1:2" x14ac:dyDescent="0.25">
      <c r="A17" s="1">
        <v>16</v>
      </c>
      <c r="B17" s="3" t="s">
        <v>278</v>
      </c>
    </row>
    <row r="18" spans="1:2" x14ac:dyDescent="0.25">
      <c r="A18" s="1">
        <v>17</v>
      </c>
      <c r="B18" s="3" t="s">
        <v>301</v>
      </c>
    </row>
    <row r="19" spans="1:2" x14ac:dyDescent="0.25">
      <c r="A19" s="1">
        <v>18</v>
      </c>
      <c r="B19" s="3" t="s">
        <v>319</v>
      </c>
    </row>
    <row r="20" spans="1:2" x14ac:dyDescent="0.25">
      <c r="A20" s="1">
        <v>19</v>
      </c>
      <c r="B20" s="3" t="s">
        <v>336</v>
      </c>
    </row>
    <row r="21" spans="1:2" x14ac:dyDescent="0.25">
      <c r="A21" s="1">
        <v>20</v>
      </c>
      <c r="B21" s="3" t="s">
        <v>356</v>
      </c>
    </row>
    <row r="22" spans="1:2" x14ac:dyDescent="0.25">
      <c r="A22" s="1">
        <v>21</v>
      </c>
      <c r="B22" s="3" t="s">
        <v>372</v>
      </c>
    </row>
    <row r="23" spans="1:2" x14ac:dyDescent="0.25">
      <c r="A23" s="1">
        <v>22</v>
      </c>
      <c r="B23" s="3" t="s">
        <v>375</v>
      </c>
    </row>
    <row r="24" spans="1:2" x14ac:dyDescent="0.25">
      <c r="A24" s="1">
        <v>23</v>
      </c>
      <c r="B24" s="3" t="s">
        <v>378</v>
      </c>
    </row>
    <row r="25" spans="1:2" x14ac:dyDescent="0.25">
      <c r="A25" s="1">
        <v>24</v>
      </c>
      <c r="B25" s="3" t="s">
        <v>384</v>
      </c>
    </row>
    <row r="26" spans="1:2" x14ac:dyDescent="0.25">
      <c r="A26" s="1">
        <v>25</v>
      </c>
      <c r="B26" s="3" t="s">
        <v>387</v>
      </c>
    </row>
    <row r="27" spans="1:2" x14ac:dyDescent="0.25">
      <c r="A27" s="1">
        <v>26</v>
      </c>
      <c r="B27" s="3" t="s">
        <v>393</v>
      </c>
    </row>
    <row r="28" spans="1:2" x14ac:dyDescent="0.25">
      <c r="A28" s="1">
        <v>27</v>
      </c>
      <c r="B28" s="3" t="s">
        <v>397</v>
      </c>
    </row>
    <row r="29" spans="1:2" x14ac:dyDescent="0.25">
      <c r="A29" s="1">
        <v>28</v>
      </c>
      <c r="B29" s="3" t="s">
        <v>467</v>
      </c>
    </row>
    <row r="30" spans="1:2" x14ac:dyDescent="0.25">
      <c r="A30" s="1">
        <v>29</v>
      </c>
      <c r="B30" s="3" t="s">
        <v>1611</v>
      </c>
    </row>
    <row r="31" spans="1:2" x14ac:dyDescent="0.25">
      <c r="A31" s="1">
        <v>30</v>
      </c>
      <c r="B31" s="3" t="s">
        <v>615</v>
      </c>
    </row>
    <row r="32" spans="1:2" x14ac:dyDescent="0.25">
      <c r="A32" s="1">
        <v>31</v>
      </c>
      <c r="B32" s="3" t="s">
        <v>706</v>
      </c>
    </row>
    <row r="33" spans="1:2" x14ac:dyDescent="0.25">
      <c r="A33" s="1">
        <v>32</v>
      </c>
      <c r="B33" s="3" t="s">
        <v>780</v>
      </c>
    </row>
    <row r="34" spans="1:2" x14ac:dyDescent="0.25">
      <c r="A34" s="1">
        <v>33</v>
      </c>
      <c r="B34" s="3" t="s">
        <v>893</v>
      </c>
    </row>
    <row r="35" spans="1:2" x14ac:dyDescent="0.25">
      <c r="A35" s="1">
        <v>34</v>
      </c>
      <c r="B35" s="3" t="s">
        <v>956</v>
      </c>
    </row>
    <row r="36" spans="1:2" x14ac:dyDescent="0.25">
      <c r="A36" s="1">
        <v>35</v>
      </c>
      <c r="B36" s="3" t="s">
        <v>988</v>
      </c>
    </row>
    <row r="37" spans="1:2" x14ac:dyDescent="0.25">
      <c r="A37" s="1">
        <v>36</v>
      </c>
      <c r="B37" s="3" t="s">
        <v>1019</v>
      </c>
    </row>
    <row r="38" spans="1:2" x14ac:dyDescent="0.25">
      <c r="A38" s="1">
        <v>37</v>
      </c>
      <c r="B38" s="3" t="s">
        <v>1034</v>
      </c>
    </row>
    <row r="39" spans="1:2" x14ac:dyDescent="0.25">
      <c r="A39" s="1">
        <v>38</v>
      </c>
      <c r="B39" s="3" t="s">
        <v>1037</v>
      </c>
    </row>
    <row r="40" spans="1:2" x14ac:dyDescent="0.25">
      <c r="A40" s="1">
        <v>39</v>
      </c>
      <c r="B40" s="3" t="s">
        <v>1042</v>
      </c>
    </row>
    <row r="41" spans="1:2" x14ac:dyDescent="0.25">
      <c r="A41" s="2">
        <v>40</v>
      </c>
      <c r="B41" s="3" t="s">
        <v>1069</v>
      </c>
    </row>
    <row r="42" spans="1:2" x14ac:dyDescent="0.25">
      <c r="A42" s="2">
        <v>41</v>
      </c>
      <c r="B42" s="3" t="s">
        <v>1077</v>
      </c>
    </row>
    <row r="43" spans="1:2" x14ac:dyDescent="0.25">
      <c r="A43" s="1">
        <v>42</v>
      </c>
      <c r="B43" s="3" t="s">
        <v>1080</v>
      </c>
    </row>
    <row r="44" spans="1:2" x14ac:dyDescent="0.25">
      <c r="A44" s="1">
        <v>43</v>
      </c>
      <c r="B44" s="3" t="s">
        <v>1091</v>
      </c>
    </row>
    <row r="45" spans="1:2" x14ac:dyDescent="0.25">
      <c r="A45" s="1">
        <v>44</v>
      </c>
      <c r="B45" s="3" t="s">
        <v>1100</v>
      </c>
    </row>
    <row r="46" spans="1:2" x14ac:dyDescent="0.25">
      <c r="A46" s="1">
        <v>45</v>
      </c>
      <c r="B46" s="3" t="s">
        <v>1100</v>
      </c>
    </row>
    <row r="47" spans="1:2" x14ac:dyDescent="0.25">
      <c r="A47" s="1">
        <v>45</v>
      </c>
      <c r="B47" s="3" t="s">
        <v>1187</v>
      </c>
    </row>
    <row r="48" spans="1:2" x14ac:dyDescent="0.25">
      <c r="A48" s="1">
        <v>44</v>
      </c>
      <c r="B48" s="3" t="s">
        <v>1187</v>
      </c>
    </row>
    <row r="49" spans="1:5" x14ac:dyDescent="0.25">
      <c r="A49" s="1">
        <v>46</v>
      </c>
      <c r="B49" s="3" t="s">
        <v>1240</v>
      </c>
    </row>
    <row r="50" spans="1:5" x14ac:dyDescent="0.25">
      <c r="A50" s="1">
        <v>47</v>
      </c>
      <c r="B50" s="3" t="s">
        <v>1248</v>
      </c>
    </row>
    <row r="51" spans="1:5" x14ac:dyDescent="0.25">
      <c r="A51" s="1">
        <v>48</v>
      </c>
      <c r="B51" s="3" t="s">
        <v>1255</v>
      </c>
    </row>
    <row r="52" spans="1:5" x14ac:dyDescent="0.25">
      <c r="A52" s="1">
        <v>49</v>
      </c>
      <c r="B52" s="3" t="s">
        <v>1262</v>
      </c>
    </row>
    <row r="53" spans="1:5" x14ac:dyDescent="0.25">
      <c r="A53" s="1">
        <v>50</v>
      </c>
      <c r="B53" s="3" t="s">
        <v>1269</v>
      </c>
      <c r="E53" s="5"/>
    </row>
    <row r="54" spans="1:5" x14ac:dyDescent="0.25">
      <c r="A54" s="1">
        <v>51</v>
      </c>
      <c r="B54" s="3" t="s">
        <v>1276</v>
      </c>
      <c r="E54" s="28"/>
    </row>
    <row r="55" spans="1:5" x14ac:dyDescent="0.25">
      <c r="A55" s="1">
        <v>52</v>
      </c>
      <c r="B55" s="3" t="s">
        <v>1283</v>
      </c>
      <c r="E55" s="5"/>
    </row>
    <row r="56" spans="1:5" x14ac:dyDescent="0.25">
      <c r="A56" s="1">
        <v>53</v>
      </c>
      <c r="B56" s="3" t="s">
        <v>1290</v>
      </c>
      <c r="E56" s="5"/>
    </row>
    <row r="57" spans="1:5" x14ac:dyDescent="0.25">
      <c r="A57" s="1">
        <v>54</v>
      </c>
      <c r="B57" s="3" t="s">
        <v>1297</v>
      </c>
      <c r="E57" s="28"/>
    </row>
    <row r="58" spans="1:5" x14ac:dyDescent="0.25">
      <c r="A58" s="1">
        <v>55</v>
      </c>
      <c r="B58" s="3" t="s">
        <v>1309</v>
      </c>
      <c r="E58" s="28"/>
    </row>
    <row r="59" spans="1:5" x14ac:dyDescent="0.25">
      <c r="A59" s="1">
        <v>56</v>
      </c>
      <c r="B59" s="3" t="s">
        <v>1319</v>
      </c>
      <c r="E59" s="28"/>
    </row>
    <row r="60" spans="1:5" x14ac:dyDescent="0.25">
      <c r="A60" s="1">
        <v>57</v>
      </c>
      <c r="B60" s="3" t="s">
        <v>1325</v>
      </c>
      <c r="E60" s="5"/>
    </row>
    <row r="61" spans="1:5" x14ac:dyDescent="0.25">
      <c r="A61" s="1">
        <v>58</v>
      </c>
      <c r="B61" s="3" t="s">
        <v>1331</v>
      </c>
      <c r="E61" s="28"/>
    </row>
    <row r="62" spans="1:5" x14ac:dyDescent="0.25">
      <c r="A62" s="1">
        <v>59</v>
      </c>
      <c r="B62" s="3" t="s">
        <v>1337</v>
      </c>
      <c r="E62" s="5"/>
    </row>
    <row r="63" spans="1:5" x14ac:dyDescent="0.25">
      <c r="A63" s="1">
        <v>60</v>
      </c>
      <c r="B63" s="3" t="s">
        <v>1343</v>
      </c>
      <c r="E63" s="28"/>
    </row>
    <row r="64" spans="1:5" x14ac:dyDescent="0.25">
      <c r="A64" s="1">
        <v>61</v>
      </c>
      <c r="B64" s="3" t="s">
        <v>1349</v>
      </c>
      <c r="E64" s="28"/>
    </row>
    <row r="65" spans="1:5" x14ac:dyDescent="0.25">
      <c r="A65" s="1">
        <v>62</v>
      </c>
      <c r="B65" s="3" t="s">
        <v>1355</v>
      </c>
      <c r="E65" s="28"/>
    </row>
    <row r="66" spans="1:5" x14ac:dyDescent="0.25">
      <c r="A66" s="1">
        <v>63</v>
      </c>
      <c r="B66" s="3" t="s">
        <v>1358</v>
      </c>
      <c r="E66" s="28"/>
    </row>
    <row r="67" spans="1:5" x14ac:dyDescent="0.25">
      <c r="A67" s="1">
        <v>64</v>
      </c>
      <c r="B67" s="3" t="s">
        <v>1363</v>
      </c>
      <c r="E67" s="28"/>
    </row>
    <row r="68" spans="1:5" x14ac:dyDescent="0.25">
      <c r="A68" s="1">
        <v>65</v>
      </c>
      <c r="B68" s="3" t="s">
        <v>1366</v>
      </c>
      <c r="E68" s="5"/>
    </row>
    <row r="69" spans="1:5" x14ac:dyDescent="0.25">
      <c r="A69" s="1">
        <v>66</v>
      </c>
      <c r="B69" s="3" t="s">
        <v>1371</v>
      </c>
      <c r="E69" s="5"/>
    </row>
    <row r="70" spans="1:5" x14ac:dyDescent="0.25">
      <c r="A70" s="1">
        <v>67</v>
      </c>
      <c r="B70" s="3" t="s">
        <v>1378</v>
      </c>
      <c r="E70" s="28"/>
    </row>
    <row r="71" spans="1:5" x14ac:dyDescent="0.25">
      <c r="A71" s="1">
        <v>68</v>
      </c>
      <c r="B71" s="3" t="s">
        <v>1381</v>
      </c>
      <c r="E71" s="28"/>
    </row>
    <row r="72" spans="1:5" x14ac:dyDescent="0.25">
      <c r="A72" s="1">
        <v>69</v>
      </c>
      <c r="B72" s="3" t="s">
        <v>1386</v>
      </c>
      <c r="E72" s="28"/>
    </row>
    <row r="73" spans="1:5" x14ac:dyDescent="0.25">
      <c r="A73" s="1">
        <v>70</v>
      </c>
      <c r="B73" s="3" t="s">
        <v>1389</v>
      </c>
      <c r="E73" s="28"/>
    </row>
    <row r="74" spans="1:5" x14ac:dyDescent="0.25">
      <c r="A74" s="1">
        <v>71</v>
      </c>
      <c r="B74" s="3" t="s">
        <v>387</v>
      </c>
      <c r="E74" s="28"/>
    </row>
    <row r="75" spans="1:5" x14ac:dyDescent="0.25">
      <c r="A75" s="1">
        <v>71</v>
      </c>
      <c r="B75" s="3" t="s">
        <v>1612</v>
      </c>
      <c r="E75" s="28"/>
    </row>
    <row r="76" spans="1:5" x14ac:dyDescent="0.25">
      <c r="A76" s="1">
        <v>72</v>
      </c>
      <c r="B76" s="3" t="s">
        <v>1416</v>
      </c>
      <c r="E76" s="28"/>
    </row>
    <row r="77" spans="1:5" x14ac:dyDescent="0.25">
      <c r="A77" s="1">
        <v>73</v>
      </c>
      <c r="B77" s="3" t="s">
        <v>1420</v>
      </c>
      <c r="E77" s="28"/>
    </row>
    <row r="78" spans="1:5" x14ac:dyDescent="0.25">
      <c r="A78" s="1">
        <v>74</v>
      </c>
      <c r="B78" s="3" t="s">
        <v>1429</v>
      </c>
      <c r="E78" s="28"/>
    </row>
    <row r="79" spans="1:5" x14ac:dyDescent="0.25">
      <c r="A79" s="1">
        <v>75</v>
      </c>
      <c r="B79" s="3" t="s">
        <v>1439</v>
      </c>
      <c r="E79" s="28"/>
    </row>
    <row r="80" spans="1:5" x14ac:dyDescent="0.25">
      <c r="A80" s="1">
        <v>76</v>
      </c>
      <c r="B80" s="3" t="s">
        <v>1481</v>
      </c>
      <c r="E80" s="5"/>
    </row>
    <row r="81" spans="1:2" x14ac:dyDescent="0.25">
      <c r="A81" s="1">
        <v>77</v>
      </c>
      <c r="B81" s="3" t="s">
        <v>1483</v>
      </c>
    </row>
    <row r="82" spans="1:2" x14ac:dyDescent="0.25">
      <c r="A82" s="1">
        <v>78</v>
      </c>
      <c r="B82" s="3" t="s">
        <v>1488</v>
      </c>
    </row>
    <row r="83" spans="1:2" x14ac:dyDescent="0.25">
      <c r="A83" s="1">
        <v>79</v>
      </c>
      <c r="B83" s="3" t="s">
        <v>1499</v>
      </c>
    </row>
    <row r="84" spans="1:2" x14ac:dyDescent="0.25">
      <c r="A84" s="1">
        <v>80</v>
      </c>
      <c r="B84" s="3" t="s">
        <v>1549</v>
      </c>
    </row>
  </sheetData>
  <dataConsolidate/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K738"/>
  <sheetViews>
    <sheetView topLeftCell="A573" workbookViewId="0">
      <selection activeCell="I590" sqref="I590"/>
    </sheetView>
  </sheetViews>
  <sheetFormatPr baseColWidth="10" defaultColWidth="11.44140625" defaultRowHeight="13.2" x14ac:dyDescent="0.25"/>
  <cols>
    <col min="1" max="1" width="4" style="3" bestFit="1" customWidth="1"/>
    <col min="2" max="2" width="68.109375" style="3" bestFit="1" customWidth="1"/>
    <col min="3" max="3" width="9" style="3" bestFit="1" customWidth="1"/>
    <col min="4" max="4" width="6.5546875" style="3" bestFit="1" customWidth="1"/>
    <col min="5" max="5" width="5" style="3" bestFit="1" customWidth="1"/>
    <col min="6" max="6" width="75.44140625" style="3" bestFit="1" customWidth="1"/>
    <col min="7" max="7" width="27.44140625" style="3" bestFit="1" customWidth="1"/>
    <col min="8" max="16384" width="11.44140625" style="3"/>
  </cols>
  <sheetData>
    <row r="1" spans="1:7" x14ac:dyDescent="0.25">
      <c r="A1" s="71" t="s">
        <v>1613</v>
      </c>
      <c r="B1" s="71"/>
      <c r="C1" s="71"/>
    </row>
    <row r="2" spans="1:7" ht="14.4" x14ac:dyDescent="0.3">
      <c r="A2" s="24" t="s">
        <v>1614</v>
      </c>
      <c r="B2" s="24" t="s">
        <v>1615</v>
      </c>
      <c r="C2" s="24" t="s">
        <v>1616</v>
      </c>
      <c r="E2" s="3" t="s">
        <v>103</v>
      </c>
      <c r="G2" s="23"/>
    </row>
    <row r="3" spans="1:7" ht="14.4" x14ac:dyDescent="0.3">
      <c r="A3" s="24" t="s">
        <v>1617</v>
      </c>
      <c r="B3" s="24" t="s">
        <v>1618</v>
      </c>
      <c r="C3" s="24" t="s">
        <v>1619</v>
      </c>
      <c r="E3" s="3" t="s">
        <v>103</v>
      </c>
      <c r="G3" s="23"/>
    </row>
    <row r="4" spans="1:7" ht="14.4" x14ac:dyDescent="0.3">
      <c r="A4" s="24" t="s">
        <v>1620</v>
      </c>
      <c r="B4" s="24" t="s">
        <v>1621</v>
      </c>
      <c r="C4" s="24" t="s">
        <v>1622</v>
      </c>
      <c r="E4" s="3" t="s">
        <v>103</v>
      </c>
      <c r="G4" s="23"/>
    </row>
    <row r="5" spans="1:7" ht="14.4" x14ac:dyDescent="0.3">
      <c r="A5" s="24" t="s">
        <v>1623</v>
      </c>
      <c r="B5" s="24" t="s">
        <v>1624</v>
      </c>
      <c r="C5" s="24" t="s">
        <v>1625</v>
      </c>
      <c r="E5" s="3" t="s">
        <v>103</v>
      </c>
      <c r="G5" s="23"/>
    </row>
    <row r="6" spans="1:7" ht="14.4" x14ac:dyDescent="0.3">
      <c r="A6" s="24" t="s">
        <v>1626</v>
      </c>
      <c r="B6" s="24" t="s">
        <v>1627</v>
      </c>
      <c r="C6" s="24" t="s">
        <v>1628</v>
      </c>
      <c r="E6" s="3" t="s">
        <v>103</v>
      </c>
      <c r="G6" s="23"/>
    </row>
    <row r="7" spans="1:7" ht="14.4" x14ac:dyDescent="0.3">
      <c r="A7" s="24" t="s">
        <v>1629</v>
      </c>
      <c r="B7" s="24" t="s">
        <v>1630</v>
      </c>
      <c r="C7" s="24" t="s">
        <v>1631</v>
      </c>
      <c r="E7" s="3" t="s">
        <v>103</v>
      </c>
      <c r="G7" s="23"/>
    </row>
    <row r="8" spans="1:7" ht="14.4" x14ac:dyDescent="0.3">
      <c r="A8" s="24" t="s">
        <v>1632</v>
      </c>
      <c r="B8" s="24" t="s">
        <v>1633</v>
      </c>
      <c r="C8" s="24" t="s">
        <v>1634</v>
      </c>
      <c r="E8" s="3" t="s">
        <v>103</v>
      </c>
      <c r="G8" s="23"/>
    </row>
    <row r="9" spans="1:7" ht="14.4" x14ac:dyDescent="0.3">
      <c r="A9" s="24" t="s">
        <v>1635</v>
      </c>
      <c r="B9" s="24" t="s">
        <v>1636</v>
      </c>
      <c r="C9" s="24" t="s">
        <v>1637</v>
      </c>
      <c r="E9" s="3" t="s">
        <v>103</v>
      </c>
      <c r="G9" s="23"/>
    </row>
    <row r="10" spans="1:7" ht="14.4" x14ac:dyDescent="0.3">
      <c r="A10" s="24" t="s">
        <v>1638</v>
      </c>
      <c r="B10" s="24" t="s">
        <v>1639</v>
      </c>
      <c r="C10" s="24" t="s">
        <v>1640</v>
      </c>
      <c r="E10" s="3" t="s">
        <v>103</v>
      </c>
      <c r="G10" s="23"/>
    </row>
    <row r="11" spans="1:7" ht="14.4" x14ac:dyDescent="0.3">
      <c r="A11" s="24" t="s">
        <v>1641</v>
      </c>
      <c r="B11" s="24" t="s">
        <v>1642</v>
      </c>
      <c r="C11" s="24" t="s">
        <v>1643</v>
      </c>
      <c r="E11" s="3" t="s">
        <v>103</v>
      </c>
      <c r="G11" s="23"/>
    </row>
    <row r="12" spans="1:7" ht="14.4" x14ac:dyDescent="0.3">
      <c r="A12" s="24" t="s">
        <v>1644</v>
      </c>
      <c r="B12" s="24" t="s">
        <v>1645</v>
      </c>
      <c r="C12" s="24" t="s">
        <v>1646</v>
      </c>
      <c r="E12" s="3" t="s">
        <v>103</v>
      </c>
      <c r="G12" s="23"/>
    </row>
    <row r="13" spans="1:7" ht="14.4" x14ac:dyDescent="0.3">
      <c r="A13" s="24" t="s">
        <v>1647</v>
      </c>
      <c r="B13" s="24" t="s">
        <v>1648</v>
      </c>
      <c r="C13" s="24" t="s">
        <v>1649</v>
      </c>
      <c r="E13" s="3" t="s">
        <v>103</v>
      </c>
      <c r="G13" s="23"/>
    </row>
    <row r="14" spans="1:7" ht="14.4" x14ac:dyDescent="0.3">
      <c r="A14" s="24" t="s">
        <v>1650</v>
      </c>
      <c r="B14" s="24" t="s">
        <v>1651</v>
      </c>
      <c r="C14" s="24" t="s">
        <v>1652</v>
      </c>
      <c r="E14" s="3" t="s">
        <v>103</v>
      </c>
      <c r="G14" s="23"/>
    </row>
    <row r="15" spans="1:7" ht="14.4" x14ac:dyDescent="0.3">
      <c r="A15" s="24" t="s">
        <v>1653</v>
      </c>
      <c r="B15" s="24" t="s">
        <v>1654</v>
      </c>
      <c r="C15" s="24" t="s">
        <v>1655</v>
      </c>
      <c r="E15" s="3" t="s">
        <v>103</v>
      </c>
      <c r="G15" s="23"/>
    </row>
    <row r="16" spans="1:7" ht="14.4" x14ac:dyDescent="0.3">
      <c r="A16" s="24" t="s">
        <v>1656</v>
      </c>
      <c r="B16" s="24" t="s">
        <v>1657</v>
      </c>
      <c r="C16" s="24" t="s">
        <v>1658</v>
      </c>
      <c r="E16" s="3" t="s">
        <v>103</v>
      </c>
      <c r="G16" s="23"/>
    </row>
    <row r="17" spans="1:7" ht="14.4" x14ac:dyDescent="0.3">
      <c r="A17" s="24" t="s">
        <v>1659</v>
      </c>
      <c r="B17" s="24" t="s">
        <v>1660</v>
      </c>
      <c r="C17" s="24" t="s">
        <v>1661</v>
      </c>
      <c r="E17" s="3" t="s">
        <v>103</v>
      </c>
      <c r="G17" s="23"/>
    </row>
    <row r="18" spans="1:7" ht="14.4" x14ac:dyDescent="0.3">
      <c r="A18" s="24" t="s">
        <v>1662</v>
      </c>
      <c r="B18" s="24" t="s">
        <v>1663</v>
      </c>
      <c r="C18" s="24" t="s">
        <v>1664</v>
      </c>
      <c r="E18" s="3" t="s">
        <v>103</v>
      </c>
      <c r="G18" s="23"/>
    </row>
    <row r="19" spans="1:7" ht="14.4" x14ac:dyDescent="0.3">
      <c r="A19" s="24" t="s">
        <v>1665</v>
      </c>
      <c r="B19" s="24" t="s">
        <v>1666</v>
      </c>
      <c r="C19" s="24" t="s">
        <v>1667</v>
      </c>
      <c r="E19" s="3" t="s">
        <v>103</v>
      </c>
      <c r="G19" s="23"/>
    </row>
    <row r="20" spans="1:7" ht="14.4" x14ac:dyDescent="0.3">
      <c r="A20" s="24" t="s">
        <v>1668</v>
      </c>
      <c r="B20" s="24" t="s">
        <v>1669</v>
      </c>
      <c r="C20" s="24" t="s">
        <v>1670</v>
      </c>
      <c r="E20" s="3" t="s">
        <v>103</v>
      </c>
      <c r="G20" s="23"/>
    </row>
    <row r="21" spans="1:7" ht="14.4" x14ac:dyDescent="0.3">
      <c r="A21" s="24" t="s">
        <v>1671</v>
      </c>
      <c r="B21" s="24" t="s">
        <v>1672</v>
      </c>
      <c r="C21" s="24" t="s">
        <v>1673</v>
      </c>
      <c r="E21" s="3" t="s">
        <v>103</v>
      </c>
      <c r="G21" s="23"/>
    </row>
    <row r="22" spans="1:7" ht="14.4" x14ac:dyDescent="0.3">
      <c r="A22" s="24" t="s">
        <v>1674</v>
      </c>
      <c r="B22" s="24" t="s">
        <v>1675</v>
      </c>
      <c r="C22" s="24" t="s">
        <v>1676</v>
      </c>
      <c r="E22" s="3" t="s">
        <v>103</v>
      </c>
      <c r="G22" s="23"/>
    </row>
    <row r="23" spans="1:7" ht="14.4" x14ac:dyDescent="0.3">
      <c r="A23" s="24" t="s">
        <v>1677</v>
      </c>
      <c r="B23" s="24" t="s">
        <v>1678</v>
      </c>
      <c r="C23" s="24" t="s">
        <v>1679</v>
      </c>
      <c r="E23" s="3" t="s">
        <v>103</v>
      </c>
      <c r="G23" s="23"/>
    </row>
    <row r="24" spans="1:7" ht="14.4" x14ac:dyDescent="0.3">
      <c r="A24" s="24" t="s">
        <v>1680</v>
      </c>
      <c r="B24" s="24" t="s">
        <v>1681</v>
      </c>
      <c r="C24" s="24" t="s">
        <v>1682</v>
      </c>
      <c r="E24" s="3" t="s">
        <v>103</v>
      </c>
      <c r="G24" s="23"/>
    </row>
    <row r="25" spans="1:7" ht="14.4" x14ac:dyDescent="0.3">
      <c r="A25" s="24" t="s">
        <v>1683</v>
      </c>
      <c r="B25" s="24" t="s">
        <v>1684</v>
      </c>
      <c r="C25" s="24" t="s">
        <v>1685</v>
      </c>
      <c r="E25" s="3" t="s">
        <v>103</v>
      </c>
      <c r="G25" s="23"/>
    </row>
    <row r="26" spans="1:7" ht="14.4" x14ac:dyDescent="0.3">
      <c r="A26" s="24" t="s">
        <v>1686</v>
      </c>
      <c r="B26" s="24" t="s">
        <v>1687</v>
      </c>
      <c r="C26" s="24" t="s">
        <v>1688</v>
      </c>
      <c r="E26" s="3" t="s">
        <v>103</v>
      </c>
      <c r="G26" s="23"/>
    </row>
    <row r="27" spans="1:7" ht="14.4" x14ac:dyDescent="0.3">
      <c r="A27" s="24" t="s">
        <v>1689</v>
      </c>
      <c r="B27" s="24" t="s">
        <v>1690</v>
      </c>
      <c r="C27" s="24" t="s">
        <v>1691</v>
      </c>
      <c r="E27" s="3" t="s">
        <v>103</v>
      </c>
      <c r="G27" s="23"/>
    </row>
    <row r="28" spans="1:7" ht="14.4" x14ac:dyDescent="0.3">
      <c r="A28" s="24" t="s">
        <v>1692</v>
      </c>
      <c r="B28" s="24" t="s">
        <v>1693</v>
      </c>
      <c r="C28" s="24" t="s">
        <v>1694</v>
      </c>
      <c r="E28" s="3" t="s">
        <v>103</v>
      </c>
      <c r="G28" s="23"/>
    </row>
    <row r="29" spans="1:7" ht="14.4" x14ac:dyDescent="0.3">
      <c r="A29" s="24" t="s">
        <v>1695</v>
      </c>
      <c r="B29" s="24" t="s">
        <v>1696</v>
      </c>
      <c r="C29" s="24" t="s">
        <v>1697</v>
      </c>
      <c r="E29" s="3" t="s">
        <v>103</v>
      </c>
      <c r="G29" s="23"/>
    </row>
    <row r="30" spans="1:7" ht="14.4" x14ac:dyDescent="0.3">
      <c r="A30" s="24" t="s">
        <v>1698</v>
      </c>
      <c r="B30" s="24" t="s">
        <v>1699</v>
      </c>
      <c r="C30" s="24" t="s">
        <v>1700</v>
      </c>
      <c r="E30" s="3" t="s">
        <v>103</v>
      </c>
      <c r="G30" s="23"/>
    </row>
    <row r="31" spans="1:7" ht="14.4" x14ac:dyDescent="0.3">
      <c r="A31" s="24" t="s">
        <v>1701</v>
      </c>
      <c r="B31" s="24" t="s">
        <v>1702</v>
      </c>
      <c r="C31" s="24" t="s">
        <v>1703</v>
      </c>
      <c r="E31" s="3" t="s">
        <v>103</v>
      </c>
      <c r="G31" s="23"/>
    </row>
    <row r="32" spans="1:7" ht="14.4" x14ac:dyDescent="0.3">
      <c r="A32" s="24" t="s">
        <v>1704</v>
      </c>
      <c r="B32" s="24" t="s">
        <v>1705</v>
      </c>
      <c r="C32" s="24" t="s">
        <v>1706</v>
      </c>
      <c r="E32" s="3" t="s">
        <v>103</v>
      </c>
      <c r="G32" s="23"/>
    </row>
    <row r="33" spans="1:7" ht="14.4" x14ac:dyDescent="0.3">
      <c r="A33" s="24" t="s">
        <v>1707</v>
      </c>
      <c r="B33" s="24" t="s">
        <v>1708</v>
      </c>
      <c r="C33" s="24" t="s">
        <v>1709</v>
      </c>
      <c r="E33" s="3" t="s">
        <v>103</v>
      </c>
      <c r="G33" s="23"/>
    </row>
    <row r="34" spans="1:7" ht="14.4" x14ac:dyDescent="0.3">
      <c r="A34" s="24" t="s">
        <v>1710</v>
      </c>
      <c r="B34" s="24" t="s">
        <v>1711</v>
      </c>
      <c r="C34" s="24" t="s">
        <v>1712</v>
      </c>
      <c r="E34" s="3" t="s">
        <v>103</v>
      </c>
      <c r="G34" s="23"/>
    </row>
    <row r="35" spans="1:7" ht="14.4" x14ac:dyDescent="0.3">
      <c r="A35" s="24" t="s">
        <v>1713</v>
      </c>
      <c r="B35" s="24" t="s">
        <v>1714</v>
      </c>
      <c r="C35" s="24" t="s">
        <v>1715</v>
      </c>
      <c r="E35" s="3" t="s">
        <v>103</v>
      </c>
      <c r="G35" s="23"/>
    </row>
    <row r="36" spans="1:7" ht="14.4" x14ac:dyDescent="0.3">
      <c r="A36" s="24" t="s">
        <v>1716</v>
      </c>
      <c r="B36" s="24" t="s">
        <v>1717</v>
      </c>
      <c r="C36" s="24" t="s">
        <v>1718</v>
      </c>
      <c r="E36" s="3" t="s">
        <v>103</v>
      </c>
      <c r="G36" s="23"/>
    </row>
    <row r="37" spans="1:7" ht="14.4" x14ac:dyDescent="0.3">
      <c r="A37" s="24" t="s">
        <v>1719</v>
      </c>
      <c r="B37" s="24" t="s">
        <v>1720</v>
      </c>
      <c r="C37" s="24" t="s">
        <v>1721</v>
      </c>
      <c r="E37" s="3" t="s">
        <v>103</v>
      </c>
      <c r="G37" s="23"/>
    </row>
    <row r="38" spans="1:7" ht="14.4" x14ac:dyDescent="0.3">
      <c r="A38" s="24" t="s">
        <v>1722</v>
      </c>
      <c r="B38" s="24" t="s">
        <v>1723</v>
      </c>
      <c r="C38" s="24" t="s">
        <v>1724</v>
      </c>
      <c r="E38" s="3" t="s">
        <v>103</v>
      </c>
      <c r="G38" s="23"/>
    </row>
    <row r="39" spans="1:7" ht="14.4" x14ac:dyDescent="0.3">
      <c r="A39" s="24" t="s">
        <v>1725</v>
      </c>
      <c r="B39" s="24" t="s">
        <v>1726</v>
      </c>
      <c r="C39" s="24" t="s">
        <v>1727</v>
      </c>
      <c r="E39" s="3" t="s">
        <v>103</v>
      </c>
      <c r="G39" s="23"/>
    </row>
    <row r="40" spans="1:7" ht="14.4" x14ac:dyDescent="0.3">
      <c r="A40" s="24" t="s">
        <v>1728</v>
      </c>
      <c r="B40" s="24" t="s">
        <v>1729</v>
      </c>
      <c r="C40" s="24" t="s">
        <v>1730</v>
      </c>
      <c r="E40" s="3" t="s">
        <v>103</v>
      </c>
      <c r="G40" s="23"/>
    </row>
    <row r="41" spans="1:7" ht="14.4" x14ac:dyDescent="0.3">
      <c r="A41" s="24" t="s">
        <v>1731</v>
      </c>
      <c r="B41" s="24" t="s">
        <v>1732</v>
      </c>
      <c r="C41" s="24" t="s">
        <v>1733</v>
      </c>
      <c r="E41" s="3" t="s">
        <v>103</v>
      </c>
      <c r="G41" s="23"/>
    </row>
    <row r="42" spans="1:7" ht="14.4" x14ac:dyDescent="0.3">
      <c r="A42" s="24" t="s">
        <v>1734</v>
      </c>
      <c r="B42" s="24" t="s">
        <v>1735</v>
      </c>
      <c r="C42" s="24" t="s">
        <v>1736</v>
      </c>
      <c r="E42" s="3" t="s">
        <v>103</v>
      </c>
      <c r="G42" s="23"/>
    </row>
    <row r="43" spans="1:7" ht="14.4" x14ac:dyDescent="0.3">
      <c r="A43" s="24" t="s">
        <v>1737</v>
      </c>
      <c r="B43" s="24" t="s">
        <v>1738</v>
      </c>
      <c r="C43" s="24" t="s">
        <v>1739</v>
      </c>
      <c r="E43" s="3" t="s">
        <v>103</v>
      </c>
      <c r="G43" s="23"/>
    </row>
    <row r="44" spans="1:7" ht="14.4" x14ac:dyDescent="0.3">
      <c r="A44" s="24" t="s">
        <v>1740</v>
      </c>
      <c r="B44" s="24" t="s">
        <v>1741</v>
      </c>
      <c r="C44" s="24" t="s">
        <v>1742</v>
      </c>
      <c r="E44" s="3" t="s">
        <v>103</v>
      </c>
      <c r="G44" s="23"/>
    </row>
    <row r="45" spans="1:7" ht="14.4" x14ac:dyDescent="0.3">
      <c r="A45" s="24" t="s">
        <v>1743</v>
      </c>
      <c r="B45" s="24" t="s">
        <v>1744</v>
      </c>
      <c r="C45" s="24" t="s">
        <v>1745</v>
      </c>
      <c r="E45" s="3" t="s">
        <v>103</v>
      </c>
      <c r="G45" s="23"/>
    </row>
    <row r="46" spans="1:7" ht="14.4" x14ac:dyDescent="0.3">
      <c r="A46" s="24" t="s">
        <v>1746</v>
      </c>
      <c r="B46" s="24" t="s">
        <v>1747</v>
      </c>
      <c r="C46" s="24" t="s">
        <v>1748</v>
      </c>
      <c r="E46" s="3" t="s">
        <v>103</v>
      </c>
      <c r="G46" s="23"/>
    </row>
    <row r="47" spans="1:7" ht="14.4" x14ac:dyDescent="0.3">
      <c r="A47" s="24" t="s">
        <v>1749</v>
      </c>
      <c r="B47" s="24" t="s">
        <v>1750</v>
      </c>
      <c r="C47" s="24" t="s">
        <v>1751</v>
      </c>
      <c r="E47" s="3" t="s">
        <v>103</v>
      </c>
      <c r="G47" s="23"/>
    </row>
    <row r="48" spans="1:7" ht="14.4" x14ac:dyDescent="0.3">
      <c r="A48" s="24" t="s">
        <v>1752</v>
      </c>
      <c r="B48" s="24" t="s">
        <v>1753</v>
      </c>
      <c r="C48" s="24" t="s">
        <v>1754</v>
      </c>
      <c r="E48" s="3" t="s">
        <v>103</v>
      </c>
      <c r="G48" s="23"/>
    </row>
    <row r="49" spans="1:7" ht="14.4" x14ac:dyDescent="0.3">
      <c r="A49" s="24" t="s">
        <v>1755</v>
      </c>
      <c r="B49" s="24" t="s">
        <v>1756</v>
      </c>
      <c r="C49" s="24" t="s">
        <v>1757</v>
      </c>
      <c r="E49" s="3" t="s">
        <v>103</v>
      </c>
      <c r="G49" s="23"/>
    </row>
    <row r="50" spans="1:7" ht="14.4" x14ac:dyDescent="0.3">
      <c r="A50" s="24" t="s">
        <v>1758</v>
      </c>
      <c r="B50" s="24" t="s">
        <v>1759</v>
      </c>
      <c r="C50" s="24" t="s">
        <v>1760</v>
      </c>
      <c r="E50" s="3" t="s">
        <v>103</v>
      </c>
      <c r="G50" s="23"/>
    </row>
    <row r="51" spans="1:7" ht="14.4" x14ac:dyDescent="0.3">
      <c r="A51" s="24" t="s">
        <v>1761</v>
      </c>
      <c r="B51" s="24" t="s">
        <v>1762</v>
      </c>
      <c r="C51" s="24" t="s">
        <v>1763</v>
      </c>
      <c r="E51" s="3" t="s">
        <v>103</v>
      </c>
      <c r="G51" s="23"/>
    </row>
    <row r="52" spans="1:7" ht="14.4" x14ac:dyDescent="0.3">
      <c r="A52" s="24" t="s">
        <v>1764</v>
      </c>
      <c r="B52" s="24" t="s">
        <v>1765</v>
      </c>
      <c r="C52" s="24" t="s">
        <v>1766</v>
      </c>
      <c r="E52" s="3" t="s">
        <v>103</v>
      </c>
      <c r="G52" s="23"/>
    </row>
    <row r="53" spans="1:7" ht="14.4" x14ac:dyDescent="0.3">
      <c r="A53" s="24" t="s">
        <v>1767</v>
      </c>
      <c r="B53" s="24" t="s">
        <v>1768</v>
      </c>
      <c r="C53" s="24" t="s">
        <v>1769</v>
      </c>
      <c r="E53" s="3" t="s">
        <v>103</v>
      </c>
      <c r="G53" s="23"/>
    </row>
    <row r="54" spans="1:7" ht="14.4" x14ac:dyDescent="0.3">
      <c r="A54" s="24" t="s">
        <v>1770</v>
      </c>
      <c r="B54" s="24" t="s">
        <v>1771</v>
      </c>
      <c r="C54" s="24" t="s">
        <v>1772</v>
      </c>
      <c r="E54" s="3" t="s">
        <v>103</v>
      </c>
      <c r="G54" s="23"/>
    </row>
    <row r="55" spans="1:7" ht="14.4" x14ac:dyDescent="0.3">
      <c r="A55" s="24" t="s">
        <v>1773</v>
      </c>
      <c r="B55" s="24" t="s">
        <v>1774</v>
      </c>
      <c r="C55" s="24" t="s">
        <v>1775</v>
      </c>
      <c r="E55" s="3" t="s">
        <v>103</v>
      </c>
      <c r="G55" s="23"/>
    </row>
    <row r="56" spans="1:7" ht="14.4" x14ac:dyDescent="0.3">
      <c r="A56" s="24" t="s">
        <v>1776</v>
      </c>
      <c r="B56" s="24" t="s">
        <v>1777</v>
      </c>
      <c r="C56" s="24" t="s">
        <v>1778</v>
      </c>
      <c r="E56" s="3" t="s">
        <v>103</v>
      </c>
      <c r="G56" s="23"/>
    </row>
    <row r="57" spans="1:7" ht="14.4" x14ac:dyDescent="0.3">
      <c r="A57" s="24" t="s">
        <v>1779</v>
      </c>
      <c r="B57" s="24" t="s">
        <v>1780</v>
      </c>
      <c r="C57" s="24" t="s">
        <v>1781</v>
      </c>
      <c r="E57" s="3" t="s">
        <v>103</v>
      </c>
      <c r="G57" s="23"/>
    </row>
    <row r="58" spans="1:7" ht="14.4" x14ac:dyDescent="0.3">
      <c r="A58" s="24" t="s">
        <v>1782</v>
      </c>
      <c r="B58" s="24" t="s">
        <v>1783</v>
      </c>
      <c r="C58" s="24" t="s">
        <v>1784</v>
      </c>
      <c r="E58" s="3" t="s">
        <v>103</v>
      </c>
      <c r="G58" s="23"/>
    </row>
    <row r="59" spans="1:7" ht="14.4" x14ac:dyDescent="0.3">
      <c r="A59" s="24" t="s">
        <v>1785</v>
      </c>
      <c r="B59" s="24" t="s">
        <v>1786</v>
      </c>
      <c r="C59" s="24" t="s">
        <v>1787</v>
      </c>
      <c r="E59" s="3" t="s">
        <v>103</v>
      </c>
      <c r="G59" s="23"/>
    </row>
    <row r="60" spans="1:7" ht="14.4" x14ac:dyDescent="0.3">
      <c r="A60" s="24" t="s">
        <v>1788</v>
      </c>
      <c r="B60" s="24" t="s">
        <v>1789</v>
      </c>
      <c r="C60" s="24" t="s">
        <v>1790</v>
      </c>
      <c r="E60" s="3" t="s">
        <v>103</v>
      </c>
      <c r="G60" s="23"/>
    </row>
    <row r="61" spans="1:7" ht="14.4" x14ac:dyDescent="0.3">
      <c r="A61" s="24" t="s">
        <v>1791</v>
      </c>
      <c r="B61" s="24" t="s">
        <v>1792</v>
      </c>
      <c r="C61" s="24" t="s">
        <v>1793</v>
      </c>
      <c r="E61" s="3" t="s">
        <v>103</v>
      </c>
      <c r="G61" s="23"/>
    </row>
    <row r="62" spans="1:7" ht="14.4" x14ac:dyDescent="0.3">
      <c r="A62" s="24" t="s">
        <v>1794</v>
      </c>
      <c r="B62" s="24" t="s">
        <v>1795</v>
      </c>
      <c r="C62" s="24" t="s">
        <v>1796</v>
      </c>
      <c r="E62" s="3" t="s">
        <v>103</v>
      </c>
      <c r="G62" s="23"/>
    </row>
    <row r="63" spans="1:7" ht="14.4" x14ac:dyDescent="0.3">
      <c r="A63" s="24" t="s">
        <v>1797</v>
      </c>
      <c r="B63" s="24" t="s">
        <v>1798</v>
      </c>
      <c r="C63" s="24" t="s">
        <v>1799</v>
      </c>
      <c r="E63" s="3" t="s">
        <v>103</v>
      </c>
      <c r="G63" s="23"/>
    </row>
    <row r="64" spans="1:7" ht="14.4" x14ac:dyDescent="0.3">
      <c r="A64" s="24" t="s">
        <v>1800</v>
      </c>
      <c r="B64" s="24" t="s">
        <v>1801</v>
      </c>
      <c r="C64" s="24" t="s">
        <v>1802</v>
      </c>
      <c r="E64" s="3" t="s">
        <v>103</v>
      </c>
      <c r="G64" s="23"/>
    </row>
    <row r="65" spans="1:7" ht="14.4" x14ac:dyDescent="0.3">
      <c r="A65" s="24" t="s">
        <v>1803</v>
      </c>
      <c r="B65" s="24" t="s">
        <v>1804</v>
      </c>
      <c r="C65" s="24" t="s">
        <v>1805</v>
      </c>
      <c r="E65" s="3" t="s">
        <v>103</v>
      </c>
      <c r="G65" s="23"/>
    </row>
    <row r="66" spans="1:7" ht="14.4" x14ac:dyDescent="0.3">
      <c r="A66" s="24" t="s">
        <v>1806</v>
      </c>
      <c r="B66" s="24" t="s">
        <v>1807</v>
      </c>
      <c r="C66" s="24" t="s">
        <v>1808</v>
      </c>
      <c r="E66" s="3" t="s">
        <v>103</v>
      </c>
      <c r="G66" s="23"/>
    </row>
    <row r="67" spans="1:7" ht="14.4" x14ac:dyDescent="0.3">
      <c r="A67" s="24" t="s">
        <v>1809</v>
      </c>
      <c r="B67" s="24" t="s">
        <v>1810</v>
      </c>
      <c r="C67" s="24" t="s">
        <v>1811</v>
      </c>
      <c r="E67" s="3" t="s">
        <v>103</v>
      </c>
      <c r="G67" s="23"/>
    </row>
    <row r="68" spans="1:7" ht="14.4" x14ac:dyDescent="0.3">
      <c r="A68" s="24" t="s">
        <v>1812</v>
      </c>
      <c r="B68" s="24" t="s">
        <v>1813</v>
      </c>
      <c r="C68" s="24" t="s">
        <v>1814</v>
      </c>
      <c r="E68" s="3" t="s">
        <v>103</v>
      </c>
      <c r="G68" s="23"/>
    </row>
    <row r="69" spans="1:7" ht="14.4" x14ac:dyDescent="0.3">
      <c r="A69" s="24" t="s">
        <v>1815</v>
      </c>
      <c r="B69" s="24" t="s">
        <v>1816</v>
      </c>
      <c r="C69" s="24" t="s">
        <v>1817</v>
      </c>
      <c r="E69" s="3" t="s">
        <v>103</v>
      </c>
      <c r="G69" s="23"/>
    </row>
    <row r="70" spans="1:7" ht="14.4" x14ac:dyDescent="0.3">
      <c r="A70" s="24" t="s">
        <v>1818</v>
      </c>
      <c r="B70" s="24" t="s">
        <v>1819</v>
      </c>
      <c r="C70" s="24" t="s">
        <v>1820</v>
      </c>
      <c r="E70" s="3" t="s">
        <v>103</v>
      </c>
      <c r="G70" s="23"/>
    </row>
    <row r="71" spans="1:7" ht="14.4" x14ac:dyDescent="0.3">
      <c r="A71" s="24" t="s">
        <v>1821</v>
      </c>
      <c r="B71" s="24" t="s">
        <v>1822</v>
      </c>
      <c r="C71" s="24" t="s">
        <v>1823</v>
      </c>
      <c r="E71" s="3" t="s">
        <v>103</v>
      </c>
      <c r="G71" s="23"/>
    </row>
    <row r="72" spans="1:7" ht="14.4" x14ac:dyDescent="0.3">
      <c r="A72" s="24" t="s">
        <v>1824</v>
      </c>
      <c r="B72" s="24" t="s">
        <v>1825</v>
      </c>
      <c r="C72" s="24" t="s">
        <v>1826</v>
      </c>
      <c r="E72" s="3" t="s">
        <v>103</v>
      </c>
      <c r="G72" s="23"/>
    </row>
    <row r="73" spans="1:7" ht="14.4" x14ac:dyDescent="0.3">
      <c r="A73" s="24" t="s">
        <v>1827</v>
      </c>
      <c r="B73" s="24" t="s">
        <v>1828</v>
      </c>
      <c r="C73" s="24" t="s">
        <v>1829</v>
      </c>
      <c r="E73" s="3" t="s">
        <v>103</v>
      </c>
      <c r="G73" s="23"/>
    </row>
    <row r="74" spans="1:7" ht="14.4" x14ac:dyDescent="0.3">
      <c r="A74" s="24" t="s">
        <v>1830</v>
      </c>
      <c r="B74" s="24" t="s">
        <v>1831</v>
      </c>
      <c r="C74" s="24" t="s">
        <v>1832</v>
      </c>
      <c r="E74" s="3" t="s">
        <v>103</v>
      </c>
      <c r="G74" s="23"/>
    </row>
    <row r="75" spans="1:7" ht="14.4" x14ac:dyDescent="0.3">
      <c r="A75" s="24" t="s">
        <v>1833</v>
      </c>
      <c r="B75" s="24" t="s">
        <v>1834</v>
      </c>
      <c r="C75" s="24" t="s">
        <v>1835</v>
      </c>
      <c r="E75" s="3" t="s">
        <v>103</v>
      </c>
      <c r="G75" s="23"/>
    </row>
    <row r="76" spans="1:7" ht="14.4" x14ac:dyDescent="0.3">
      <c r="A76" s="24" t="s">
        <v>1836</v>
      </c>
      <c r="B76" s="24" t="s">
        <v>1837</v>
      </c>
      <c r="C76" s="24" t="s">
        <v>1838</v>
      </c>
      <c r="E76" s="3" t="s">
        <v>103</v>
      </c>
      <c r="G76" s="23"/>
    </row>
    <row r="77" spans="1:7" ht="14.4" x14ac:dyDescent="0.3">
      <c r="A77" s="24" t="s">
        <v>1839</v>
      </c>
      <c r="B77" s="24" t="s">
        <v>1840</v>
      </c>
      <c r="C77" s="24" t="s">
        <v>1841</v>
      </c>
      <c r="E77" s="3" t="s">
        <v>103</v>
      </c>
      <c r="G77" s="23"/>
    </row>
    <row r="78" spans="1:7" ht="14.4" x14ac:dyDescent="0.3">
      <c r="A78" s="24" t="s">
        <v>1842</v>
      </c>
      <c r="B78" s="24" t="s">
        <v>1843</v>
      </c>
      <c r="C78" s="24" t="s">
        <v>1844</v>
      </c>
      <c r="E78" s="3" t="s">
        <v>103</v>
      </c>
      <c r="G78" s="23"/>
    </row>
    <row r="79" spans="1:7" ht="14.4" x14ac:dyDescent="0.3">
      <c r="A79" s="24" t="s">
        <v>1845</v>
      </c>
      <c r="B79" s="24" t="s">
        <v>1846</v>
      </c>
      <c r="C79" s="24" t="s">
        <v>1847</v>
      </c>
      <c r="E79" s="3" t="s">
        <v>103</v>
      </c>
      <c r="G79" s="23"/>
    </row>
    <row r="80" spans="1:7" ht="14.4" x14ac:dyDescent="0.3">
      <c r="A80" s="24" t="s">
        <v>1848</v>
      </c>
      <c r="B80" s="24" t="s">
        <v>1849</v>
      </c>
      <c r="C80" s="24" t="s">
        <v>1850</v>
      </c>
      <c r="E80" s="3" t="s">
        <v>103</v>
      </c>
      <c r="G80" s="23"/>
    </row>
    <row r="81" spans="1:7" ht="14.4" x14ac:dyDescent="0.3">
      <c r="A81" s="24" t="s">
        <v>1851</v>
      </c>
      <c r="B81" s="24" t="s">
        <v>1852</v>
      </c>
      <c r="C81" s="24" t="s">
        <v>1853</v>
      </c>
      <c r="E81" s="3" t="s">
        <v>103</v>
      </c>
      <c r="G81" s="23"/>
    </row>
    <row r="82" spans="1:7" ht="14.4" x14ac:dyDescent="0.3">
      <c r="A82" s="24" t="s">
        <v>1854</v>
      </c>
      <c r="B82" s="24" t="s">
        <v>1855</v>
      </c>
      <c r="C82" s="24" t="s">
        <v>1856</v>
      </c>
      <c r="E82" s="3" t="s">
        <v>103</v>
      </c>
      <c r="G82" s="23"/>
    </row>
    <row r="83" spans="1:7" ht="14.4" x14ac:dyDescent="0.3">
      <c r="A83" s="24" t="s">
        <v>1857</v>
      </c>
      <c r="B83" s="24" t="s">
        <v>1858</v>
      </c>
      <c r="C83" s="24" t="s">
        <v>1859</v>
      </c>
      <c r="E83" s="3" t="s">
        <v>103</v>
      </c>
      <c r="G83" s="23"/>
    </row>
    <row r="84" spans="1:7" ht="14.4" x14ac:dyDescent="0.3">
      <c r="A84" s="24" t="s">
        <v>1860</v>
      </c>
      <c r="B84" s="24" t="s">
        <v>1861</v>
      </c>
      <c r="C84" s="24" t="s">
        <v>1862</v>
      </c>
      <c r="E84" s="3" t="s">
        <v>103</v>
      </c>
      <c r="G84" s="23"/>
    </row>
    <row r="85" spans="1:7" ht="14.4" x14ac:dyDescent="0.3">
      <c r="A85" s="24" t="s">
        <v>1863</v>
      </c>
      <c r="B85" s="24" t="s">
        <v>1864</v>
      </c>
      <c r="C85" s="24" t="s">
        <v>1865</v>
      </c>
      <c r="D85" s="3" t="s">
        <v>1574</v>
      </c>
      <c r="E85" s="3" t="s">
        <v>103</v>
      </c>
      <c r="F85" s="3" t="s">
        <v>1866</v>
      </c>
      <c r="G85" s="23"/>
    </row>
    <row r="86" spans="1:7" ht="14.4" x14ac:dyDescent="0.3">
      <c r="A86" s="24" t="s">
        <v>1867</v>
      </c>
      <c r="B86" s="24" t="s">
        <v>1868</v>
      </c>
      <c r="C86" s="24" t="s">
        <v>1869</v>
      </c>
      <c r="D86" s="3" t="s">
        <v>1574</v>
      </c>
      <c r="E86" s="3" t="s">
        <v>103</v>
      </c>
      <c r="F86" s="3" t="s">
        <v>1870</v>
      </c>
      <c r="G86" s="23"/>
    </row>
    <row r="87" spans="1:7" ht="14.4" x14ac:dyDescent="0.3">
      <c r="A87" s="24" t="s">
        <v>1871</v>
      </c>
      <c r="B87" s="24" t="s">
        <v>1872</v>
      </c>
      <c r="C87" s="24" t="s">
        <v>1873</v>
      </c>
      <c r="D87" s="3" t="s">
        <v>39</v>
      </c>
      <c r="E87" s="3" t="s">
        <v>103</v>
      </c>
      <c r="F87" s="3" t="s">
        <v>1874</v>
      </c>
      <c r="G87" s="23"/>
    </row>
    <row r="88" spans="1:7" ht="14.4" x14ac:dyDescent="0.3">
      <c r="A88" s="24" t="s">
        <v>1875</v>
      </c>
      <c r="B88" s="24" t="s">
        <v>1876</v>
      </c>
      <c r="C88" s="24" t="s">
        <v>1877</v>
      </c>
      <c r="D88" s="3" t="s">
        <v>39</v>
      </c>
      <c r="E88" s="3" t="s">
        <v>103</v>
      </c>
      <c r="F88" s="3" t="s">
        <v>1878</v>
      </c>
      <c r="G88" s="23"/>
    </row>
    <row r="89" spans="1:7" ht="14.4" x14ac:dyDescent="0.3">
      <c r="A89" s="24" t="s">
        <v>1879</v>
      </c>
      <c r="B89" s="24" t="s">
        <v>1880</v>
      </c>
      <c r="C89" s="24" t="s">
        <v>1881</v>
      </c>
      <c r="D89" s="3" t="s">
        <v>39</v>
      </c>
      <c r="E89" s="3" t="s">
        <v>103</v>
      </c>
      <c r="F89" s="3" t="s">
        <v>1882</v>
      </c>
      <c r="G89" s="23"/>
    </row>
    <row r="90" spans="1:7" ht="14.4" x14ac:dyDescent="0.3">
      <c r="A90" s="24" t="s">
        <v>1883</v>
      </c>
      <c r="B90" s="24" t="s">
        <v>1884</v>
      </c>
      <c r="C90" s="24" t="s">
        <v>1885</v>
      </c>
      <c r="D90" s="3" t="s">
        <v>39</v>
      </c>
      <c r="E90" s="3" t="s">
        <v>103</v>
      </c>
      <c r="F90" s="3" t="s">
        <v>1886</v>
      </c>
      <c r="G90" s="23"/>
    </row>
    <row r="91" spans="1:7" ht="14.4" x14ac:dyDescent="0.3">
      <c r="A91" s="24" t="s">
        <v>1887</v>
      </c>
      <c r="B91" s="24" t="s">
        <v>1888</v>
      </c>
      <c r="C91" s="24" t="s">
        <v>1889</v>
      </c>
      <c r="D91" s="3" t="s">
        <v>39</v>
      </c>
      <c r="E91" s="3" t="s">
        <v>103</v>
      </c>
      <c r="F91" s="3" t="s">
        <v>1890</v>
      </c>
      <c r="G91" s="23"/>
    </row>
    <row r="92" spans="1:7" ht="14.4" x14ac:dyDescent="0.3">
      <c r="A92" s="24" t="s">
        <v>1891</v>
      </c>
      <c r="B92" s="24" t="s">
        <v>1892</v>
      </c>
      <c r="C92" s="24" t="s">
        <v>1893</v>
      </c>
      <c r="D92" s="3" t="s">
        <v>39</v>
      </c>
      <c r="E92" s="3" t="s">
        <v>103</v>
      </c>
      <c r="F92" s="3" t="s">
        <v>1894</v>
      </c>
      <c r="G92" s="23"/>
    </row>
    <row r="93" spans="1:7" ht="14.4" x14ac:dyDescent="0.3">
      <c r="A93" s="24" t="s">
        <v>1895</v>
      </c>
      <c r="B93" s="24" t="s">
        <v>1896</v>
      </c>
      <c r="C93" s="24" t="s">
        <v>1897</v>
      </c>
      <c r="D93" s="3" t="s">
        <v>39</v>
      </c>
      <c r="E93" s="3" t="s">
        <v>103</v>
      </c>
      <c r="F93" s="3" t="s">
        <v>1898</v>
      </c>
      <c r="G93" s="23"/>
    </row>
    <row r="94" spans="1:7" ht="14.4" x14ac:dyDescent="0.3">
      <c r="A94" s="24" t="s">
        <v>1899</v>
      </c>
      <c r="B94" s="24" t="s">
        <v>1900</v>
      </c>
      <c r="C94" s="24" t="s">
        <v>1901</v>
      </c>
      <c r="D94" s="3" t="s">
        <v>39</v>
      </c>
      <c r="E94" s="3" t="s">
        <v>103</v>
      </c>
      <c r="F94" s="3" t="s">
        <v>1902</v>
      </c>
      <c r="G94" s="23"/>
    </row>
    <row r="95" spans="1:7" ht="14.4" x14ac:dyDescent="0.3">
      <c r="A95" s="24" t="s">
        <v>1903</v>
      </c>
      <c r="B95" s="24" t="s">
        <v>1904</v>
      </c>
      <c r="C95" s="24" t="s">
        <v>1905</v>
      </c>
      <c r="D95" s="3" t="s">
        <v>39</v>
      </c>
      <c r="E95" s="3" t="s">
        <v>103</v>
      </c>
      <c r="F95" s="3" t="s">
        <v>1906</v>
      </c>
      <c r="G95" s="23"/>
    </row>
    <row r="96" spans="1:7" ht="14.4" x14ac:dyDescent="0.3">
      <c r="A96" s="24" t="s">
        <v>1907</v>
      </c>
      <c r="B96" s="24" t="s">
        <v>1908</v>
      </c>
      <c r="C96" s="24" t="s">
        <v>1909</v>
      </c>
      <c r="D96" s="3" t="s">
        <v>39</v>
      </c>
      <c r="E96" s="3" t="s">
        <v>103</v>
      </c>
      <c r="F96" s="3" t="s">
        <v>1910</v>
      </c>
      <c r="G96" s="23"/>
    </row>
    <row r="97" spans="1:7" ht="14.4" x14ac:dyDescent="0.3">
      <c r="A97" s="24" t="s">
        <v>1911</v>
      </c>
      <c r="B97" s="24" t="s">
        <v>1912</v>
      </c>
      <c r="C97" s="24" t="s">
        <v>1913</v>
      </c>
      <c r="D97" s="3" t="s">
        <v>39</v>
      </c>
      <c r="E97" s="3" t="s">
        <v>103</v>
      </c>
      <c r="F97" s="3" t="s">
        <v>1914</v>
      </c>
      <c r="G97" s="23"/>
    </row>
    <row r="98" spans="1:7" ht="14.4" x14ac:dyDescent="0.3">
      <c r="A98" s="24" t="s">
        <v>1915</v>
      </c>
      <c r="B98" s="24" t="s">
        <v>1916</v>
      </c>
      <c r="C98" s="24" t="s">
        <v>1917</v>
      </c>
      <c r="D98" s="3" t="s">
        <v>39</v>
      </c>
      <c r="E98" s="3" t="s">
        <v>103</v>
      </c>
      <c r="F98" s="3" t="s">
        <v>1918</v>
      </c>
      <c r="G98" s="23"/>
    </row>
    <row r="99" spans="1:7" ht="14.4" x14ac:dyDescent="0.3">
      <c r="A99" s="24" t="s">
        <v>1919</v>
      </c>
      <c r="B99" s="24" t="s">
        <v>1920</v>
      </c>
      <c r="C99" s="24" t="s">
        <v>1921</v>
      </c>
      <c r="D99" s="3" t="s">
        <v>39</v>
      </c>
      <c r="E99" s="3" t="s">
        <v>103</v>
      </c>
      <c r="F99" s="3" t="s">
        <v>1922</v>
      </c>
      <c r="G99" s="23"/>
    </row>
    <row r="100" spans="1:7" ht="14.4" x14ac:dyDescent="0.3">
      <c r="A100" s="24" t="s">
        <v>1923</v>
      </c>
      <c r="B100" s="24" t="s">
        <v>1924</v>
      </c>
      <c r="C100" s="24" t="s">
        <v>1925</v>
      </c>
      <c r="D100" s="3" t="s">
        <v>39</v>
      </c>
      <c r="E100" s="3" t="s">
        <v>103</v>
      </c>
      <c r="F100" s="3" t="s">
        <v>1926</v>
      </c>
      <c r="G100" s="23"/>
    </row>
    <row r="101" spans="1:7" ht="14.4" x14ac:dyDescent="0.3">
      <c r="A101" s="24" t="s">
        <v>1927</v>
      </c>
      <c r="B101" s="24" t="s">
        <v>1928</v>
      </c>
      <c r="C101" s="24" t="s">
        <v>1929</v>
      </c>
      <c r="D101" s="3" t="s">
        <v>39</v>
      </c>
      <c r="E101" s="3" t="s">
        <v>103</v>
      </c>
      <c r="F101" s="3" t="s">
        <v>1930</v>
      </c>
      <c r="G101" s="23"/>
    </row>
    <row r="102" spans="1:7" ht="14.4" x14ac:dyDescent="0.3">
      <c r="A102" s="24" t="s">
        <v>1931</v>
      </c>
      <c r="B102" s="24" t="s">
        <v>1932</v>
      </c>
      <c r="C102" s="24" t="s">
        <v>1933</v>
      </c>
      <c r="E102" s="3" t="s">
        <v>103</v>
      </c>
      <c r="F102" s="3" t="s">
        <v>1934</v>
      </c>
      <c r="G102" s="23"/>
    </row>
    <row r="103" spans="1:7" ht="14.4" x14ac:dyDescent="0.3">
      <c r="A103" s="24" t="s">
        <v>1935</v>
      </c>
      <c r="B103" s="24" t="s">
        <v>1936</v>
      </c>
      <c r="C103" s="24" t="s">
        <v>1937</v>
      </c>
      <c r="E103" s="3" t="s">
        <v>103</v>
      </c>
      <c r="F103" s="3" t="s">
        <v>1938</v>
      </c>
      <c r="G103" s="23"/>
    </row>
    <row r="104" spans="1:7" ht="14.4" x14ac:dyDescent="0.3">
      <c r="A104" s="24" t="s">
        <v>1939</v>
      </c>
      <c r="B104" s="24" t="s">
        <v>1940</v>
      </c>
      <c r="C104" s="24" t="s">
        <v>1941</v>
      </c>
      <c r="E104" s="3" t="s">
        <v>103</v>
      </c>
      <c r="F104" s="3" t="s">
        <v>1942</v>
      </c>
      <c r="G104" s="23"/>
    </row>
    <row r="105" spans="1:7" ht="14.4" x14ac:dyDescent="0.3">
      <c r="A105" s="24" t="s">
        <v>1943</v>
      </c>
      <c r="B105" s="24" t="s">
        <v>1944</v>
      </c>
      <c r="C105" s="24" t="s">
        <v>1945</v>
      </c>
      <c r="E105" s="3" t="s">
        <v>103</v>
      </c>
      <c r="F105" s="3" t="s">
        <v>1946</v>
      </c>
      <c r="G105" s="23"/>
    </row>
    <row r="106" spans="1:7" ht="14.4" x14ac:dyDescent="0.3">
      <c r="A106" s="24" t="s">
        <v>1947</v>
      </c>
      <c r="B106" s="24" t="s">
        <v>1948</v>
      </c>
      <c r="C106" s="24" t="s">
        <v>1949</v>
      </c>
      <c r="E106" s="3" t="s">
        <v>103</v>
      </c>
      <c r="F106" s="3" t="s">
        <v>1950</v>
      </c>
      <c r="G106" s="23"/>
    </row>
    <row r="107" spans="1:7" ht="14.4" x14ac:dyDescent="0.3">
      <c r="A107" s="24" t="s">
        <v>1951</v>
      </c>
      <c r="B107" s="24" t="s">
        <v>1952</v>
      </c>
      <c r="C107" s="24" t="s">
        <v>1953</v>
      </c>
      <c r="E107" s="3" t="s">
        <v>103</v>
      </c>
      <c r="F107" s="3" t="s">
        <v>1954</v>
      </c>
      <c r="G107" s="23"/>
    </row>
    <row r="108" spans="1:7" ht="14.4" x14ac:dyDescent="0.3">
      <c r="A108" s="24" t="s">
        <v>1955</v>
      </c>
      <c r="B108" s="24" t="s">
        <v>1956</v>
      </c>
      <c r="C108" s="24" t="s">
        <v>1957</v>
      </c>
      <c r="E108" s="3" t="s">
        <v>103</v>
      </c>
      <c r="F108" s="3" t="s">
        <v>1958</v>
      </c>
      <c r="G108" s="23"/>
    </row>
    <row r="109" spans="1:7" ht="14.4" x14ac:dyDescent="0.3">
      <c r="A109" s="24" t="s">
        <v>1959</v>
      </c>
      <c r="B109" s="24" t="s">
        <v>1960</v>
      </c>
      <c r="C109" s="24" t="s">
        <v>1961</v>
      </c>
      <c r="E109" s="3" t="s">
        <v>103</v>
      </c>
      <c r="F109" s="3" t="s">
        <v>1962</v>
      </c>
      <c r="G109" s="23"/>
    </row>
    <row r="110" spans="1:7" ht="14.4" x14ac:dyDescent="0.3">
      <c r="A110" s="24" t="s">
        <v>1963</v>
      </c>
      <c r="B110" s="24" t="s">
        <v>1964</v>
      </c>
      <c r="C110" s="24" t="s">
        <v>1965</v>
      </c>
      <c r="E110" s="3" t="s">
        <v>103</v>
      </c>
      <c r="F110" s="3" t="s">
        <v>1966</v>
      </c>
      <c r="G110" s="23"/>
    </row>
    <row r="111" spans="1:7" ht="14.4" x14ac:dyDescent="0.3">
      <c r="A111" s="24" t="s">
        <v>1967</v>
      </c>
      <c r="B111" s="24" t="s">
        <v>1968</v>
      </c>
      <c r="C111" s="24" t="s">
        <v>1969</v>
      </c>
      <c r="E111" s="3" t="s">
        <v>103</v>
      </c>
      <c r="F111" s="3" t="s">
        <v>1970</v>
      </c>
      <c r="G111" s="23"/>
    </row>
    <row r="112" spans="1:7" ht="14.4" x14ac:dyDescent="0.3">
      <c r="A112" s="24" t="s">
        <v>1971</v>
      </c>
      <c r="B112" s="24" t="s">
        <v>1972</v>
      </c>
      <c r="C112" s="24" t="s">
        <v>1973</v>
      </c>
      <c r="E112" s="3" t="s">
        <v>103</v>
      </c>
      <c r="F112" s="3" t="s">
        <v>1974</v>
      </c>
      <c r="G112" s="23"/>
    </row>
    <row r="113" spans="1:7" ht="14.4" x14ac:dyDescent="0.3">
      <c r="A113" s="24" t="s">
        <v>1975</v>
      </c>
      <c r="B113" s="24" t="s">
        <v>1976</v>
      </c>
      <c r="C113" s="24" t="s">
        <v>1977</v>
      </c>
      <c r="E113" s="3" t="s">
        <v>103</v>
      </c>
      <c r="F113" s="3" t="s">
        <v>1978</v>
      </c>
      <c r="G113" s="23"/>
    </row>
    <row r="114" spans="1:7" ht="14.4" x14ac:dyDescent="0.3">
      <c r="A114" s="24" t="s">
        <v>1979</v>
      </c>
      <c r="B114" s="24" t="s">
        <v>1980</v>
      </c>
      <c r="C114" s="24" t="s">
        <v>1981</v>
      </c>
      <c r="E114" s="3" t="s">
        <v>103</v>
      </c>
      <c r="G114" s="23"/>
    </row>
    <row r="115" spans="1:7" ht="14.4" x14ac:dyDescent="0.3">
      <c r="A115" s="24" t="s">
        <v>1982</v>
      </c>
      <c r="B115" s="24" t="s">
        <v>1983</v>
      </c>
      <c r="C115" s="24" t="s">
        <v>1984</v>
      </c>
      <c r="E115" s="3" t="s">
        <v>103</v>
      </c>
      <c r="F115" s="3" t="s">
        <v>1985</v>
      </c>
      <c r="G115" s="23"/>
    </row>
    <row r="116" spans="1:7" ht="14.4" x14ac:dyDescent="0.3">
      <c r="A116" s="24" t="s">
        <v>1986</v>
      </c>
      <c r="B116" s="24" t="s">
        <v>1987</v>
      </c>
      <c r="C116" s="24" t="s">
        <v>1988</v>
      </c>
      <c r="E116" s="3" t="s">
        <v>103</v>
      </c>
      <c r="F116" s="3" t="s">
        <v>1989</v>
      </c>
      <c r="G116" s="23"/>
    </row>
    <row r="117" spans="1:7" ht="14.4" x14ac:dyDescent="0.3">
      <c r="A117" s="24" t="s">
        <v>1990</v>
      </c>
      <c r="B117" s="24" t="s">
        <v>1991</v>
      </c>
      <c r="C117" s="24" t="s">
        <v>1992</v>
      </c>
      <c r="E117" s="3" t="s">
        <v>103</v>
      </c>
      <c r="F117" s="3" t="s">
        <v>1993</v>
      </c>
      <c r="G117" s="23"/>
    </row>
    <row r="118" spans="1:7" ht="14.4" x14ac:dyDescent="0.3">
      <c r="A118" s="24" t="s">
        <v>1994</v>
      </c>
      <c r="B118" s="24" t="s">
        <v>1995</v>
      </c>
      <c r="C118" s="24" t="s">
        <v>1996</v>
      </c>
      <c r="E118" s="3" t="s">
        <v>103</v>
      </c>
      <c r="F118" s="3" t="s">
        <v>1997</v>
      </c>
      <c r="G118" s="23"/>
    </row>
    <row r="119" spans="1:7" ht="14.4" x14ac:dyDescent="0.3">
      <c r="A119" s="24" t="s">
        <v>1998</v>
      </c>
      <c r="B119" s="24" t="s">
        <v>1999</v>
      </c>
      <c r="C119" s="24" t="s">
        <v>2000</v>
      </c>
      <c r="E119" s="3" t="s">
        <v>103</v>
      </c>
      <c r="F119" s="3" t="s">
        <v>2001</v>
      </c>
      <c r="G119" s="23"/>
    </row>
    <row r="120" spans="1:7" ht="14.4" x14ac:dyDescent="0.3">
      <c r="A120" s="24" t="s">
        <v>2002</v>
      </c>
      <c r="B120" s="24" t="s">
        <v>2003</v>
      </c>
      <c r="C120" s="24" t="s">
        <v>2004</v>
      </c>
      <c r="E120" s="3" t="s">
        <v>103</v>
      </c>
      <c r="F120" s="3" t="s">
        <v>2005</v>
      </c>
      <c r="G120" s="23"/>
    </row>
    <row r="121" spans="1:7" ht="14.4" x14ac:dyDescent="0.3">
      <c r="A121" s="24" t="s">
        <v>2006</v>
      </c>
      <c r="B121" s="24" t="s">
        <v>2007</v>
      </c>
      <c r="C121" s="24" t="s">
        <v>2008</v>
      </c>
      <c r="E121" s="3" t="s">
        <v>103</v>
      </c>
      <c r="F121" s="3" t="s">
        <v>2009</v>
      </c>
      <c r="G121" s="23"/>
    </row>
    <row r="122" spans="1:7" ht="14.4" x14ac:dyDescent="0.3">
      <c r="A122" s="24" t="s">
        <v>2010</v>
      </c>
      <c r="B122" s="24" t="s">
        <v>2011</v>
      </c>
      <c r="C122" s="24" t="s">
        <v>2012</v>
      </c>
      <c r="E122" s="3" t="s">
        <v>103</v>
      </c>
      <c r="G122" s="23"/>
    </row>
    <row r="123" spans="1:7" ht="14.4" x14ac:dyDescent="0.3">
      <c r="A123" s="24" t="s">
        <v>2013</v>
      </c>
      <c r="B123" s="24" t="s">
        <v>2014</v>
      </c>
      <c r="C123" s="24" t="s">
        <v>2015</v>
      </c>
      <c r="E123" s="3" t="s">
        <v>103</v>
      </c>
      <c r="F123" s="3" t="s">
        <v>2016</v>
      </c>
      <c r="G123" s="23"/>
    </row>
    <row r="124" spans="1:7" ht="14.4" x14ac:dyDescent="0.3">
      <c r="A124" s="24" t="s">
        <v>2017</v>
      </c>
      <c r="B124" s="24" t="s">
        <v>2018</v>
      </c>
      <c r="C124" s="24" t="s">
        <v>2019</v>
      </c>
      <c r="E124" s="3" t="s">
        <v>103</v>
      </c>
      <c r="F124" s="3" t="s">
        <v>2020</v>
      </c>
      <c r="G124" s="23"/>
    </row>
    <row r="125" spans="1:7" ht="14.4" x14ac:dyDescent="0.3">
      <c r="A125" s="24" t="s">
        <v>2021</v>
      </c>
      <c r="B125" s="24" t="s">
        <v>2022</v>
      </c>
      <c r="C125" s="24" t="s">
        <v>2023</v>
      </c>
      <c r="E125" s="3" t="s">
        <v>103</v>
      </c>
      <c r="F125" s="3" t="s">
        <v>2024</v>
      </c>
      <c r="G125" s="23"/>
    </row>
    <row r="126" spans="1:7" ht="14.4" x14ac:dyDescent="0.3">
      <c r="A126" s="24" t="s">
        <v>2025</v>
      </c>
      <c r="B126" s="24" t="s">
        <v>2026</v>
      </c>
      <c r="C126" s="24" t="s">
        <v>2027</v>
      </c>
      <c r="E126" s="3" t="s">
        <v>103</v>
      </c>
      <c r="F126" s="3" t="s">
        <v>2028</v>
      </c>
      <c r="G126" s="23"/>
    </row>
    <row r="127" spans="1:7" ht="14.4" x14ac:dyDescent="0.3">
      <c r="A127" s="24" t="s">
        <v>2029</v>
      </c>
      <c r="B127" s="24" t="s">
        <v>2030</v>
      </c>
      <c r="C127" s="24" t="s">
        <v>2031</v>
      </c>
      <c r="E127" s="3" t="s">
        <v>103</v>
      </c>
      <c r="F127" s="3" t="s">
        <v>2032</v>
      </c>
      <c r="G127" s="23"/>
    </row>
    <row r="128" spans="1:7" ht="14.4" x14ac:dyDescent="0.3">
      <c r="A128" s="24" t="s">
        <v>2033</v>
      </c>
      <c r="B128" s="24" t="s">
        <v>2034</v>
      </c>
      <c r="C128" s="24" t="s">
        <v>2035</v>
      </c>
      <c r="E128" s="3" t="s">
        <v>103</v>
      </c>
      <c r="F128" s="3" t="s">
        <v>2036</v>
      </c>
      <c r="G128" s="23"/>
    </row>
    <row r="129" spans="1:7" ht="14.4" x14ac:dyDescent="0.3">
      <c r="A129" s="24" t="s">
        <v>2037</v>
      </c>
      <c r="B129" s="24" t="s">
        <v>2038</v>
      </c>
      <c r="C129" s="24" t="s">
        <v>2039</v>
      </c>
      <c r="E129" s="3" t="s">
        <v>103</v>
      </c>
      <c r="F129" s="3" t="s">
        <v>2040</v>
      </c>
      <c r="G129" s="23"/>
    </row>
    <row r="130" spans="1:7" ht="14.4" x14ac:dyDescent="0.3">
      <c r="A130" s="24" t="s">
        <v>2041</v>
      </c>
      <c r="B130" s="24" t="s">
        <v>2042</v>
      </c>
      <c r="C130" s="24" t="s">
        <v>2043</v>
      </c>
      <c r="E130" s="3" t="s">
        <v>103</v>
      </c>
      <c r="F130" s="3" t="s">
        <v>2044</v>
      </c>
      <c r="G130" s="23"/>
    </row>
    <row r="131" spans="1:7" ht="14.4" x14ac:dyDescent="0.3">
      <c r="A131" s="24" t="s">
        <v>2045</v>
      </c>
      <c r="B131" s="24" t="s">
        <v>2046</v>
      </c>
      <c r="C131" s="24" t="s">
        <v>2047</v>
      </c>
      <c r="E131" s="3" t="s">
        <v>103</v>
      </c>
      <c r="F131" s="3" t="s">
        <v>2048</v>
      </c>
      <c r="G131" s="23"/>
    </row>
    <row r="132" spans="1:7" ht="14.4" x14ac:dyDescent="0.3">
      <c r="A132" s="24" t="s">
        <v>2049</v>
      </c>
      <c r="B132" s="24" t="s">
        <v>2050</v>
      </c>
      <c r="C132" s="24" t="s">
        <v>2051</v>
      </c>
      <c r="E132" s="3" t="s">
        <v>103</v>
      </c>
      <c r="F132" s="3" t="s">
        <v>2052</v>
      </c>
      <c r="G132" s="23"/>
    </row>
    <row r="133" spans="1:7" ht="14.4" x14ac:dyDescent="0.3">
      <c r="A133" s="24" t="s">
        <v>2053</v>
      </c>
      <c r="B133" s="24" t="s">
        <v>2054</v>
      </c>
      <c r="C133" s="24" t="s">
        <v>2055</v>
      </c>
      <c r="E133" s="3" t="s">
        <v>103</v>
      </c>
      <c r="F133" s="3" t="s">
        <v>2056</v>
      </c>
      <c r="G133" s="23"/>
    </row>
    <row r="134" spans="1:7" ht="14.4" x14ac:dyDescent="0.3">
      <c r="A134" s="24" t="s">
        <v>2057</v>
      </c>
      <c r="B134" s="24" t="s">
        <v>2058</v>
      </c>
      <c r="C134" s="24" t="s">
        <v>2059</v>
      </c>
      <c r="E134" s="3" t="s">
        <v>103</v>
      </c>
      <c r="F134" s="3" t="s">
        <v>2060</v>
      </c>
      <c r="G134" s="23"/>
    </row>
    <row r="135" spans="1:7" ht="14.4" x14ac:dyDescent="0.3">
      <c r="A135" s="24" t="s">
        <v>2061</v>
      </c>
      <c r="B135" s="24" t="s">
        <v>2062</v>
      </c>
      <c r="C135" s="24" t="s">
        <v>2063</v>
      </c>
      <c r="E135" s="3" t="s">
        <v>103</v>
      </c>
      <c r="F135" s="3" t="s">
        <v>2064</v>
      </c>
      <c r="G135" s="23"/>
    </row>
    <row r="136" spans="1:7" ht="14.4" x14ac:dyDescent="0.3">
      <c r="A136" s="24" t="s">
        <v>2065</v>
      </c>
      <c r="B136" s="24" t="s">
        <v>2066</v>
      </c>
      <c r="C136" s="24" t="s">
        <v>2067</v>
      </c>
      <c r="E136" s="3" t="s">
        <v>103</v>
      </c>
      <c r="F136" s="3" t="s">
        <v>2068</v>
      </c>
      <c r="G136" s="23"/>
    </row>
    <row r="137" spans="1:7" ht="14.4" x14ac:dyDescent="0.3">
      <c r="A137" s="24" t="s">
        <v>2069</v>
      </c>
      <c r="B137" s="24" t="s">
        <v>2070</v>
      </c>
      <c r="C137" s="24" t="s">
        <v>2071</v>
      </c>
      <c r="E137" s="3" t="s">
        <v>103</v>
      </c>
      <c r="F137" s="3" t="s">
        <v>2072</v>
      </c>
      <c r="G137" s="23"/>
    </row>
    <row r="138" spans="1:7" ht="14.4" x14ac:dyDescent="0.3">
      <c r="A138" s="24" t="s">
        <v>2073</v>
      </c>
      <c r="B138" s="24" t="s">
        <v>2074</v>
      </c>
      <c r="C138" s="24" t="s">
        <v>2075</v>
      </c>
      <c r="E138" s="3" t="s">
        <v>103</v>
      </c>
      <c r="F138" s="3" t="s">
        <v>2076</v>
      </c>
      <c r="G138" s="23"/>
    </row>
    <row r="139" spans="1:7" ht="14.4" x14ac:dyDescent="0.3">
      <c r="A139" s="24" t="s">
        <v>2077</v>
      </c>
      <c r="B139" s="24" t="s">
        <v>2078</v>
      </c>
      <c r="C139" s="24" t="s">
        <v>2079</v>
      </c>
      <c r="E139" s="3" t="s">
        <v>103</v>
      </c>
      <c r="F139" s="3" t="s">
        <v>2080</v>
      </c>
      <c r="G139" s="23"/>
    </row>
    <row r="140" spans="1:7" ht="14.4" x14ac:dyDescent="0.3">
      <c r="A140" s="24" t="s">
        <v>2081</v>
      </c>
      <c r="B140" s="24" t="s">
        <v>2082</v>
      </c>
      <c r="C140" s="24" t="s">
        <v>2083</v>
      </c>
      <c r="E140" s="3" t="s">
        <v>103</v>
      </c>
      <c r="F140" s="3" t="s">
        <v>2084</v>
      </c>
      <c r="G140" s="23"/>
    </row>
    <row r="141" spans="1:7" ht="14.4" x14ac:dyDescent="0.3">
      <c r="A141" s="24" t="s">
        <v>2085</v>
      </c>
      <c r="B141" s="24" t="s">
        <v>2086</v>
      </c>
      <c r="C141" s="24" t="s">
        <v>2087</v>
      </c>
      <c r="E141" s="3" t="s">
        <v>103</v>
      </c>
      <c r="F141" s="3" t="s">
        <v>2088</v>
      </c>
      <c r="G141" s="23"/>
    </row>
    <row r="142" spans="1:7" ht="14.4" x14ac:dyDescent="0.3">
      <c r="A142" s="24" t="s">
        <v>2089</v>
      </c>
      <c r="B142" s="24" t="s">
        <v>2090</v>
      </c>
      <c r="C142" s="24" t="s">
        <v>2091</v>
      </c>
      <c r="E142" s="3" t="s">
        <v>103</v>
      </c>
      <c r="F142" s="3" t="s">
        <v>2092</v>
      </c>
      <c r="G142" s="23"/>
    </row>
    <row r="143" spans="1:7" ht="14.4" x14ac:dyDescent="0.3">
      <c r="A143" s="24" t="s">
        <v>2093</v>
      </c>
      <c r="B143" s="24" t="s">
        <v>2094</v>
      </c>
      <c r="C143" s="24" t="s">
        <v>2095</v>
      </c>
      <c r="E143" s="3" t="s">
        <v>103</v>
      </c>
      <c r="F143" s="3" t="s">
        <v>2096</v>
      </c>
      <c r="G143" s="23"/>
    </row>
    <row r="144" spans="1:7" ht="14.4" x14ac:dyDescent="0.3">
      <c r="A144" s="24" t="s">
        <v>2097</v>
      </c>
      <c r="B144" s="24" t="s">
        <v>2098</v>
      </c>
      <c r="C144" s="24" t="s">
        <v>2099</v>
      </c>
      <c r="E144" s="3" t="s">
        <v>103</v>
      </c>
      <c r="F144" s="3" t="s">
        <v>2100</v>
      </c>
      <c r="G144" s="23"/>
    </row>
    <row r="145" spans="1:7" ht="14.4" x14ac:dyDescent="0.3">
      <c r="A145" s="24" t="s">
        <v>2101</v>
      </c>
      <c r="B145" s="24" t="s">
        <v>2102</v>
      </c>
      <c r="C145" s="24" t="s">
        <v>2103</v>
      </c>
      <c r="E145" s="3" t="s">
        <v>103</v>
      </c>
      <c r="F145" s="3" t="s">
        <v>2104</v>
      </c>
      <c r="G145" s="23"/>
    </row>
    <row r="146" spans="1:7" ht="14.4" x14ac:dyDescent="0.3">
      <c r="A146" s="24" t="s">
        <v>2105</v>
      </c>
      <c r="B146" s="24" t="s">
        <v>2106</v>
      </c>
      <c r="C146" s="24" t="s">
        <v>2107</v>
      </c>
      <c r="E146" s="3" t="s">
        <v>103</v>
      </c>
      <c r="F146" s="3" t="s">
        <v>2108</v>
      </c>
      <c r="G146" s="23"/>
    </row>
    <row r="147" spans="1:7" ht="14.4" x14ac:dyDescent="0.3">
      <c r="A147" s="24" t="s">
        <v>2109</v>
      </c>
      <c r="B147" s="24" t="s">
        <v>2110</v>
      </c>
      <c r="C147" s="24" t="s">
        <v>2111</v>
      </c>
      <c r="E147" s="3" t="s">
        <v>103</v>
      </c>
      <c r="F147" s="3" t="s">
        <v>2112</v>
      </c>
      <c r="G147" s="23"/>
    </row>
    <row r="148" spans="1:7" ht="14.4" x14ac:dyDescent="0.3">
      <c r="A148" s="24" t="s">
        <v>2113</v>
      </c>
      <c r="B148" s="24" t="s">
        <v>2114</v>
      </c>
      <c r="C148" s="24" t="s">
        <v>2115</v>
      </c>
      <c r="E148" s="3" t="s">
        <v>103</v>
      </c>
      <c r="F148" s="3" t="s">
        <v>2116</v>
      </c>
      <c r="G148" s="23"/>
    </row>
    <row r="149" spans="1:7" ht="14.4" x14ac:dyDescent="0.3">
      <c r="A149" s="24" t="s">
        <v>2117</v>
      </c>
      <c r="B149" s="24" t="s">
        <v>2118</v>
      </c>
      <c r="C149" s="24" t="s">
        <v>2119</v>
      </c>
      <c r="E149" s="3" t="s">
        <v>103</v>
      </c>
      <c r="F149" s="3" t="s">
        <v>2120</v>
      </c>
      <c r="G149" s="23"/>
    </row>
    <row r="150" spans="1:7" ht="14.4" x14ac:dyDescent="0.3">
      <c r="A150" s="24" t="s">
        <v>2121</v>
      </c>
      <c r="B150" s="24" t="s">
        <v>2122</v>
      </c>
      <c r="C150" s="24" t="s">
        <v>2123</v>
      </c>
      <c r="E150" s="3" t="s">
        <v>103</v>
      </c>
      <c r="F150" s="3" t="s">
        <v>2124</v>
      </c>
      <c r="G150" s="23"/>
    </row>
    <row r="151" spans="1:7" ht="14.4" x14ac:dyDescent="0.3">
      <c r="A151" s="24" t="s">
        <v>2125</v>
      </c>
      <c r="B151" s="24" t="s">
        <v>2126</v>
      </c>
      <c r="C151" s="24" t="s">
        <v>2127</v>
      </c>
      <c r="E151" s="3" t="s">
        <v>103</v>
      </c>
      <c r="F151" s="3" t="s">
        <v>2128</v>
      </c>
      <c r="G151" s="23"/>
    </row>
    <row r="152" spans="1:7" ht="14.4" x14ac:dyDescent="0.3">
      <c r="A152" s="24" t="s">
        <v>2129</v>
      </c>
      <c r="B152" s="24" t="s">
        <v>2130</v>
      </c>
      <c r="C152" s="24" t="s">
        <v>2131</v>
      </c>
      <c r="E152" s="3" t="s">
        <v>103</v>
      </c>
      <c r="F152" s="3" t="s">
        <v>2132</v>
      </c>
      <c r="G152" s="23"/>
    </row>
    <row r="153" spans="1:7" ht="14.4" x14ac:dyDescent="0.3">
      <c r="A153" s="24" t="s">
        <v>2133</v>
      </c>
      <c r="B153" s="24" t="s">
        <v>2134</v>
      </c>
      <c r="C153" s="24" t="s">
        <v>2135</v>
      </c>
      <c r="E153" s="3" t="s">
        <v>103</v>
      </c>
      <c r="F153" s="3" t="s">
        <v>2136</v>
      </c>
      <c r="G153" s="23"/>
    </row>
    <row r="154" spans="1:7" ht="14.4" x14ac:dyDescent="0.3">
      <c r="A154" s="24" t="s">
        <v>2137</v>
      </c>
      <c r="B154" s="24" t="s">
        <v>2138</v>
      </c>
      <c r="C154" s="24" t="s">
        <v>2139</v>
      </c>
      <c r="E154" s="3" t="s">
        <v>103</v>
      </c>
      <c r="F154" s="3" t="s">
        <v>2140</v>
      </c>
      <c r="G154" s="23"/>
    </row>
    <row r="155" spans="1:7" ht="14.4" x14ac:dyDescent="0.3">
      <c r="A155" s="24" t="s">
        <v>2141</v>
      </c>
      <c r="B155" s="24" t="s">
        <v>2142</v>
      </c>
      <c r="C155" s="24" t="s">
        <v>2143</v>
      </c>
      <c r="E155" s="3" t="s">
        <v>103</v>
      </c>
      <c r="F155" s="3" t="s">
        <v>2144</v>
      </c>
      <c r="G155" s="23"/>
    </row>
    <row r="156" spans="1:7" ht="14.4" x14ac:dyDescent="0.3">
      <c r="A156" s="24" t="s">
        <v>2145</v>
      </c>
      <c r="B156" s="24" t="s">
        <v>2146</v>
      </c>
      <c r="C156" s="24" t="s">
        <v>2147</v>
      </c>
      <c r="E156" s="3" t="s">
        <v>103</v>
      </c>
      <c r="F156" s="3" t="s">
        <v>2148</v>
      </c>
      <c r="G156" s="23"/>
    </row>
    <row r="157" spans="1:7" ht="14.4" x14ac:dyDescent="0.3">
      <c r="A157" s="24" t="s">
        <v>2149</v>
      </c>
      <c r="B157" s="24" t="s">
        <v>2150</v>
      </c>
      <c r="C157" s="24" t="s">
        <v>2151</v>
      </c>
      <c r="E157" s="3" t="s">
        <v>103</v>
      </c>
      <c r="F157" s="3" t="s">
        <v>2152</v>
      </c>
      <c r="G157" s="23"/>
    </row>
    <row r="158" spans="1:7" ht="14.4" x14ac:dyDescent="0.3">
      <c r="A158" s="24" t="s">
        <v>2153</v>
      </c>
      <c r="B158" s="24" t="s">
        <v>2154</v>
      </c>
      <c r="C158" s="24" t="s">
        <v>2155</v>
      </c>
      <c r="E158" s="3" t="s">
        <v>103</v>
      </c>
      <c r="F158" s="3" t="s">
        <v>2156</v>
      </c>
      <c r="G158" s="23"/>
    </row>
    <row r="159" spans="1:7" ht="14.4" x14ac:dyDescent="0.3">
      <c r="A159" s="24" t="s">
        <v>2157</v>
      </c>
      <c r="B159" s="24" t="s">
        <v>2158</v>
      </c>
      <c r="C159" s="24" t="s">
        <v>2159</v>
      </c>
      <c r="E159" s="3" t="s">
        <v>103</v>
      </c>
      <c r="F159" s="3" t="s">
        <v>2160</v>
      </c>
      <c r="G159" s="23"/>
    </row>
    <row r="160" spans="1:7" ht="14.4" x14ac:dyDescent="0.3">
      <c r="A160" s="24" t="s">
        <v>2161</v>
      </c>
      <c r="B160" s="24" t="s">
        <v>2162</v>
      </c>
      <c r="C160" s="24" t="s">
        <v>2163</v>
      </c>
      <c r="D160" s="3" t="s">
        <v>60</v>
      </c>
      <c r="E160" s="3" t="s">
        <v>103</v>
      </c>
      <c r="F160" s="3" t="s">
        <v>2164</v>
      </c>
      <c r="G160" s="23"/>
    </row>
    <row r="161" spans="1:7" ht="14.4" x14ac:dyDescent="0.3">
      <c r="A161" s="24" t="s">
        <v>2165</v>
      </c>
      <c r="B161" s="24" t="s">
        <v>2166</v>
      </c>
      <c r="C161" s="24" t="s">
        <v>2167</v>
      </c>
      <c r="D161" s="3" t="s">
        <v>60</v>
      </c>
      <c r="E161" s="3" t="s">
        <v>103</v>
      </c>
      <c r="F161" s="3" t="s">
        <v>2168</v>
      </c>
      <c r="G161" s="23"/>
    </row>
    <row r="162" spans="1:7" ht="14.4" x14ac:dyDescent="0.3">
      <c r="A162" s="24" t="s">
        <v>2169</v>
      </c>
      <c r="B162" s="24" t="s">
        <v>2170</v>
      </c>
      <c r="C162" s="24" t="s">
        <v>2171</v>
      </c>
      <c r="D162" s="3" t="s">
        <v>60</v>
      </c>
      <c r="E162" s="3" t="s">
        <v>103</v>
      </c>
      <c r="F162" s="3" t="s">
        <v>2172</v>
      </c>
      <c r="G162" s="23"/>
    </row>
    <row r="163" spans="1:7" ht="14.4" x14ac:dyDescent="0.3">
      <c r="A163" s="24" t="s">
        <v>2173</v>
      </c>
      <c r="B163" s="24" t="s">
        <v>2174</v>
      </c>
      <c r="C163" s="24" t="s">
        <v>2175</v>
      </c>
      <c r="D163" s="3" t="s">
        <v>60</v>
      </c>
      <c r="E163" s="3" t="s">
        <v>103</v>
      </c>
      <c r="F163" s="3" t="s">
        <v>2176</v>
      </c>
      <c r="G163" s="23"/>
    </row>
    <row r="164" spans="1:7" ht="14.4" x14ac:dyDescent="0.3">
      <c r="A164" s="24" t="s">
        <v>2177</v>
      </c>
      <c r="B164" s="24" t="s">
        <v>2178</v>
      </c>
      <c r="C164" s="24" t="s">
        <v>2179</v>
      </c>
      <c r="D164" s="3" t="s">
        <v>60</v>
      </c>
      <c r="E164" s="3" t="s">
        <v>103</v>
      </c>
      <c r="F164" s="3" t="s">
        <v>2180</v>
      </c>
      <c r="G164" s="23"/>
    </row>
    <row r="165" spans="1:7" ht="14.4" x14ac:dyDescent="0.3">
      <c r="A165" s="24" t="s">
        <v>2181</v>
      </c>
      <c r="B165" s="24" t="s">
        <v>2182</v>
      </c>
      <c r="C165" s="24" t="s">
        <v>2183</v>
      </c>
      <c r="D165" s="3" t="s">
        <v>60</v>
      </c>
      <c r="E165" s="3" t="s">
        <v>103</v>
      </c>
      <c r="F165" s="3" t="s">
        <v>2184</v>
      </c>
      <c r="G165" s="23"/>
    </row>
    <row r="166" spans="1:7" ht="14.4" x14ac:dyDescent="0.3">
      <c r="A166" s="24" t="s">
        <v>2185</v>
      </c>
      <c r="B166" s="24" t="s">
        <v>2186</v>
      </c>
      <c r="C166" s="24" t="s">
        <v>2187</v>
      </c>
      <c r="D166" s="3" t="s">
        <v>60</v>
      </c>
      <c r="E166" s="3" t="s">
        <v>103</v>
      </c>
      <c r="F166" s="3" t="s">
        <v>2188</v>
      </c>
      <c r="G166" s="23"/>
    </row>
    <row r="167" spans="1:7" ht="14.4" x14ac:dyDescent="0.3">
      <c r="A167" s="24" t="s">
        <v>2189</v>
      </c>
      <c r="B167" s="24" t="s">
        <v>2190</v>
      </c>
      <c r="C167" s="24" t="s">
        <v>2191</v>
      </c>
      <c r="D167" s="3" t="s">
        <v>60</v>
      </c>
      <c r="E167" s="3" t="s">
        <v>103</v>
      </c>
      <c r="F167" s="3" t="s">
        <v>2192</v>
      </c>
      <c r="G167" s="23"/>
    </row>
    <row r="168" spans="1:7" ht="14.4" x14ac:dyDescent="0.3">
      <c r="A168" s="24" t="s">
        <v>2193</v>
      </c>
      <c r="B168" s="24" t="s">
        <v>2194</v>
      </c>
      <c r="C168" s="24" t="s">
        <v>2195</v>
      </c>
      <c r="D168" s="3" t="s">
        <v>60</v>
      </c>
      <c r="E168" s="3" t="s">
        <v>103</v>
      </c>
      <c r="F168" s="3" t="s">
        <v>2196</v>
      </c>
      <c r="G168" s="23"/>
    </row>
    <row r="169" spans="1:7" ht="14.4" x14ac:dyDescent="0.3">
      <c r="A169" s="24" t="s">
        <v>2197</v>
      </c>
      <c r="B169" s="24" t="s">
        <v>2198</v>
      </c>
      <c r="C169" s="24" t="s">
        <v>2199</v>
      </c>
      <c r="D169" s="3" t="s">
        <v>60</v>
      </c>
      <c r="E169" s="3" t="s">
        <v>103</v>
      </c>
      <c r="F169" s="3" t="s">
        <v>2200</v>
      </c>
      <c r="G169" s="23"/>
    </row>
    <row r="170" spans="1:7" ht="14.4" x14ac:dyDescent="0.3">
      <c r="A170" s="24" t="s">
        <v>2201</v>
      </c>
      <c r="B170" s="24" t="s">
        <v>2202</v>
      </c>
      <c r="C170" s="24" t="s">
        <v>2203</v>
      </c>
      <c r="D170" s="3" t="s">
        <v>60</v>
      </c>
      <c r="E170" s="3" t="s">
        <v>103</v>
      </c>
      <c r="F170" s="3" t="s">
        <v>2204</v>
      </c>
      <c r="G170" s="23"/>
    </row>
    <row r="171" spans="1:7" ht="14.4" x14ac:dyDescent="0.3">
      <c r="A171" s="24" t="s">
        <v>2205</v>
      </c>
      <c r="B171" s="24" t="s">
        <v>2206</v>
      </c>
      <c r="C171" s="24" t="s">
        <v>2207</v>
      </c>
      <c r="D171" s="3" t="s">
        <v>60</v>
      </c>
      <c r="E171" s="3" t="s">
        <v>103</v>
      </c>
      <c r="F171" s="3" t="s">
        <v>2208</v>
      </c>
      <c r="G171" s="23"/>
    </row>
    <row r="172" spans="1:7" ht="14.4" x14ac:dyDescent="0.3">
      <c r="A172" s="24" t="s">
        <v>2209</v>
      </c>
      <c r="B172" s="24" t="s">
        <v>2210</v>
      </c>
      <c r="C172" s="24" t="s">
        <v>2211</v>
      </c>
      <c r="D172" s="3" t="s">
        <v>60</v>
      </c>
      <c r="E172" s="3" t="s">
        <v>103</v>
      </c>
      <c r="F172" s="3" t="s">
        <v>2212</v>
      </c>
      <c r="G172" s="23"/>
    </row>
    <row r="173" spans="1:7" ht="14.4" x14ac:dyDescent="0.3">
      <c r="A173" s="24" t="s">
        <v>2213</v>
      </c>
      <c r="B173" s="24" t="s">
        <v>2214</v>
      </c>
      <c r="C173" s="24" t="s">
        <v>2215</v>
      </c>
      <c r="D173" s="3" t="s">
        <v>76</v>
      </c>
      <c r="E173" s="3" t="s">
        <v>103</v>
      </c>
      <c r="F173" s="3" t="s">
        <v>2216</v>
      </c>
      <c r="G173" s="23"/>
    </row>
    <row r="174" spans="1:7" ht="14.4" x14ac:dyDescent="0.3">
      <c r="A174" s="24" t="s">
        <v>2217</v>
      </c>
      <c r="B174" s="24" t="s">
        <v>2218</v>
      </c>
      <c r="C174" s="24" t="s">
        <v>2219</v>
      </c>
      <c r="D174" s="3" t="s">
        <v>60</v>
      </c>
      <c r="E174" s="3" t="s">
        <v>103</v>
      </c>
      <c r="F174" s="3" t="s">
        <v>2220</v>
      </c>
      <c r="G174" s="23"/>
    </row>
    <row r="175" spans="1:7" ht="14.4" x14ac:dyDescent="0.3">
      <c r="A175" s="24" t="s">
        <v>2221</v>
      </c>
      <c r="B175" s="24" t="s">
        <v>2222</v>
      </c>
      <c r="C175" s="24" t="s">
        <v>2223</v>
      </c>
      <c r="D175" s="3" t="s">
        <v>57</v>
      </c>
      <c r="E175" s="3" t="s">
        <v>103</v>
      </c>
      <c r="F175" s="3" t="s">
        <v>2224</v>
      </c>
      <c r="G175" s="23"/>
    </row>
    <row r="176" spans="1:7" ht="14.4" x14ac:dyDescent="0.3">
      <c r="A176" s="24" t="s">
        <v>2225</v>
      </c>
      <c r="B176" s="24" t="s">
        <v>2226</v>
      </c>
      <c r="C176" s="24" t="s">
        <v>2227</v>
      </c>
      <c r="D176" s="3" t="s">
        <v>60</v>
      </c>
      <c r="E176" s="3" t="s">
        <v>103</v>
      </c>
      <c r="F176" s="3" t="s">
        <v>2228</v>
      </c>
      <c r="G176" s="23"/>
    </row>
    <row r="177" spans="1:7" ht="14.4" x14ac:dyDescent="0.3">
      <c r="A177" s="24" t="s">
        <v>2229</v>
      </c>
      <c r="B177" s="24" t="s">
        <v>2230</v>
      </c>
      <c r="C177" s="24" t="s">
        <v>2231</v>
      </c>
      <c r="D177" s="3" t="s">
        <v>57</v>
      </c>
      <c r="E177" s="3" t="s">
        <v>103</v>
      </c>
      <c r="F177" s="3" t="s">
        <v>2232</v>
      </c>
      <c r="G177" s="23"/>
    </row>
    <row r="178" spans="1:7" ht="14.4" x14ac:dyDescent="0.3">
      <c r="A178" s="24" t="s">
        <v>2233</v>
      </c>
      <c r="B178" s="24" t="s">
        <v>2011</v>
      </c>
      <c r="C178" s="24" t="s">
        <v>2234</v>
      </c>
      <c r="E178" s="3" t="s">
        <v>103</v>
      </c>
      <c r="G178" s="23"/>
    </row>
    <row r="179" spans="1:7" ht="14.4" x14ac:dyDescent="0.3">
      <c r="A179" s="24" t="s">
        <v>2235</v>
      </c>
      <c r="B179" s="24" t="s">
        <v>2236</v>
      </c>
      <c r="C179" s="24" t="s">
        <v>2237</v>
      </c>
      <c r="E179" s="3" t="s">
        <v>103</v>
      </c>
      <c r="F179" s="3" t="s">
        <v>2238</v>
      </c>
      <c r="G179" s="23"/>
    </row>
    <row r="180" spans="1:7" ht="14.4" x14ac:dyDescent="0.3">
      <c r="A180" s="24" t="s">
        <v>2239</v>
      </c>
      <c r="B180" s="24" t="s">
        <v>2240</v>
      </c>
      <c r="C180" s="24" t="s">
        <v>2241</v>
      </c>
      <c r="E180" s="3" t="s">
        <v>103</v>
      </c>
      <c r="F180" s="3" t="s">
        <v>2242</v>
      </c>
      <c r="G180" s="23"/>
    </row>
    <row r="181" spans="1:7" ht="14.4" x14ac:dyDescent="0.3">
      <c r="A181" s="24" t="s">
        <v>2243</v>
      </c>
      <c r="B181" s="24" t="s">
        <v>2244</v>
      </c>
      <c r="C181" s="24" t="s">
        <v>2245</v>
      </c>
      <c r="E181" s="3" t="s">
        <v>103</v>
      </c>
      <c r="F181" s="3" t="s">
        <v>2246</v>
      </c>
      <c r="G181" s="23"/>
    </row>
    <row r="182" spans="1:7" ht="14.4" x14ac:dyDescent="0.3">
      <c r="A182" s="24" t="s">
        <v>2247</v>
      </c>
      <c r="B182" s="24" t="s">
        <v>2248</v>
      </c>
      <c r="C182" s="24" t="s">
        <v>2249</v>
      </c>
      <c r="E182" s="3" t="s">
        <v>103</v>
      </c>
      <c r="F182" s="3" t="s">
        <v>2250</v>
      </c>
      <c r="G182" s="23"/>
    </row>
    <row r="183" spans="1:7" ht="14.4" x14ac:dyDescent="0.3">
      <c r="A183" s="24" t="s">
        <v>2251</v>
      </c>
      <c r="B183" s="24" t="s">
        <v>2252</v>
      </c>
      <c r="C183" s="24" t="s">
        <v>2253</v>
      </c>
      <c r="E183" s="3" t="s">
        <v>103</v>
      </c>
      <c r="F183" s="3" t="s">
        <v>2254</v>
      </c>
      <c r="G183" s="23"/>
    </row>
    <row r="184" spans="1:7" ht="14.4" x14ac:dyDescent="0.3">
      <c r="A184" s="24" t="s">
        <v>2255</v>
      </c>
      <c r="B184" s="24" t="s">
        <v>2256</v>
      </c>
      <c r="C184" s="24" t="s">
        <v>2257</v>
      </c>
      <c r="E184" s="3" t="s">
        <v>103</v>
      </c>
      <c r="F184" s="3" t="s">
        <v>2258</v>
      </c>
      <c r="G184" s="23"/>
    </row>
    <row r="185" spans="1:7" ht="14.4" x14ac:dyDescent="0.3">
      <c r="A185" s="24" t="s">
        <v>2259</v>
      </c>
      <c r="B185" s="24" t="s">
        <v>2260</v>
      </c>
      <c r="C185" s="24" t="s">
        <v>2261</v>
      </c>
      <c r="D185" s="3" t="s">
        <v>60</v>
      </c>
      <c r="E185" s="3" t="s">
        <v>103</v>
      </c>
      <c r="F185" s="3" t="s">
        <v>2262</v>
      </c>
      <c r="G185" s="23"/>
    </row>
    <row r="186" spans="1:7" ht="14.4" x14ac:dyDescent="0.3">
      <c r="A186" s="24" t="s">
        <v>2263</v>
      </c>
      <c r="B186" s="24" t="s">
        <v>2264</v>
      </c>
      <c r="C186" s="24" t="s">
        <v>2265</v>
      </c>
      <c r="D186" s="3" t="s">
        <v>57</v>
      </c>
      <c r="E186" s="3" t="s">
        <v>103</v>
      </c>
      <c r="F186" s="3" t="s">
        <v>2266</v>
      </c>
      <c r="G186" s="23"/>
    </row>
    <row r="187" spans="1:7" ht="14.4" x14ac:dyDescent="0.3">
      <c r="A187" s="24" t="s">
        <v>2267</v>
      </c>
      <c r="B187" s="24" t="s">
        <v>2268</v>
      </c>
      <c r="C187" s="24" t="s">
        <v>2269</v>
      </c>
      <c r="D187" s="3" t="s">
        <v>60</v>
      </c>
      <c r="E187" s="3" t="s">
        <v>103</v>
      </c>
      <c r="F187" s="3" t="s">
        <v>2270</v>
      </c>
      <c r="G187" s="23"/>
    </row>
    <row r="188" spans="1:7" ht="14.4" x14ac:dyDescent="0.3">
      <c r="A188" s="24" t="s">
        <v>2271</v>
      </c>
      <c r="B188" s="24" t="s">
        <v>2272</v>
      </c>
      <c r="C188" s="24" t="s">
        <v>2273</v>
      </c>
      <c r="D188" s="3" t="s">
        <v>128</v>
      </c>
      <c r="E188" s="3" t="s">
        <v>103</v>
      </c>
      <c r="F188" s="3" t="s">
        <v>2274</v>
      </c>
      <c r="G188" s="23"/>
    </row>
    <row r="189" spans="1:7" ht="14.4" x14ac:dyDescent="0.3">
      <c r="A189" s="24" t="s">
        <v>2275</v>
      </c>
      <c r="B189" s="24" t="s">
        <v>2276</v>
      </c>
      <c r="C189" s="24" t="s">
        <v>2277</v>
      </c>
      <c r="D189" s="3" t="s">
        <v>128</v>
      </c>
      <c r="E189" s="3" t="s">
        <v>103</v>
      </c>
      <c r="F189" s="3" t="s">
        <v>2278</v>
      </c>
      <c r="G189" s="23"/>
    </row>
    <row r="190" spans="1:7" ht="14.4" x14ac:dyDescent="0.3">
      <c r="A190" s="24" t="s">
        <v>2279</v>
      </c>
      <c r="B190" s="24" t="s">
        <v>2280</v>
      </c>
      <c r="C190" s="24" t="s">
        <v>2281</v>
      </c>
      <c r="D190" s="3" t="s">
        <v>128</v>
      </c>
      <c r="E190" s="3" t="s">
        <v>103</v>
      </c>
      <c r="F190" s="3" t="s">
        <v>2282</v>
      </c>
      <c r="G190" s="23"/>
    </row>
    <row r="191" spans="1:7" ht="14.4" x14ac:dyDescent="0.3">
      <c r="A191" s="24" t="s">
        <v>2283</v>
      </c>
      <c r="B191" s="24" t="s">
        <v>2284</v>
      </c>
      <c r="C191" s="24" t="s">
        <v>2285</v>
      </c>
      <c r="D191" s="3" t="s">
        <v>128</v>
      </c>
      <c r="E191" s="3" t="s">
        <v>103</v>
      </c>
      <c r="F191" s="3" t="s">
        <v>2286</v>
      </c>
      <c r="G191" s="23"/>
    </row>
    <row r="192" spans="1:7" ht="14.4" x14ac:dyDescent="0.3">
      <c r="A192" s="24" t="s">
        <v>2287</v>
      </c>
      <c r="B192" s="24" t="s">
        <v>2288</v>
      </c>
      <c r="C192" s="24" t="s">
        <v>2289</v>
      </c>
      <c r="D192" s="3" t="s">
        <v>60</v>
      </c>
      <c r="E192" s="3" t="s">
        <v>103</v>
      </c>
      <c r="F192" s="3" t="s">
        <v>2290</v>
      </c>
      <c r="G192" s="23"/>
    </row>
    <row r="193" spans="1:7" ht="14.4" x14ac:dyDescent="0.3">
      <c r="A193" s="24" t="s">
        <v>2291</v>
      </c>
      <c r="B193" s="24" t="s">
        <v>2292</v>
      </c>
      <c r="C193" s="24" t="s">
        <v>2293</v>
      </c>
      <c r="D193" s="3" t="s">
        <v>57</v>
      </c>
      <c r="E193" s="3" t="s">
        <v>103</v>
      </c>
      <c r="F193" s="3" t="s">
        <v>2294</v>
      </c>
      <c r="G193" s="23"/>
    </row>
    <row r="194" spans="1:7" ht="14.4" x14ac:dyDescent="0.3">
      <c r="A194" s="24" t="s">
        <v>2295</v>
      </c>
      <c r="B194" s="24" t="s">
        <v>2296</v>
      </c>
      <c r="C194" s="24" t="s">
        <v>2297</v>
      </c>
      <c r="D194" s="3" t="s">
        <v>60</v>
      </c>
      <c r="E194" s="3" t="s">
        <v>103</v>
      </c>
      <c r="F194" s="3" t="s">
        <v>2298</v>
      </c>
      <c r="G194" s="23"/>
    </row>
    <row r="195" spans="1:7" ht="14.4" x14ac:dyDescent="0.3">
      <c r="A195" s="24" t="s">
        <v>2299</v>
      </c>
      <c r="B195" s="24" t="s">
        <v>2300</v>
      </c>
      <c r="C195" s="24" t="s">
        <v>2301</v>
      </c>
      <c r="D195" s="3" t="s">
        <v>57</v>
      </c>
      <c r="E195" s="3" t="s">
        <v>103</v>
      </c>
      <c r="F195" s="3" t="s">
        <v>2302</v>
      </c>
      <c r="G195" s="23"/>
    </row>
    <row r="196" spans="1:7" ht="14.4" x14ac:dyDescent="0.3">
      <c r="A196" s="24" t="s">
        <v>2303</v>
      </c>
      <c r="B196" s="24" t="s">
        <v>2304</v>
      </c>
      <c r="C196" s="24" t="s">
        <v>2305</v>
      </c>
      <c r="D196" s="3" t="s">
        <v>60</v>
      </c>
      <c r="E196" s="3" t="s">
        <v>103</v>
      </c>
      <c r="F196" s="3" t="s">
        <v>2306</v>
      </c>
      <c r="G196" s="23"/>
    </row>
    <row r="197" spans="1:7" ht="14.4" x14ac:dyDescent="0.3">
      <c r="A197" s="24" t="s">
        <v>2307</v>
      </c>
      <c r="B197" s="24" t="s">
        <v>2308</v>
      </c>
      <c r="C197" s="24" t="s">
        <v>2309</v>
      </c>
      <c r="D197" s="3" t="s">
        <v>57</v>
      </c>
      <c r="E197" s="3" t="s">
        <v>103</v>
      </c>
      <c r="F197" s="3" t="s">
        <v>2310</v>
      </c>
      <c r="G197" s="23"/>
    </row>
    <row r="198" spans="1:7" ht="14.4" x14ac:dyDescent="0.3">
      <c r="A198" s="24" t="s">
        <v>2311</v>
      </c>
      <c r="B198" s="24" t="s">
        <v>2312</v>
      </c>
      <c r="C198" s="24" t="s">
        <v>2313</v>
      </c>
      <c r="D198" s="3" t="s">
        <v>60</v>
      </c>
      <c r="E198" s="3" t="s">
        <v>103</v>
      </c>
      <c r="F198" s="3" t="s">
        <v>2314</v>
      </c>
      <c r="G198" s="23"/>
    </row>
    <row r="199" spans="1:7" ht="14.4" x14ac:dyDescent="0.3">
      <c r="A199" s="24" t="s">
        <v>2315</v>
      </c>
      <c r="B199" s="24" t="s">
        <v>2316</v>
      </c>
      <c r="C199" s="24" t="s">
        <v>2317</v>
      </c>
      <c r="D199" s="3" t="s">
        <v>57</v>
      </c>
      <c r="E199" s="3" t="s">
        <v>103</v>
      </c>
      <c r="F199" s="3" t="s">
        <v>2318</v>
      </c>
      <c r="G199" s="23"/>
    </row>
    <row r="200" spans="1:7" ht="14.4" x14ac:dyDescent="0.3">
      <c r="A200" s="24" t="s">
        <v>2319</v>
      </c>
      <c r="B200" s="24" t="s">
        <v>2320</v>
      </c>
      <c r="C200" s="24" t="s">
        <v>2321</v>
      </c>
      <c r="D200" s="3" t="s">
        <v>60</v>
      </c>
      <c r="E200" s="3" t="s">
        <v>103</v>
      </c>
      <c r="F200" s="3" t="s">
        <v>2322</v>
      </c>
    </row>
    <row r="201" spans="1:7" ht="14.4" x14ac:dyDescent="0.3">
      <c r="A201" s="24" t="s">
        <v>2323</v>
      </c>
      <c r="B201" s="24" t="s">
        <v>2324</v>
      </c>
      <c r="C201" s="24" t="s">
        <v>2325</v>
      </c>
      <c r="D201" s="3" t="s">
        <v>57</v>
      </c>
      <c r="E201" s="3" t="s">
        <v>103</v>
      </c>
      <c r="F201" s="3" t="s">
        <v>2326</v>
      </c>
    </row>
    <row r="202" spans="1:7" ht="14.4" x14ac:dyDescent="0.3">
      <c r="A202" s="24" t="s">
        <v>2327</v>
      </c>
      <c r="B202" s="24" t="s">
        <v>2328</v>
      </c>
      <c r="C202" s="24" t="s">
        <v>2329</v>
      </c>
      <c r="D202" s="3" t="s">
        <v>113</v>
      </c>
      <c r="E202" s="3" t="s">
        <v>103</v>
      </c>
      <c r="F202" s="3" t="s">
        <v>2330</v>
      </c>
    </row>
    <row r="203" spans="1:7" ht="14.4" x14ac:dyDescent="0.3">
      <c r="A203" s="24" t="s">
        <v>2331</v>
      </c>
      <c r="B203" s="24" t="s">
        <v>2332</v>
      </c>
      <c r="C203" s="24" t="s">
        <v>2333</v>
      </c>
      <c r="D203" s="3" t="s">
        <v>113</v>
      </c>
      <c r="E203" s="3" t="s">
        <v>103</v>
      </c>
      <c r="F203" s="3" t="s">
        <v>2334</v>
      </c>
    </row>
    <row r="204" spans="1:7" ht="14.4" x14ac:dyDescent="0.3">
      <c r="A204" s="24" t="s">
        <v>2335</v>
      </c>
      <c r="B204" s="24" t="s">
        <v>2336</v>
      </c>
      <c r="C204" s="24" t="s">
        <v>2337</v>
      </c>
      <c r="D204" s="3" t="s">
        <v>57</v>
      </c>
      <c r="E204" s="3" t="s">
        <v>103</v>
      </c>
      <c r="F204" s="3" t="s">
        <v>2338</v>
      </c>
    </row>
    <row r="205" spans="1:7" ht="14.4" x14ac:dyDescent="0.3">
      <c r="A205" s="24" t="s">
        <v>2339</v>
      </c>
      <c r="B205" s="24" t="s">
        <v>2340</v>
      </c>
      <c r="C205" s="24" t="s">
        <v>2341</v>
      </c>
      <c r="D205" s="3" t="s">
        <v>2342</v>
      </c>
      <c r="E205" s="3" t="s">
        <v>103</v>
      </c>
      <c r="F205" s="3" t="s">
        <v>2343</v>
      </c>
    </row>
    <row r="206" spans="1:7" ht="14.4" x14ac:dyDescent="0.3">
      <c r="A206" s="24" t="s">
        <v>2344</v>
      </c>
      <c r="B206" s="24" t="s">
        <v>2345</v>
      </c>
      <c r="C206" s="24" t="s">
        <v>2346</v>
      </c>
      <c r="D206" s="3" t="s">
        <v>2347</v>
      </c>
      <c r="E206" s="3" t="s">
        <v>103</v>
      </c>
      <c r="F206" s="3" t="s">
        <v>2348</v>
      </c>
    </row>
    <row r="207" spans="1:7" ht="14.4" x14ac:dyDescent="0.3">
      <c r="A207" s="24" t="s">
        <v>2349</v>
      </c>
      <c r="B207" s="24" t="s">
        <v>2350</v>
      </c>
      <c r="C207" s="24" t="s">
        <v>2351</v>
      </c>
      <c r="D207" s="3" t="s">
        <v>573</v>
      </c>
      <c r="E207" s="3" t="s">
        <v>103</v>
      </c>
      <c r="F207" s="3" t="s">
        <v>2352</v>
      </c>
    </row>
    <row r="208" spans="1:7" ht="14.4" x14ac:dyDescent="0.3">
      <c r="A208" s="24" t="s">
        <v>2353</v>
      </c>
      <c r="B208" s="24" t="s">
        <v>2354</v>
      </c>
      <c r="C208" s="24" t="s">
        <v>2355</v>
      </c>
      <c r="D208" s="3" t="s">
        <v>1480</v>
      </c>
      <c r="E208" s="3" t="s">
        <v>103</v>
      </c>
      <c r="F208" s="3" t="s">
        <v>2356</v>
      </c>
    </row>
    <row r="209" spans="1:6" ht="14.4" x14ac:dyDescent="0.3">
      <c r="A209" s="24" t="s">
        <v>2357</v>
      </c>
      <c r="B209" s="24" t="s">
        <v>2358</v>
      </c>
      <c r="C209" s="24" t="s">
        <v>2359</v>
      </c>
      <c r="D209" s="3" t="s">
        <v>2342</v>
      </c>
      <c r="E209" s="3" t="s">
        <v>103</v>
      </c>
      <c r="F209" s="3" t="s">
        <v>2360</v>
      </c>
    </row>
    <row r="210" spans="1:6" ht="14.4" x14ac:dyDescent="0.3">
      <c r="A210" s="24" t="s">
        <v>2361</v>
      </c>
      <c r="B210" s="24" t="s">
        <v>2362</v>
      </c>
      <c r="C210" s="24" t="s">
        <v>2363</v>
      </c>
      <c r="D210" s="3" t="s">
        <v>2347</v>
      </c>
      <c r="E210" s="3" t="s">
        <v>103</v>
      </c>
      <c r="F210" s="3" t="s">
        <v>2364</v>
      </c>
    </row>
    <row r="211" spans="1:6" ht="14.4" x14ac:dyDescent="0.3">
      <c r="A211" s="24" t="s">
        <v>2365</v>
      </c>
      <c r="B211" s="24" t="s">
        <v>2366</v>
      </c>
      <c r="C211" s="24" t="s">
        <v>2367</v>
      </c>
      <c r="D211" s="3" t="s">
        <v>573</v>
      </c>
      <c r="E211" s="3" t="s">
        <v>103</v>
      </c>
      <c r="F211" s="3" t="s">
        <v>2368</v>
      </c>
    </row>
    <row r="212" spans="1:6" ht="14.4" x14ac:dyDescent="0.3">
      <c r="A212" s="24" t="s">
        <v>2369</v>
      </c>
      <c r="B212" s="24" t="s">
        <v>2370</v>
      </c>
      <c r="C212" s="24" t="s">
        <v>2371</v>
      </c>
      <c r="D212" s="3" t="s">
        <v>1480</v>
      </c>
      <c r="E212" s="3" t="s">
        <v>103</v>
      </c>
      <c r="F212" s="3" t="s">
        <v>2372</v>
      </c>
    </row>
    <row r="213" spans="1:6" ht="14.4" x14ac:dyDescent="0.3">
      <c r="A213" s="24" t="s">
        <v>2373</v>
      </c>
      <c r="B213" s="24" t="s">
        <v>2374</v>
      </c>
      <c r="C213" s="24" t="s">
        <v>2375</v>
      </c>
      <c r="D213" s="3" t="s">
        <v>57</v>
      </c>
      <c r="E213" s="3" t="s">
        <v>103</v>
      </c>
      <c r="F213" s="3" t="s">
        <v>2376</v>
      </c>
    </row>
    <row r="214" spans="1:6" ht="14.4" x14ac:dyDescent="0.3">
      <c r="A214" s="24" t="s">
        <v>2377</v>
      </c>
      <c r="B214" s="24" t="s">
        <v>2378</v>
      </c>
      <c r="C214" s="24" t="s">
        <v>2379</v>
      </c>
      <c r="D214" s="3" t="s">
        <v>2380</v>
      </c>
      <c r="E214" s="3" t="s">
        <v>103</v>
      </c>
      <c r="F214" s="3" t="s">
        <v>2381</v>
      </c>
    </row>
    <row r="215" spans="1:6" ht="14.4" x14ac:dyDescent="0.3">
      <c r="A215" s="24" t="s">
        <v>2382</v>
      </c>
      <c r="B215" s="24" t="s">
        <v>2383</v>
      </c>
      <c r="C215" s="24" t="s">
        <v>2384</v>
      </c>
      <c r="D215" s="3" t="s">
        <v>2380</v>
      </c>
      <c r="E215" s="3" t="s">
        <v>103</v>
      </c>
      <c r="F215" s="3" t="s">
        <v>2385</v>
      </c>
    </row>
    <row r="216" spans="1:6" ht="14.4" x14ac:dyDescent="0.3">
      <c r="A216" s="24" t="s">
        <v>2386</v>
      </c>
      <c r="B216" s="24" t="s">
        <v>2387</v>
      </c>
      <c r="C216" s="24" t="s">
        <v>2388</v>
      </c>
      <c r="D216" s="3" t="s">
        <v>2389</v>
      </c>
      <c r="E216" s="3" t="s">
        <v>103</v>
      </c>
      <c r="F216" s="3" t="s">
        <v>2390</v>
      </c>
    </row>
    <row r="217" spans="1:6" ht="14.4" x14ac:dyDescent="0.3">
      <c r="A217" s="24" t="s">
        <v>2391</v>
      </c>
      <c r="B217" s="24" t="s">
        <v>2392</v>
      </c>
      <c r="C217" s="24" t="s">
        <v>2393</v>
      </c>
      <c r="D217" s="3" t="s">
        <v>2389</v>
      </c>
      <c r="E217" s="3" t="s">
        <v>103</v>
      </c>
      <c r="F217" s="3" t="s">
        <v>2394</v>
      </c>
    </row>
    <row r="218" spans="1:6" ht="14.4" x14ac:dyDescent="0.3">
      <c r="A218" s="24" t="s">
        <v>2395</v>
      </c>
      <c r="B218" s="24" t="s">
        <v>2396</v>
      </c>
      <c r="C218" s="24" t="s">
        <v>2397</v>
      </c>
      <c r="D218" s="3" t="s">
        <v>2389</v>
      </c>
      <c r="E218" s="3" t="s">
        <v>103</v>
      </c>
      <c r="F218" s="3" t="s">
        <v>2398</v>
      </c>
    </row>
    <row r="219" spans="1:6" ht="14.4" x14ac:dyDescent="0.3">
      <c r="A219" s="24" t="s">
        <v>2399</v>
      </c>
      <c r="B219" s="24" t="s">
        <v>2400</v>
      </c>
      <c r="C219" s="24" t="s">
        <v>2401</v>
      </c>
      <c r="D219" s="3" t="s">
        <v>2389</v>
      </c>
      <c r="E219" s="3" t="s">
        <v>103</v>
      </c>
      <c r="F219" s="3" t="s">
        <v>2402</v>
      </c>
    </row>
    <row r="220" spans="1:6" ht="14.4" x14ac:dyDescent="0.3">
      <c r="A220" s="24" t="s">
        <v>2403</v>
      </c>
      <c r="B220" s="24" t="s">
        <v>2404</v>
      </c>
      <c r="C220" s="24" t="s">
        <v>2405</v>
      </c>
      <c r="D220" s="3" t="s">
        <v>2389</v>
      </c>
      <c r="E220" s="3" t="s">
        <v>103</v>
      </c>
      <c r="F220" s="3" t="s">
        <v>2406</v>
      </c>
    </row>
    <row r="221" spans="1:6" ht="14.4" x14ac:dyDescent="0.3">
      <c r="A221" s="24" t="s">
        <v>2407</v>
      </c>
      <c r="B221" s="24" t="s">
        <v>2408</v>
      </c>
      <c r="C221" s="24" t="s">
        <v>2409</v>
      </c>
      <c r="D221" s="3" t="s">
        <v>2389</v>
      </c>
      <c r="E221" s="3" t="s">
        <v>103</v>
      </c>
      <c r="F221" s="3" t="s">
        <v>2410</v>
      </c>
    </row>
    <row r="222" spans="1:6" ht="14.4" x14ac:dyDescent="0.3">
      <c r="A222" s="24" t="s">
        <v>2411</v>
      </c>
      <c r="B222" s="24" t="s">
        <v>2412</v>
      </c>
      <c r="C222" s="24" t="s">
        <v>2413</v>
      </c>
      <c r="D222" s="3" t="s">
        <v>2414</v>
      </c>
      <c r="E222" s="3" t="s">
        <v>103</v>
      </c>
      <c r="F222" s="3" t="s">
        <v>2415</v>
      </c>
    </row>
    <row r="223" spans="1:6" ht="14.4" x14ac:dyDescent="0.3">
      <c r="A223" s="24" t="s">
        <v>2416</v>
      </c>
      <c r="B223" s="24" t="s">
        <v>2417</v>
      </c>
      <c r="C223" s="24" t="s">
        <v>2418</v>
      </c>
      <c r="D223" s="3" t="s">
        <v>2414</v>
      </c>
      <c r="E223" s="3" t="s">
        <v>103</v>
      </c>
      <c r="F223" s="3" t="s">
        <v>2419</v>
      </c>
    </row>
    <row r="224" spans="1:6" ht="14.4" x14ac:dyDescent="0.3">
      <c r="A224" s="24" t="s">
        <v>2420</v>
      </c>
      <c r="B224" s="24" t="s">
        <v>2421</v>
      </c>
      <c r="C224" s="24" t="s">
        <v>2422</v>
      </c>
      <c r="D224" s="3" t="s">
        <v>60</v>
      </c>
      <c r="E224" s="3" t="s">
        <v>103</v>
      </c>
      <c r="F224" s="3" t="s">
        <v>2423</v>
      </c>
    </row>
    <row r="225" spans="1:6" ht="14.4" x14ac:dyDescent="0.3">
      <c r="A225" s="24" t="s">
        <v>2424</v>
      </c>
      <c r="B225" s="24" t="s">
        <v>2425</v>
      </c>
      <c r="C225" s="24" t="s">
        <v>2426</v>
      </c>
      <c r="D225" s="3" t="s">
        <v>60</v>
      </c>
      <c r="E225" s="3" t="s">
        <v>103</v>
      </c>
      <c r="F225" s="3" t="s">
        <v>2427</v>
      </c>
    </row>
    <row r="226" spans="1:6" ht="14.4" x14ac:dyDescent="0.3">
      <c r="A226" s="24" t="s">
        <v>2428</v>
      </c>
      <c r="B226" s="24" t="s">
        <v>2429</v>
      </c>
      <c r="C226" s="24" t="s">
        <v>2430</v>
      </c>
      <c r="D226" s="3" t="s">
        <v>60</v>
      </c>
      <c r="E226" s="3" t="s">
        <v>103</v>
      </c>
      <c r="F226" s="3" t="s">
        <v>2431</v>
      </c>
    </row>
    <row r="227" spans="1:6" ht="14.4" x14ac:dyDescent="0.3">
      <c r="A227" s="24" t="s">
        <v>2432</v>
      </c>
      <c r="B227" s="24" t="s">
        <v>2433</v>
      </c>
      <c r="C227" s="24" t="s">
        <v>2434</v>
      </c>
      <c r="D227" s="3" t="s">
        <v>60</v>
      </c>
      <c r="E227" s="3" t="s">
        <v>103</v>
      </c>
      <c r="F227" s="3" t="s">
        <v>2435</v>
      </c>
    </row>
    <row r="228" spans="1:6" ht="14.4" x14ac:dyDescent="0.3">
      <c r="A228" s="24" t="s">
        <v>2436</v>
      </c>
      <c r="B228" s="24" t="s">
        <v>2437</v>
      </c>
      <c r="C228" s="24" t="s">
        <v>2438</v>
      </c>
      <c r="D228" s="3" t="s">
        <v>60</v>
      </c>
      <c r="E228" s="3" t="s">
        <v>103</v>
      </c>
      <c r="F228" s="3" t="s">
        <v>2439</v>
      </c>
    </row>
    <row r="229" spans="1:6" ht="14.4" x14ac:dyDescent="0.3">
      <c r="A229" s="24" t="s">
        <v>2440</v>
      </c>
      <c r="B229" s="24" t="s">
        <v>2441</v>
      </c>
      <c r="C229" s="24" t="s">
        <v>2442</v>
      </c>
      <c r="D229" s="3" t="s">
        <v>60</v>
      </c>
      <c r="E229" s="3" t="s">
        <v>103</v>
      </c>
      <c r="F229" s="3" t="s">
        <v>2443</v>
      </c>
    </row>
    <row r="230" spans="1:6" ht="14.4" x14ac:dyDescent="0.3">
      <c r="A230" s="24" t="s">
        <v>2444</v>
      </c>
      <c r="B230" s="24" t="s">
        <v>2445</v>
      </c>
      <c r="C230" s="24" t="s">
        <v>2446</v>
      </c>
      <c r="D230" s="3" t="s">
        <v>60</v>
      </c>
      <c r="E230" s="3" t="s">
        <v>103</v>
      </c>
      <c r="F230" s="3" t="s">
        <v>2447</v>
      </c>
    </row>
    <row r="231" spans="1:6" ht="14.4" x14ac:dyDescent="0.3">
      <c r="A231" s="24" t="s">
        <v>2448</v>
      </c>
      <c r="B231" s="24" t="s">
        <v>2449</v>
      </c>
      <c r="C231" s="24" t="s">
        <v>2450</v>
      </c>
      <c r="D231" s="3" t="s">
        <v>60</v>
      </c>
      <c r="E231" s="3" t="s">
        <v>103</v>
      </c>
      <c r="F231" s="3" t="s">
        <v>2451</v>
      </c>
    </row>
    <row r="232" spans="1:6" ht="14.4" x14ac:dyDescent="0.3">
      <c r="A232" s="24" t="s">
        <v>2452</v>
      </c>
      <c r="B232" s="24" t="s">
        <v>2453</v>
      </c>
      <c r="C232" s="24" t="s">
        <v>2454</v>
      </c>
      <c r="D232" s="3" t="s">
        <v>60</v>
      </c>
      <c r="E232" s="3" t="s">
        <v>103</v>
      </c>
      <c r="F232" s="3" t="s">
        <v>2455</v>
      </c>
    </row>
    <row r="233" spans="1:6" ht="14.4" x14ac:dyDescent="0.3">
      <c r="A233" s="24" t="s">
        <v>2456</v>
      </c>
      <c r="B233" s="24" t="s">
        <v>2457</v>
      </c>
      <c r="C233" s="24" t="s">
        <v>2458</v>
      </c>
      <c r="D233" s="3" t="s">
        <v>60</v>
      </c>
      <c r="E233" s="3" t="s">
        <v>103</v>
      </c>
      <c r="F233" s="3" t="s">
        <v>2459</v>
      </c>
    </row>
    <row r="234" spans="1:6" ht="14.4" x14ac:dyDescent="0.3">
      <c r="A234" s="24" t="s">
        <v>2460</v>
      </c>
      <c r="B234" s="24" t="s">
        <v>2461</v>
      </c>
      <c r="C234" s="24" t="s">
        <v>2462</v>
      </c>
      <c r="D234" s="3" t="s">
        <v>60</v>
      </c>
      <c r="E234" s="3" t="s">
        <v>103</v>
      </c>
      <c r="F234" s="3" t="s">
        <v>2463</v>
      </c>
    </row>
    <row r="235" spans="1:6" ht="14.4" x14ac:dyDescent="0.3">
      <c r="A235" s="24" t="s">
        <v>2464</v>
      </c>
      <c r="B235" s="24" t="s">
        <v>2465</v>
      </c>
      <c r="C235" s="24" t="s">
        <v>2466</v>
      </c>
      <c r="D235" s="3" t="s">
        <v>113</v>
      </c>
      <c r="E235" s="3" t="s">
        <v>103</v>
      </c>
      <c r="F235" s="3" t="s">
        <v>2467</v>
      </c>
    </row>
    <row r="236" spans="1:6" ht="14.4" x14ac:dyDescent="0.3">
      <c r="A236" s="24" t="s">
        <v>2468</v>
      </c>
      <c r="B236" s="24" t="s">
        <v>2469</v>
      </c>
      <c r="C236" s="24" t="s">
        <v>2470</v>
      </c>
      <c r="D236" s="3" t="s">
        <v>113</v>
      </c>
      <c r="E236" s="3" t="s">
        <v>103</v>
      </c>
      <c r="F236" s="3" t="s">
        <v>2471</v>
      </c>
    </row>
    <row r="237" spans="1:6" ht="14.4" x14ac:dyDescent="0.3">
      <c r="A237" s="24" t="s">
        <v>2472</v>
      </c>
      <c r="B237" s="24" t="s">
        <v>2473</v>
      </c>
      <c r="C237" s="24" t="s">
        <v>2474</v>
      </c>
      <c r="D237" s="3" t="s">
        <v>60</v>
      </c>
      <c r="E237" s="3" t="s">
        <v>103</v>
      </c>
      <c r="F237" s="3" t="s">
        <v>2475</v>
      </c>
    </row>
    <row r="238" spans="1:6" ht="14.4" x14ac:dyDescent="0.3">
      <c r="A238" s="24" t="s">
        <v>2476</v>
      </c>
      <c r="B238" s="24" t="s">
        <v>2477</v>
      </c>
      <c r="C238" s="24" t="s">
        <v>2478</v>
      </c>
      <c r="D238" s="3" t="s">
        <v>60</v>
      </c>
      <c r="E238" s="3" t="s">
        <v>103</v>
      </c>
      <c r="F238" s="3" t="s">
        <v>2479</v>
      </c>
    </row>
    <row r="239" spans="1:6" ht="14.4" x14ac:dyDescent="0.3">
      <c r="A239" s="24" t="s">
        <v>2480</v>
      </c>
      <c r="B239" s="24" t="s">
        <v>2481</v>
      </c>
      <c r="C239" s="24" t="s">
        <v>2482</v>
      </c>
      <c r="D239" s="3" t="s">
        <v>60</v>
      </c>
      <c r="E239" s="3" t="s">
        <v>103</v>
      </c>
      <c r="F239" s="3" t="s">
        <v>2483</v>
      </c>
    </row>
    <row r="240" spans="1:6" ht="14.4" x14ac:dyDescent="0.3">
      <c r="A240" s="24" t="s">
        <v>2484</v>
      </c>
      <c r="B240" s="24" t="s">
        <v>2485</v>
      </c>
      <c r="C240" s="24" t="s">
        <v>2486</v>
      </c>
      <c r="D240" s="3" t="s">
        <v>60</v>
      </c>
      <c r="E240" s="3" t="s">
        <v>103</v>
      </c>
      <c r="F240" s="3" t="s">
        <v>2487</v>
      </c>
    </row>
    <row r="241" spans="1:6" ht="14.4" x14ac:dyDescent="0.3">
      <c r="A241" s="24" t="s">
        <v>2488</v>
      </c>
      <c r="B241" s="24" t="s">
        <v>2489</v>
      </c>
      <c r="C241" s="24" t="s">
        <v>2490</v>
      </c>
      <c r="D241" s="3" t="s">
        <v>60</v>
      </c>
      <c r="E241" s="3" t="s">
        <v>103</v>
      </c>
      <c r="F241" s="3" t="s">
        <v>2491</v>
      </c>
    </row>
    <row r="242" spans="1:6" ht="14.4" x14ac:dyDescent="0.3">
      <c r="A242" s="24" t="s">
        <v>2492</v>
      </c>
      <c r="B242" s="24" t="s">
        <v>2493</v>
      </c>
      <c r="C242" s="24" t="s">
        <v>2494</v>
      </c>
      <c r="D242" s="3" t="s">
        <v>60</v>
      </c>
      <c r="E242" s="3" t="s">
        <v>103</v>
      </c>
      <c r="F242" s="3" t="s">
        <v>2495</v>
      </c>
    </row>
    <row r="243" spans="1:6" ht="14.4" x14ac:dyDescent="0.3">
      <c r="A243" s="24" t="s">
        <v>2496</v>
      </c>
      <c r="B243" s="24" t="s">
        <v>2497</v>
      </c>
      <c r="C243" s="24" t="s">
        <v>2498</v>
      </c>
      <c r="D243" s="3" t="s">
        <v>2499</v>
      </c>
      <c r="E243" s="3" t="s">
        <v>103</v>
      </c>
      <c r="F243" s="3" t="s">
        <v>2500</v>
      </c>
    </row>
    <row r="244" spans="1:6" ht="14.4" x14ac:dyDescent="0.3">
      <c r="A244" s="24" t="s">
        <v>2501</v>
      </c>
      <c r="B244" s="24" t="s">
        <v>2502</v>
      </c>
      <c r="C244" s="24" t="s">
        <v>2503</v>
      </c>
      <c r="D244" s="3" t="s">
        <v>76</v>
      </c>
      <c r="E244" s="3" t="s">
        <v>103</v>
      </c>
      <c r="F244" s="3" t="s">
        <v>2504</v>
      </c>
    </row>
    <row r="245" spans="1:6" ht="14.4" x14ac:dyDescent="0.3">
      <c r="A245" s="24" t="s">
        <v>2505</v>
      </c>
      <c r="B245" s="24" t="s">
        <v>2506</v>
      </c>
      <c r="C245" s="24" t="s">
        <v>2507</v>
      </c>
      <c r="D245" s="3" t="s">
        <v>76</v>
      </c>
      <c r="E245" s="3" t="s">
        <v>103</v>
      </c>
      <c r="F245" s="3" t="s">
        <v>2508</v>
      </c>
    </row>
    <row r="246" spans="1:6" ht="14.4" x14ac:dyDescent="0.3">
      <c r="A246" s="24" t="s">
        <v>2509</v>
      </c>
      <c r="B246" s="24" t="s">
        <v>2510</v>
      </c>
      <c r="C246" s="24" t="s">
        <v>2511</v>
      </c>
      <c r="D246" s="3" t="s">
        <v>60</v>
      </c>
      <c r="E246" s="3" t="s">
        <v>103</v>
      </c>
      <c r="F246" s="3" t="s">
        <v>2512</v>
      </c>
    </row>
    <row r="247" spans="1:6" ht="14.4" x14ac:dyDescent="0.3">
      <c r="A247" s="24" t="s">
        <v>2513</v>
      </c>
      <c r="B247" s="24" t="s">
        <v>2514</v>
      </c>
      <c r="C247" s="24" t="s">
        <v>2515</v>
      </c>
      <c r="D247" s="3" t="s">
        <v>57</v>
      </c>
      <c r="E247" s="3" t="s">
        <v>103</v>
      </c>
      <c r="F247" s="3" t="s">
        <v>2516</v>
      </c>
    </row>
    <row r="248" spans="1:6" ht="14.4" x14ac:dyDescent="0.3">
      <c r="A248" s="24" t="s">
        <v>2517</v>
      </c>
      <c r="B248" s="24" t="s">
        <v>2518</v>
      </c>
      <c r="C248" s="24" t="s">
        <v>2519</v>
      </c>
      <c r="D248" s="3" t="s">
        <v>2380</v>
      </c>
      <c r="E248" s="3" t="s">
        <v>103</v>
      </c>
      <c r="F248" s="3" t="s">
        <v>2520</v>
      </c>
    </row>
    <row r="249" spans="1:6" ht="14.4" x14ac:dyDescent="0.3">
      <c r="A249" s="24" t="s">
        <v>2521</v>
      </c>
      <c r="B249" s="24" t="s">
        <v>2522</v>
      </c>
      <c r="C249" s="24" t="s">
        <v>2523</v>
      </c>
      <c r="D249" s="3" t="s">
        <v>2380</v>
      </c>
      <c r="E249" s="3" t="s">
        <v>103</v>
      </c>
      <c r="F249" s="3" t="s">
        <v>2524</v>
      </c>
    </row>
    <row r="250" spans="1:6" ht="14.4" x14ac:dyDescent="0.3">
      <c r="A250" s="24" t="s">
        <v>2525</v>
      </c>
      <c r="B250" s="24" t="s">
        <v>2526</v>
      </c>
      <c r="C250" s="24" t="s">
        <v>2527</v>
      </c>
      <c r="D250" s="3" t="s">
        <v>2380</v>
      </c>
      <c r="E250" s="3" t="s">
        <v>103</v>
      </c>
      <c r="F250" s="3" t="s">
        <v>2528</v>
      </c>
    </row>
    <row r="251" spans="1:6" ht="14.4" x14ac:dyDescent="0.3">
      <c r="A251" s="24" t="s">
        <v>2529</v>
      </c>
      <c r="B251" s="24" t="s">
        <v>2530</v>
      </c>
      <c r="C251" s="24" t="s">
        <v>2531</v>
      </c>
      <c r="D251" s="3" t="s">
        <v>2380</v>
      </c>
      <c r="E251" s="3" t="s">
        <v>103</v>
      </c>
      <c r="F251" s="3" t="s">
        <v>2532</v>
      </c>
    </row>
    <row r="252" spans="1:6" ht="14.4" x14ac:dyDescent="0.3">
      <c r="A252" s="24" t="s">
        <v>2533</v>
      </c>
      <c r="B252" s="24" t="s">
        <v>2534</v>
      </c>
      <c r="C252" s="24" t="s">
        <v>2535</v>
      </c>
      <c r="D252" s="3" t="s">
        <v>60</v>
      </c>
      <c r="E252" s="3" t="s">
        <v>103</v>
      </c>
      <c r="F252" s="3" t="s">
        <v>2536</v>
      </c>
    </row>
    <row r="253" spans="1:6" ht="14.4" x14ac:dyDescent="0.3">
      <c r="A253" s="24" t="s">
        <v>2537</v>
      </c>
      <c r="B253" s="24" t="s">
        <v>2538</v>
      </c>
      <c r="C253" s="24" t="s">
        <v>2539</v>
      </c>
      <c r="D253" s="3" t="s">
        <v>60</v>
      </c>
      <c r="E253" s="3" t="s">
        <v>103</v>
      </c>
      <c r="F253" s="3" t="s">
        <v>2540</v>
      </c>
    </row>
    <row r="254" spans="1:6" ht="14.4" x14ac:dyDescent="0.3">
      <c r="A254" s="24" t="s">
        <v>2541</v>
      </c>
      <c r="B254" s="24" t="s">
        <v>2542</v>
      </c>
      <c r="C254" s="24" t="s">
        <v>2543</v>
      </c>
      <c r="D254" s="3" t="s">
        <v>60</v>
      </c>
      <c r="E254" s="3" t="s">
        <v>103</v>
      </c>
      <c r="F254" s="3" t="s">
        <v>2544</v>
      </c>
    </row>
    <row r="255" spans="1:6" ht="14.4" x14ac:dyDescent="0.3">
      <c r="A255" s="24" t="s">
        <v>2545</v>
      </c>
      <c r="B255" s="24" t="s">
        <v>2546</v>
      </c>
      <c r="C255" s="24" t="s">
        <v>2547</v>
      </c>
      <c r="D255" s="3" t="s">
        <v>57</v>
      </c>
      <c r="E255" s="3" t="s">
        <v>103</v>
      </c>
      <c r="F255" s="3" t="s">
        <v>2548</v>
      </c>
    </row>
    <row r="256" spans="1:6" ht="14.4" x14ac:dyDescent="0.3">
      <c r="A256" s="24" t="s">
        <v>2549</v>
      </c>
      <c r="B256" s="24" t="s">
        <v>2550</v>
      </c>
      <c r="C256" s="24" t="s">
        <v>2551</v>
      </c>
      <c r="D256" s="3" t="s">
        <v>60</v>
      </c>
      <c r="E256" s="3" t="s">
        <v>103</v>
      </c>
      <c r="F256" s="3" t="s">
        <v>2552</v>
      </c>
    </row>
    <row r="257" spans="1:6" ht="14.4" x14ac:dyDescent="0.3">
      <c r="A257" s="24" t="s">
        <v>2553</v>
      </c>
      <c r="B257" s="24" t="s">
        <v>2554</v>
      </c>
      <c r="C257" s="24" t="s">
        <v>2555</v>
      </c>
      <c r="D257" s="3" t="s">
        <v>57</v>
      </c>
      <c r="E257" s="3" t="s">
        <v>103</v>
      </c>
      <c r="F257" s="3" t="s">
        <v>2556</v>
      </c>
    </row>
    <row r="258" spans="1:6" ht="14.4" x14ac:dyDescent="0.3">
      <c r="A258" s="24" t="s">
        <v>2557</v>
      </c>
      <c r="B258" s="24" t="s">
        <v>2558</v>
      </c>
      <c r="C258" s="24" t="s">
        <v>2559</v>
      </c>
      <c r="D258" s="3" t="s">
        <v>60</v>
      </c>
      <c r="E258" s="3" t="s">
        <v>103</v>
      </c>
      <c r="F258" s="3" t="s">
        <v>2560</v>
      </c>
    </row>
    <row r="259" spans="1:6" ht="14.4" x14ac:dyDescent="0.3">
      <c r="A259" s="24" t="s">
        <v>2561</v>
      </c>
      <c r="B259" s="24" t="s">
        <v>2562</v>
      </c>
      <c r="C259" s="24" t="s">
        <v>2563</v>
      </c>
      <c r="D259" s="3" t="s">
        <v>109</v>
      </c>
      <c r="E259" s="3" t="s">
        <v>103</v>
      </c>
      <c r="F259" s="3" t="s">
        <v>2564</v>
      </c>
    </row>
    <row r="260" spans="1:6" ht="14.4" x14ac:dyDescent="0.3">
      <c r="A260" s="24" t="s">
        <v>2565</v>
      </c>
      <c r="B260" s="24" t="s">
        <v>2566</v>
      </c>
      <c r="C260" s="24" t="s">
        <v>2567</v>
      </c>
      <c r="D260" s="3" t="s">
        <v>109</v>
      </c>
      <c r="E260" s="3" t="s">
        <v>103</v>
      </c>
      <c r="F260" s="3" t="s">
        <v>2568</v>
      </c>
    </row>
    <row r="261" spans="1:6" ht="14.4" x14ac:dyDescent="0.3">
      <c r="A261" s="24" t="s">
        <v>2569</v>
      </c>
      <c r="B261" s="24" t="s">
        <v>2570</v>
      </c>
      <c r="C261" s="24" t="s">
        <v>2571</v>
      </c>
      <c r="D261" s="3" t="s">
        <v>2572</v>
      </c>
      <c r="E261" s="3" t="s">
        <v>103</v>
      </c>
      <c r="F261" s="3" t="s">
        <v>2573</v>
      </c>
    </row>
    <row r="262" spans="1:6" ht="14.4" x14ac:dyDescent="0.3">
      <c r="A262" s="24" t="s">
        <v>2574</v>
      </c>
      <c r="B262" s="24" t="s">
        <v>2575</v>
      </c>
      <c r="C262" s="24" t="s">
        <v>2576</v>
      </c>
      <c r="D262" s="3" t="s">
        <v>60</v>
      </c>
      <c r="E262" s="3" t="s">
        <v>103</v>
      </c>
      <c r="F262" s="3" t="s">
        <v>2577</v>
      </c>
    </row>
    <row r="263" spans="1:6" ht="14.4" x14ac:dyDescent="0.3">
      <c r="A263" s="24" t="s">
        <v>2578</v>
      </c>
      <c r="B263" s="24" t="s">
        <v>2579</v>
      </c>
      <c r="C263" s="24" t="s">
        <v>2580</v>
      </c>
      <c r="D263" s="3" t="s">
        <v>109</v>
      </c>
      <c r="E263" s="3" t="s">
        <v>103</v>
      </c>
      <c r="F263" s="3" t="s">
        <v>2581</v>
      </c>
    </row>
    <row r="264" spans="1:6" ht="14.4" x14ac:dyDescent="0.3">
      <c r="A264" s="24" t="s">
        <v>2582</v>
      </c>
      <c r="B264" s="24" t="s">
        <v>2583</v>
      </c>
      <c r="C264" s="24" t="s">
        <v>2584</v>
      </c>
      <c r="D264" s="3" t="s">
        <v>109</v>
      </c>
      <c r="E264" s="3" t="s">
        <v>103</v>
      </c>
      <c r="F264" s="3" t="s">
        <v>2585</v>
      </c>
    </row>
    <row r="265" spans="1:6" ht="14.4" x14ac:dyDescent="0.3">
      <c r="A265" s="24" t="s">
        <v>2586</v>
      </c>
      <c r="B265" s="24" t="s">
        <v>2587</v>
      </c>
      <c r="C265" s="24" t="s">
        <v>2588</v>
      </c>
      <c r="D265" s="3" t="s">
        <v>2572</v>
      </c>
      <c r="E265" s="3" t="s">
        <v>103</v>
      </c>
      <c r="F265" s="3" t="s">
        <v>2589</v>
      </c>
    </row>
    <row r="266" spans="1:6" ht="14.4" x14ac:dyDescent="0.3">
      <c r="A266" s="24" t="s">
        <v>2590</v>
      </c>
      <c r="B266" s="24" t="s">
        <v>2591</v>
      </c>
      <c r="C266" s="24" t="s">
        <v>2592</v>
      </c>
      <c r="D266" s="3" t="s">
        <v>60</v>
      </c>
      <c r="E266" s="3" t="s">
        <v>103</v>
      </c>
      <c r="F266" s="3" t="s">
        <v>2593</v>
      </c>
    </row>
    <row r="267" spans="1:6" ht="14.4" x14ac:dyDescent="0.3">
      <c r="A267" s="24" t="s">
        <v>2594</v>
      </c>
      <c r="B267" s="24" t="s">
        <v>2595</v>
      </c>
      <c r="C267" s="24" t="s">
        <v>2596</v>
      </c>
      <c r="D267" s="3" t="s">
        <v>60</v>
      </c>
      <c r="E267" s="3" t="s">
        <v>103</v>
      </c>
      <c r="F267" s="3" t="s">
        <v>2597</v>
      </c>
    </row>
    <row r="268" spans="1:6" ht="14.4" x14ac:dyDescent="0.3">
      <c r="A268" s="24" t="s">
        <v>2598</v>
      </c>
      <c r="B268" s="24" t="s">
        <v>2599</v>
      </c>
      <c r="C268" s="24" t="s">
        <v>2600</v>
      </c>
      <c r="D268" s="3" t="s">
        <v>60</v>
      </c>
      <c r="E268" s="3" t="s">
        <v>103</v>
      </c>
      <c r="F268" s="3" t="s">
        <v>2601</v>
      </c>
    </row>
    <row r="269" spans="1:6" ht="14.4" x14ac:dyDescent="0.3">
      <c r="A269" s="24" t="s">
        <v>2602</v>
      </c>
      <c r="B269" s="24" t="s">
        <v>2603</v>
      </c>
      <c r="C269" s="24" t="s">
        <v>2604</v>
      </c>
      <c r="D269" s="3" t="s">
        <v>60</v>
      </c>
      <c r="E269" s="3" t="s">
        <v>103</v>
      </c>
      <c r="F269" s="3" t="s">
        <v>2605</v>
      </c>
    </row>
    <row r="270" spans="1:6" ht="14.4" x14ac:dyDescent="0.3">
      <c r="A270" s="24" t="s">
        <v>2606</v>
      </c>
      <c r="B270" s="24" t="s">
        <v>2607</v>
      </c>
      <c r="C270" s="24" t="s">
        <v>2608</v>
      </c>
      <c r="D270" s="3" t="s">
        <v>60</v>
      </c>
      <c r="E270" s="3" t="s">
        <v>103</v>
      </c>
      <c r="F270" s="3" t="s">
        <v>2609</v>
      </c>
    </row>
    <row r="271" spans="1:6" ht="14.4" x14ac:dyDescent="0.3">
      <c r="A271" s="24" t="s">
        <v>2610</v>
      </c>
      <c r="B271" s="24" t="s">
        <v>2611</v>
      </c>
      <c r="C271" s="24" t="s">
        <v>2612</v>
      </c>
      <c r="D271" s="3" t="s">
        <v>60</v>
      </c>
      <c r="E271" s="3" t="s">
        <v>103</v>
      </c>
      <c r="F271" s="3" t="s">
        <v>2613</v>
      </c>
    </row>
    <row r="272" spans="1:6" ht="14.4" x14ac:dyDescent="0.3">
      <c r="A272" s="24" t="s">
        <v>2614</v>
      </c>
      <c r="B272" s="24" t="s">
        <v>2615</v>
      </c>
      <c r="C272" s="24" t="s">
        <v>2616</v>
      </c>
      <c r="D272" s="3" t="s">
        <v>60</v>
      </c>
      <c r="E272" s="3" t="s">
        <v>103</v>
      </c>
      <c r="F272" s="3" t="s">
        <v>2617</v>
      </c>
    </row>
    <row r="273" spans="1:6" ht="14.4" x14ac:dyDescent="0.3">
      <c r="A273" s="24" t="s">
        <v>2618</v>
      </c>
      <c r="B273" s="24" t="s">
        <v>2619</v>
      </c>
      <c r="C273" s="24" t="s">
        <v>2620</v>
      </c>
      <c r="D273" s="3" t="s">
        <v>60</v>
      </c>
      <c r="E273" s="3" t="s">
        <v>103</v>
      </c>
      <c r="F273" s="3" t="s">
        <v>2621</v>
      </c>
    </row>
    <row r="274" spans="1:6" ht="14.4" x14ac:dyDescent="0.3">
      <c r="A274" s="24" t="s">
        <v>2622</v>
      </c>
      <c r="B274" s="24" t="s">
        <v>2623</v>
      </c>
      <c r="C274" s="24" t="s">
        <v>2624</v>
      </c>
      <c r="D274" s="3" t="s">
        <v>60</v>
      </c>
      <c r="E274" s="3" t="s">
        <v>103</v>
      </c>
      <c r="F274" s="3" t="s">
        <v>2625</v>
      </c>
    </row>
    <row r="275" spans="1:6" ht="14.4" x14ac:dyDescent="0.3">
      <c r="A275" s="24" t="s">
        <v>2626</v>
      </c>
      <c r="B275" s="24" t="s">
        <v>2627</v>
      </c>
      <c r="C275" s="24" t="s">
        <v>2628</v>
      </c>
      <c r="D275" s="3" t="s">
        <v>60</v>
      </c>
      <c r="E275" s="3" t="s">
        <v>103</v>
      </c>
      <c r="F275" s="3" t="s">
        <v>2629</v>
      </c>
    </row>
    <row r="276" spans="1:6" ht="14.4" x14ac:dyDescent="0.3">
      <c r="A276" s="24" t="s">
        <v>2630</v>
      </c>
      <c r="B276" s="24" t="s">
        <v>2631</v>
      </c>
      <c r="C276" s="24" t="s">
        <v>2632</v>
      </c>
      <c r="D276" s="3" t="s">
        <v>60</v>
      </c>
      <c r="E276" s="3" t="s">
        <v>103</v>
      </c>
      <c r="F276" s="3" t="s">
        <v>2633</v>
      </c>
    </row>
    <row r="277" spans="1:6" ht="14.4" x14ac:dyDescent="0.3">
      <c r="A277" s="24" t="s">
        <v>2634</v>
      </c>
      <c r="B277" s="24" t="s">
        <v>2635</v>
      </c>
      <c r="C277" s="24" t="s">
        <v>2636</v>
      </c>
      <c r="D277" s="3" t="s">
        <v>60</v>
      </c>
      <c r="E277" s="3" t="s">
        <v>103</v>
      </c>
      <c r="F277" s="3" t="s">
        <v>2637</v>
      </c>
    </row>
    <row r="278" spans="1:6" ht="14.4" x14ac:dyDescent="0.3">
      <c r="A278" s="24" t="s">
        <v>2638</v>
      </c>
      <c r="B278" s="24" t="s">
        <v>2639</v>
      </c>
      <c r="C278" s="24" t="s">
        <v>2640</v>
      </c>
      <c r="D278" s="3" t="s">
        <v>57</v>
      </c>
      <c r="E278" s="3" t="s">
        <v>103</v>
      </c>
      <c r="F278" s="3" t="s">
        <v>2641</v>
      </c>
    </row>
    <row r="279" spans="1:6" ht="14.4" x14ac:dyDescent="0.3">
      <c r="A279" s="24" t="s">
        <v>2642</v>
      </c>
      <c r="B279" s="24" t="s">
        <v>2011</v>
      </c>
      <c r="C279" s="24" t="s">
        <v>2643</v>
      </c>
      <c r="E279" s="3" t="s">
        <v>103</v>
      </c>
    </row>
    <row r="280" spans="1:6" ht="14.4" x14ac:dyDescent="0.3">
      <c r="A280" s="24" t="s">
        <v>2644</v>
      </c>
      <c r="B280" s="24" t="s">
        <v>2645</v>
      </c>
      <c r="C280" s="24" t="s">
        <v>2646</v>
      </c>
      <c r="E280" s="3" t="s">
        <v>103</v>
      </c>
      <c r="F280" s="3" t="s">
        <v>2647</v>
      </c>
    </row>
    <row r="281" spans="1:6" ht="14.4" x14ac:dyDescent="0.3">
      <c r="A281" s="24" t="s">
        <v>2648</v>
      </c>
      <c r="B281" s="24" t="s">
        <v>2649</v>
      </c>
      <c r="C281" s="24" t="s">
        <v>2650</v>
      </c>
      <c r="E281" s="3" t="s">
        <v>103</v>
      </c>
      <c r="F281" s="3" t="s">
        <v>2651</v>
      </c>
    </row>
    <row r="282" spans="1:6" ht="14.4" x14ac:dyDescent="0.3">
      <c r="A282" s="24" t="s">
        <v>2652</v>
      </c>
      <c r="B282" s="24" t="s">
        <v>2653</v>
      </c>
      <c r="C282" s="24" t="s">
        <v>2654</v>
      </c>
      <c r="E282" s="3" t="s">
        <v>103</v>
      </c>
      <c r="F282" s="3" t="s">
        <v>2655</v>
      </c>
    </row>
    <row r="283" spans="1:6" ht="14.4" x14ac:dyDescent="0.3">
      <c r="A283" s="24" t="s">
        <v>2656</v>
      </c>
      <c r="B283" s="24" t="s">
        <v>2657</v>
      </c>
      <c r="C283" s="24" t="s">
        <v>2658</v>
      </c>
      <c r="E283" s="3" t="s">
        <v>103</v>
      </c>
      <c r="F283" s="3" t="s">
        <v>2659</v>
      </c>
    </row>
    <row r="284" spans="1:6" ht="14.4" x14ac:dyDescent="0.3">
      <c r="A284" s="24" t="s">
        <v>2660</v>
      </c>
      <c r="B284" s="24" t="s">
        <v>2661</v>
      </c>
      <c r="C284" s="24" t="s">
        <v>2662</v>
      </c>
      <c r="E284" s="3" t="s">
        <v>103</v>
      </c>
      <c r="F284" s="3" t="s">
        <v>2663</v>
      </c>
    </row>
    <row r="285" spans="1:6" ht="14.4" x14ac:dyDescent="0.3">
      <c r="A285" s="24" t="s">
        <v>2664</v>
      </c>
      <c r="B285" s="24" t="s">
        <v>2665</v>
      </c>
      <c r="C285" s="24" t="s">
        <v>2666</v>
      </c>
      <c r="E285" s="3" t="s">
        <v>103</v>
      </c>
      <c r="F285" s="3" t="s">
        <v>2667</v>
      </c>
    </row>
    <row r="286" spans="1:6" ht="14.4" x14ac:dyDescent="0.3">
      <c r="A286" s="24" t="s">
        <v>2668</v>
      </c>
      <c r="B286" s="24" t="s">
        <v>2669</v>
      </c>
      <c r="C286" s="24" t="s">
        <v>2670</v>
      </c>
      <c r="E286" s="3" t="s">
        <v>103</v>
      </c>
      <c r="F286" s="3" t="s">
        <v>2671</v>
      </c>
    </row>
    <row r="287" spans="1:6" ht="14.4" x14ac:dyDescent="0.3">
      <c r="A287" s="24" t="s">
        <v>2672</v>
      </c>
      <c r="B287" s="24" t="s">
        <v>2673</v>
      </c>
      <c r="C287" s="24" t="s">
        <v>2674</v>
      </c>
      <c r="E287" s="3" t="s">
        <v>103</v>
      </c>
      <c r="F287" s="3" t="s">
        <v>2675</v>
      </c>
    </row>
    <row r="288" spans="1:6" ht="14.4" x14ac:dyDescent="0.3">
      <c r="A288" s="24" t="s">
        <v>2676</v>
      </c>
      <c r="B288" s="24" t="s">
        <v>2677</v>
      </c>
      <c r="C288" s="24" t="s">
        <v>2678</v>
      </c>
      <c r="E288" s="3" t="s">
        <v>103</v>
      </c>
      <c r="F288" s="3" t="s">
        <v>2679</v>
      </c>
    </row>
    <row r="289" spans="1:6" ht="14.4" x14ac:dyDescent="0.3">
      <c r="A289" s="24" t="s">
        <v>2680</v>
      </c>
      <c r="B289" s="24" t="s">
        <v>2681</v>
      </c>
      <c r="C289" s="24" t="s">
        <v>2682</v>
      </c>
      <c r="E289" s="3" t="s">
        <v>103</v>
      </c>
      <c r="F289" s="3" t="s">
        <v>2679</v>
      </c>
    </row>
    <row r="290" spans="1:6" ht="14.4" x14ac:dyDescent="0.3">
      <c r="A290" s="24" t="s">
        <v>2683</v>
      </c>
      <c r="B290" s="24" t="s">
        <v>2684</v>
      </c>
      <c r="C290" s="24" t="s">
        <v>2685</v>
      </c>
      <c r="E290" s="3" t="s">
        <v>103</v>
      </c>
      <c r="F290" s="3" t="s">
        <v>2686</v>
      </c>
    </row>
    <row r="291" spans="1:6" ht="14.4" x14ac:dyDescent="0.3">
      <c r="A291" s="24" t="s">
        <v>2687</v>
      </c>
      <c r="B291" s="24" t="s">
        <v>2688</v>
      </c>
      <c r="C291" s="24" t="s">
        <v>2689</v>
      </c>
      <c r="E291" s="3" t="s">
        <v>103</v>
      </c>
      <c r="F291" s="3" t="s">
        <v>2679</v>
      </c>
    </row>
    <row r="292" spans="1:6" ht="14.4" x14ac:dyDescent="0.3">
      <c r="A292" s="24" t="s">
        <v>2690</v>
      </c>
      <c r="B292" s="24" t="s">
        <v>2691</v>
      </c>
      <c r="C292" s="24" t="s">
        <v>2692</v>
      </c>
      <c r="E292" s="3" t="s">
        <v>103</v>
      </c>
      <c r="F292" s="3" t="s">
        <v>2679</v>
      </c>
    </row>
    <row r="293" spans="1:6" ht="14.4" x14ac:dyDescent="0.3">
      <c r="A293" s="24" t="s">
        <v>2693</v>
      </c>
      <c r="B293" s="24" t="s">
        <v>2694</v>
      </c>
      <c r="C293" s="24" t="s">
        <v>2695</v>
      </c>
      <c r="E293" s="3" t="s">
        <v>103</v>
      </c>
      <c r="F293" s="3" t="s">
        <v>2686</v>
      </c>
    </row>
    <row r="294" spans="1:6" ht="14.4" x14ac:dyDescent="0.3">
      <c r="A294" s="24" t="s">
        <v>2696</v>
      </c>
      <c r="B294" s="24" t="s">
        <v>2011</v>
      </c>
      <c r="C294" s="24" t="s">
        <v>2697</v>
      </c>
      <c r="E294" s="3" t="s">
        <v>103</v>
      </c>
    </row>
    <row r="295" spans="1:6" ht="14.4" x14ac:dyDescent="0.3">
      <c r="A295" s="24" t="s">
        <v>2698</v>
      </c>
      <c r="B295" s="24" t="s">
        <v>2699</v>
      </c>
      <c r="C295" s="24" t="s">
        <v>2700</v>
      </c>
      <c r="D295" s="3" t="s">
        <v>67</v>
      </c>
      <c r="E295" s="3" t="s">
        <v>103</v>
      </c>
      <c r="F295" s="3" t="s">
        <v>2701</v>
      </c>
    </row>
    <row r="296" spans="1:6" ht="14.4" x14ac:dyDescent="0.3">
      <c r="A296" s="24" t="s">
        <v>2702</v>
      </c>
      <c r="B296" s="24" t="s">
        <v>2703</v>
      </c>
      <c r="C296" s="24" t="s">
        <v>2704</v>
      </c>
      <c r="D296" s="3" t="s">
        <v>67</v>
      </c>
      <c r="E296" s="3" t="s">
        <v>103</v>
      </c>
      <c r="F296" s="3" t="s">
        <v>2705</v>
      </c>
    </row>
    <row r="297" spans="1:6" ht="14.4" x14ac:dyDescent="0.3">
      <c r="A297" s="24" t="s">
        <v>2706</v>
      </c>
      <c r="B297" s="24" t="s">
        <v>2707</v>
      </c>
      <c r="C297" s="24" t="s">
        <v>2708</v>
      </c>
      <c r="D297" s="3" t="s">
        <v>122</v>
      </c>
      <c r="E297" s="3" t="s">
        <v>103</v>
      </c>
      <c r="F297" s="3" t="s">
        <v>2709</v>
      </c>
    </row>
    <row r="298" spans="1:6" ht="14.4" x14ac:dyDescent="0.3">
      <c r="A298" s="24" t="s">
        <v>2710</v>
      </c>
      <c r="B298" s="24" t="s">
        <v>2711</v>
      </c>
      <c r="C298" s="24" t="s">
        <v>2712</v>
      </c>
      <c r="D298" s="3" t="s">
        <v>122</v>
      </c>
      <c r="E298" s="3" t="s">
        <v>103</v>
      </c>
      <c r="F298" s="3" t="s">
        <v>2713</v>
      </c>
    </row>
    <row r="299" spans="1:6" ht="14.4" x14ac:dyDescent="0.3">
      <c r="A299" s="24" t="s">
        <v>2714</v>
      </c>
      <c r="B299" s="24" t="s">
        <v>2715</v>
      </c>
      <c r="C299" s="24" t="s">
        <v>2716</v>
      </c>
      <c r="D299" s="3" t="s">
        <v>60</v>
      </c>
      <c r="E299" s="3" t="s">
        <v>103</v>
      </c>
      <c r="F299" s="3" t="s">
        <v>2717</v>
      </c>
    </row>
    <row r="300" spans="1:6" ht="14.4" x14ac:dyDescent="0.3">
      <c r="A300" s="24" t="s">
        <v>2718</v>
      </c>
      <c r="B300" s="24" t="s">
        <v>2719</v>
      </c>
      <c r="C300" s="24" t="s">
        <v>2720</v>
      </c>
      <c r="D300" s="3" t="s">
        <v>125</v>
      </c>
      <c r="E300" s="3" t="s">
        <v>103</v>
      </c>
      <c r="F300" s="3" t="s">
        <v>2721</v>
      </c>
    </row>
    <row r="301" spans="1:6" ht="14.4" x14ac:dyDescent="0.3">
      <c r="A301" s="24" t="s">
        <v>2722</v>
      </c>
      <c r="B301" s="24" t="s">
        <v>2723</v>
      </c>
      <c r="C301" s="24" t="s">
        <v>2724</v>
      </c>
      <c r="D301" s="3" t="s">
        <v>39</v>
      </c>
      <c r="E301" s="3" t="s">
        <v>103</v>
      </c>
      <c r="F301" s="3" t="s">
        <v>2725</v>
      </c>
    </row>
    <row r="302" spans="1:6" ht="14.4" x14ac:dyDescent="0.3">
      <c r="A302" s="24" t="s">
        <v>2726</v>
      </c>
      <c r="B302" s="24" t="s">
        <v>2727</v>
      </c>
      <c r="C302" s="24" t="s">
        <v>2728</v>
      </c>
      <c r="D302" s="3" t="s">
        <v>67</v>
      </c>
      <c r="E302" s="3" t="s">
        <v>103</v>
      </c>
      <c r="F302" s="3" t="s">
        <v>2729</v>
      </c>
    </row>
    <row r="303" spans="1:6" ht="14.4" x14ac:dyDescent="0.3">
      <c r="A303" s="24" t="s">
        <v>2730</v>
      </c>
      <c r="B303" s="24" t="s">
        <v>2731</v>
      </c>
      <c r="C303" s="24" t="s">
        <v>2732</v>
      </c>
      <c r="D303" s="3" t="s">
        <v>67</v>
      </c>
      <c r="E303" s="3" t="s">
        <v>103</v>
      </c>
      <c r="F303" s="3" t="s">
        <v>2733</v>
      </c>
    </row>
    <row r="304" spans="1:6" ht="14.4" x14ac:dyDescent="0.3">
      <c r="A304" s="24" t="s">
        <v>2734</v>
      </c>
      <c r="B304" s="24" t="s">
        <v>2735</v>
      </c>
      <c r="C304" s="24" t="s">
        <v>2736</v>
      </c>
      <c r="D304" s="3" t="s">
        <v>122</v>
      </c>
      <c r="E304" s="3" t="s">
        <v>103</v>
      </c>
      <c r="F304" s="3" t="s">
        <v>2737</v>
      </c>
    </row>
    <row r="305" spans="1:6" ht="14.4" x14ac:dyDescent="0.3">
      <c r="A305" s="24" t="s">
        <v>2738</v>
      </c>
      <c r="B305" s="24" t="s">
        <v>2739</v>
      </c>
      <c r="C305" s="24" t="s">
        <v>2740</v>
      </c>
      <c r="D305" s="3" t="s">
        <v>122</v>
      </c>
      <c r="E305" s="3" t="s">
        <v>103</v>
      </c>
      <c r="F305" s="3" t="s">
        <v>2741</v>
      </c>
    </row>
    <row r="306" spans="1:6" ht="14.4" x14ac:dyDescent="0.3">
      <c r="A306" s="24" t="s">
        <v>2742</v>
      </c>
      <c r="B306" s="24" t="s">
        <v>2743</v>
      </c>
      <c r="C306" s="24" t="s">
        <v>2744</v>
      </c>
      <c r="D306" s="3" t="s">
        <v>60</v>
      </c>
      <c r="E306" s="3" t="s">
        <v>103</v>
      </c>
      <c r="F306" s="3" t="s">
        <v>2745</v>
      </c>
    </row>
    <row r="307" spans="1:6" ht="14.4" x14ac:dyDescent="0.3">
      <c r="A307" s="24" t="s">
        <v>2746</v>
      </c>
      <c r="B307" s="24" t="s">
        <v>2747</v>
      </c>
      <c r="C307" s="24" t="s">
        <v>2748</v>
      </c>
      <c r="D307" s="3" t="s">
        <v>125</v>
      </c>
      <c r="E307" s="3" t="s">
        <v>103</v>
      </c>
      <c r="F307" s="3" t="s">
        <v>2749</v>
      </c>
    </row>
    <row r="308" spans="1:6" ht="14.4" x14ac:dyDescent="0.3">
      <c r="A308" s="24" t="s">
        <v>2750</v>
      </c>
      <c r="B308" s="24" t="s">
        <v>2751</v>
      </c>
      <c r="C308" s="24" t="s">
        <v>2752</v>
      </c>
      <c r="D308" s="3" t="s">
        <v>39</v>
      </c>
      <c r="E308" s="3" t="s">
        <v>103</v>
      </c>
      <c r="F308" s="3" t="s">
        <v>2753</v>
      </c>
    </row>
    <row r="309" spans="1:6" ht="14.4" x14ac:dyDescent="0.3">
      <c r="A309" s="24" t="s">
        <v>2754</v>
      </c>
      <c r="B309" s="24" t="s">
        <v>2755</v>
      </c>
      <c r="C309" s="24" t="s">
        <v>2756</v>
      </c>
      <c r="D309" s="3" t="s">
        <v>67</v>
      </c>
      <c r="E309" s="3" t="s">
        <v>103</v>
      </c>
      <c r="F309" s="3" t="s">
        <v>2757</v>
      </c>
    </row>
    <row r="310" spans="1:6" ht="14.4" x14ac:dyDescent="0.3">
      <c r="A310" s="24" t="s">
        <v>2758</v>
      </c>
      <c r="B310" s="24" t="s">
        <v>2759</v>
      </c>
      <c r="C310" s="24" t="s">
        <v>2760</v>
      </c>
      <c r="D310" s="3" t="s">
        <v>2761</v>
      </c>
      <c r="E310" s="3" t="s">
        <v>103</v>
      </c>
      <c r="F310" s="3" t="s">
        <v>2762</v>
      </c>
    </row>
    <row r="311" spans="1:6" ht="14.4" x14ac:dyDescent="0.3">
      <c r="A311" s="24" t="s">
        <v>2763</v>
      </c>
      <c r="B311" s="24" t="s">
        <v>2764</v>
      </c>
      <c r="C311" s="24" t="s">
        <v>2765</v>
      </c>
      <c r="D311" s="3" t="s">
        <v>2766</v>
      </c>
      <c r="E311" s="3" t="s">
        <v>103</v>
      </c>
      <c r="F311" s="3" t="s">
        <v>2767</v>
      </c>
    </row>
    <row r="312" spans="1:6" ht="14.4" x14ac:dyDescent="0.3">
      <c r="A312" s="24" t="s">
        <v>2768</v>
      </c>
      <c r="B312" s="24" t="s">
        <v>2769</v>
      </c>
      <c r="C312" s="24" t="s">
        <v>2770</v>
      </c>
      <c r="D312" s="3" t="s">
        <v>2766</v>
      </c>
      <c r="E312" s="3" t="s">
        <v>103</v>
      </c>
      <c r="F312" s="3" t="s">
        <v>2771</v>
      </c>
    </row>
    <row r="313" spans="1:6" ht="14.4" x14ac:dyDescent="0.3">
      <c r="A313" s="24" t="s">
        <v>2772</v>
      </c>
      <c r="B313" s="24" t="s">
        <v>2773</v>
      </c>
      <c r="C313" s="24" t="s">
        <v>2774</v>
      </c>
      <c r="D313" s="3" t="s">
        <v>2766</v>
      </c>
      <c r="E313" s="3" t="s">
        <v>103</v>
      </c>
      <c r="F313" s="3" t="s">
        <v>2775</v>
      </c>
    </row>
    <row r="314" spans="1:6" ht="14.4" x14ac:dyDescent="0.3">
      <c r="A314" s="24" t="s">
        <v>2776</v>
      </c>
      <c r="B314" s="24" t="s">
        <v>2777</v>
      </c>
      <c r="C314" s="24" t="s">
        <v>2778</v>
      </c>
      <c r="D314" s="3" t="s">
        <v>2766</v>
      </c>
      <c r="E314" s="3" t="s">
        <v>103</v>
      </c>
      <c r="F314" s="3" t="s">
        <v>2779</v>
      </c>
    </row>
    <row r="315" spans="1:6" ht="14.4" x14ac:dyDescent="0.3">
      <c r="A315" s="24" t="s">
        <v>2780</v>
      </c>
      <c r="B315" s="24" t="s">
        <v>2781</v>
      </c>
      <c r="C315" s="24" t="s">
        <v>2782</v>
      </c>
      <c r="D315" s="3" t="s">
        <v>67</v>
      </c>
      <c r="E315" s="3" t="s">
        <v>103</v>
      </c>
      <c r="F315" s="3" t="s">
        <v>2783</v>
      </c>
    </row>
    <row r="316" spans="1:6" ht="14.4" x14ac:dyDescent="0.3">
      <c r="A316" s="24" t="s">
        <v>2784</v>
      </c>
      <c r="B316" s="24" t="s">
        <v>2785</v>
      </c>
      <c r="C316" s="24" t="s">
        <v>2786</v>
      </c>
      <c r="D316" s="3" t="s">
        <v>57</v>
      </c>
      <c r="E316" s="3" t="s">
        <v>103</v>
      </c>
      <c r="F316" s="3" t="s">
        <v>2787</v>
      </c>
    </row>
    <row r="317" spans="1:6" ht="14.4" x14ac:dyDescent="0.3">
      <c r="A317" s="24" t="s">
        <v>2788</v>
      </c>
      <c r="B317" s="24" t="s">
        <v>2789</v>
      </c>
      <c r="C317" s="24" t="s">
        <v>2790</v>
      </c>
      <c r="D317" s="3" t="s">
        <v>39</v>
      </c>
      <c r="E317" s="3" t="s">
        <v>103</v>
      </c>
      <c r="F317" s="3" t="s">
        <v>2791</v>
      </c>
    </row>
    <row r="318" spans="1:6" ht="14.4" x14ac:dyDescent="0.3">
      <c r="A318" s="24" t="s">
        <v>2792</v>
      </c>
      <c r="B318" s="24" t="s">
        <v>2793</v>
      </c>
      <c r="C318" s="24" t="s">
        <v>2794</v>
      </c>
      <c r="D318" s="3" t="s">
        <v>2766</v>
      </c>
      <c r="E318" s="3" t="s">
        <v>103</v>
      </c>
      <c r="F318" s="3" t="s">
        <v>2795</v>
      </c>
    </row>
    <row r="319" spans="1:6" ht="14.4" x14ac:dyDescent="0.3">
      <c r="A319" s="24" t="s">
        <v>2796</v>
      </c>
      <c r="B319" s="24" t="s">
        <v>2797</v>
      </c>
      <c r="C319" s="24" t="s">
        <v>2798</v>
      </c>
      <c r="D319" s="3" t="s">
        <v>2766</v>
      </c>
      <c r="E319" s="3" t="s">
        <v>103</v>
      </c>
      <c r="F319" s="3" t="s">
        <v>2799</v>
      </c>
    </row>
    <row r="320" spans="1:6" ht="14.4" x14ac:dyDescent="0.3">
      <c r="A320" s="24" t="s">
        <v>2800</v>
      </c>
      <c r="B320" s="24" t="s">
        <v>2801</v>
      </c>
      <c r="C320" s="24" t="s">
        <v>2802</v>
      </c>
      <c r="D320" s="3" t="s">
        <v>2766</v>
      </c>
      <c r="E320" s="3" t="s">
        <v>103</v>
      </c>
      <c r="F320" s="3" t="s">
        <v>2803</v>
      </c>
    </row>
    <row r="321" spans="1:6" ht="14.4" x14ac:dyDescent="0.3">
      <c r="A321" s="24" t="s">
        <v>2804</v>
      </c>
      <c r="B321" s="24" t="s">
        <v>2805</v>
      </c>
      <c r="C321" s="24" t="s">
        <v>2806</v>
      </c>
      <c r="D321" s="3" t="s">
        <v>2766</v>
      </c>
      <c r="E321" s="3" t="s">
        <v>103</v>
      </c>
      <c r="F321" s="3" t="s">
        <v>2807</v>
      </c>
    </row>
    <row r="322" spans="1:6" ht="14.4" x14ac:dyDescent="0.3">
      <c r="A322" s="24" t="s">
        <v>2808</v>
      </c>
      <c r="B322" s="24" t="s">
        <v>2809</v>
      </c>
      <c r="C322" s="24" t="s">
        <v>2810</v>
      </c>
      <c r="D322" s="3" t="s">
        <v>2766</v>
      </c>
      <c r="E322" s="3" t="s">
        <v>103</v>
      </c>
      <c r="F322" s="3" t="s">
        <v>2811</v>
      </c>
    </row>
    <row r="323" spans="1:6" ht="14.4" x14ac:dyDescent="0.3">
      <c r="A323" s="24" t="s">
        <v>2812</v>
      </c>
      <c r="B323" s="24" t="s">
        <v>2813</v>
      </c>
      <c r="C323" s="24" t="s">
        <v>2814</v>
      </c>
      <c r="D323" s="3" t="s">
        <v>2766</v>
      </c>
      <c r="E323" s="3" t="s">
        <v>103</v>
      </c>
      <c r="F323" s="3" t="s">
        <v>2815</v>
      </c>
    </row>
    <row r="324" spans="1:6" ht="14.4" x14ac:dyDescent="0.3">
      <c r="A324" s="24" t="s">
        <v>2816</v>
      </c>
      <c r="B324" s="24" t="s">
        <v>2817</v>
      </c>
      <c r="C324" s="24" t="s">
        <v>2818</v>
      </c>
      <c r="D324" s="3" t="s">
        <v>67</v>
      </c>
      <c r="E324" s="3" t="s">
        <v>103</v>
      </c>
      <c r="F324" s="3" t="s">
        <v>2819</v>
      </c>
    </row>
    <row r="325" spans="1:6" ht="14.4" x14ac:dyDescent="0.3">
      <c r="A325" s="24" t="s">
        <v>2820</v>
      </c>
      <c r="B325" s="24" t="s">
        <v>2821</v>
      </c>
      <c r="C325" s="24" t="s">
        <v>2822</v>
      </c>
      <c r="D325" s="3" t="s">
        <v>57</v>
      </c>
      <c r="E325" s="3" t="s">
        <v>103</v>
      </c>
      <c r="F325" s="3" t="s">
        <v>2823</v>
      </c>
    </row>
    <row r="326" spans="1:6" ht="14.4" x14ac:dyDescent="0.3">
      <c r="A326" s="24" t="s">
        <v>2824</v>
      </c>
      <c r="B326" s="24" t="s">
        <v>2825</v>
      </c>
      <c r="C326" s="24" t="s">
        <v>2826</v>
      </c>
      <c r="D326" s="3" t="s">
        <v>39</v>
      </c>
      <c r="E326" s="3" t="s">
        <v>103</v>
      </c>
      <c r="F326" s="3" t="s">
        <v>2827</v>
      </c>
    </row>
    <row r="327" spans="1:6" ht="14.4" x14ac:dyDescent="0.3">
      <c r="A327" s="24" t="s">
        <v>2828</v>
      </c>
      <c r="B327" s="24" t="s">
        <v>2829</v>
      </c>
      <c r="C327" s="24" t="s">
        <v>2830</v>
      </c>
      <c r="D327" s="3" t="s">
        <v>2766</v>
      </c>
      <c r="E327" s="3" t="s">
        <v>103</v>
      </c>
      <c r="F327" s="3" t="s">
        <v>2831</v>
      </c>
    </row>
    <row r="328" spans="1:6" ht="14.4" x14ac:dyDescent="0.3">
      <c r="A328" s="24" t="s">
        <v>2832</v>
      </c>
      <c r="B328" s="24" t="s">
        <v>2833</v>
      </c>
      <c r="C328" s="24" t="s">
        <v>2834</v>
      </c>
      <c r="D328" s="3" t="s">
        <v>2766</v>
      </c>
      <c r="E328" s="3" t="s">
        <v>103</v>
      </c>
      <c r="F328" s="3" t="s">
        <v>2835</v>
      </c>
    </row>
    <row r="329" spans="1:6" ht="14.4" x14ac:dyDescent="0.3">
      <c r="A329" s="24" t="s">
        <v>2836</v>
      </c>
      <c r="B329" s="24" t="s">
        <v>2837</v>
      </c>
      <c r="C329" s="24" t="s">
        <v>2838</v>
      </c>
      <c r="D329" s="3" t="s">
        <v>67</v>
      </c>
      <c r="E329" s="3" t="s">
        <v>103</v>
      </c>
      <c r="F329" s="3" t="s">
        <v>2839</v>
      </c>
    </row>
    <row r="330" spans="1:6" ht="14.4" x14ac:dyDescent="0.3">
      <c r="A330" s="24" t="s">
        <v>2840</v>
      </c>
      <c r="B330" s="24" t="s">
        <v>2841</v>
      </c>
      <c r="C330" s="24" t="s">
        <v>2842</v>
      </c>
      <c r="D330" s="3" t="s">
        <v>67</v>
      </c>
      <c r="E330" s="3" t="s">
        <v>103</v>
      </c>
      <c r="F330" s="3" t="s">
        <v>2843</v>
      </c>
    </row>
    <row r="331" spans="1:6" ht="14.4" x14ac:dyDescent="0.3">
      <c r="A331" s="24" t="s">
        <v>2844</v>
      </c>
      <c r="B331" s="24" t="s">
        <v>2845</v>
      </c>
      <c r="C331" s="24" t="s">
        <v>2846</v>
      </c>
      <c r="D331" s="3" t="s">
        <v>67</v>
      </c>
      <c r="E331" s="3" t="s">
        <v>103</v>
      </c>
      <c r="F331" s="3" t="s">
        <v>2847</v>
      </c>
    </row>
    <row r="332" spans="1:6" ht="14.4" x14ac:dyDescent="0.3">
      <c r="A332" s="24" t="s">
        <v>2848</v>
      </c>
      <c r="B332" s="24" t="s">
        <v>2849</v>
      </c>
      <c r="C332" s="24" t="s">
        <v>2850</v>
      </c>
      <c r="D332" s="3" t="s">
        <v>67</v>
      </c>
      <c r="E332" s="3" t="s">
        <v>103</v>
      </c>
      <c r="F332" s="3" t="s">
        <v>2851</v>
      </c>
    </row>
    <row r="333" spans="1:6" ht="14.4" x14ac:dyDescent="0.3">
      <c r="A333" s="24" t="s">
        <v>2852</v>
      </c>
      <c r="B333" s="24" t="s">
        <v>2853</v>
      </c>
      <c r="C333" s="24" t="s">
        <v>2854</v>
      </c>
      <c r="D333" s="3" t="s">
        <v>67</v>
      </c>
      <c r="E333" s="3" t="s">
        <v>103</v>
      </c>
      <c r="F333" s="3" t="s">
        <v>2855</v>
      </c>
    </row>
    <row r="334" spans="1:6" ht="14.4" x14ac:dyDescent="0.3">
      <c r="A334" s="24" t="s">
        <v>2856</v>
      </c>
      <c r="B334" s="24" t="s">
        <v>2857</v>
      </c>
      <c r="C334" s="24" t="s">
        <v>2858</v>
      </c>
      <c r="D334" s="3" t="s">
        <v>67</v>
      </c>
      <c r="E334" s="3" t="s">
        <v>103</v>
      </c>
      <c r="F334" s="3" t="s">
        <v>2859</v>
      </c>
    </row>
    <row r="335" spans="1:6" ht="14.4" x14ac:dyDescent="0.3">
      <c r="A335" s="24" t="s">
        <v>2860</v>
      </c>
      <c r="B335" s="24" t="s">
        <v>2861</v>
      </c>
      <c r="C335" s="24" t="s">
        <v>2862</v>
      </c>
      <c r="D335" s="3" t="s">
        <v>2766</v>
      </c>
      <c r="E335" s="3" t="s">
        <v>103</v>
      </c>
      <c r="F335" s="3" t="s">
        <v>2863</v>
      </c>
    </row>
    <row r="336" spans="1:6" ht="14.4" x14ac:dyDescent="0.3">
      <c r="A336" s="24" t="s">
        <v>2864</v>
      </c>
      <c r="B336" s="24" t="s">
        <v>2865</v>
      </c>
      <c r="C336" s="24" t="s">
        <v>2866</v>
      </c>
      <c r="D336" s="3" t="s">
        <v>2766</v>
      </c>
      <c r="E336" s="3" t="s">
        <v>103</v>
      </c>
      <c r="F336" s="3" t="s">
        <v>2867</v>
      </c>
    </row>
    <row r="337" spans="1:6" ht="14.4" x14ac:dyDescent="0.3">
      <c r="A337" s="24" t="s">
        <v>2868</v>
      </c>
      <c r="B337" s="24" t="s">
        <v>2869</v>
      </c>
      <c r="C337" s="24" t="s">
        <v>2870</v>
      </c>
      <c r="D337" s="3" t="s">
        <v>2766</v>
      </c>
      <c r="E337" s="3" t="s">
        <v>103</v>
      </c>
      <c r="F337" s="3" t="s">
        <v>2871</v>
      </c>
    </row>
    <row r="338" spans="1:6" ht="14.4" x14ac:dyDescent="0.3">
      <c r="A338" s="24" t="s">
        <v>2872</v>
      </c>
      <c r="B338" s="24" t="s">
        <v>2873</v>
      </c>
      <c r="C338" s="24" t="s">
        <v>2874</v>
      </c>
      <c r="D338" s="3" t="s">
        <v>2766</v>
      </c>
      <c r="E338" s="3" t="s">
        <v>103</v>
      </c>
      <c r="F338" s="3" t="s">
        <v>2875</v>
      </c>
    </row>
    <row r="339" spans="1:6" ht="14.4" x14ac:dyDescent="0.3">
      <c r="A339" s="24" t="s">
        <v>2876</v>
      </c>
      <c r="B339" s="24" t="s">
        <v>2877</v>
      </c>
      <c r="C339" s="24" t="s">
        <v>2878</v>
      </c>
      <c r="D339" s="3" t="s">
        <v>67</v>
      </c>
      <c r="E339" s="3" t="s">
        <v>103</v>
      </c>
      <c r="F339" s="3" t="s">
        <v>2879</v>
      </c>
    </row>
    <row r="340" spans="1:6" ht="14.4" x14ac:dyDescent="0.3">
      <c r="A340" s="24" t="s">
        <v>2880</v>
      </c>
      <c r="B340" s="24" t="s">
        <v>2881</v>
      </c>
      <c r="C340" s="24" t="s">
        <v>2882</v>
      </c>
      <c r="D340" s="3" t="s">
        <v>57</v>
      </c>
      <c r="E340" s="3" t="s">
        <v>103</v>
      </c>
      <c r="F340" s="3" t="s">
        <v>2883</v>
      </c>
    </row>
    <row r="341" spans="1:6" ht="14.4" x14ac:dyDescent="0.3">
      <c r="A341" s="24" t="s">
        <v>2884</v>
      </c>
      <c r="B341" s="24" t="s">
        <v>2885</v>
      </c>
      <c r="C341" s="24" t="s">
        <v>2886</v>
      </c>
      <c r="D341" s="3" t="s">
        <v>57</v>
      </c>
      <c r="E341" s="3" t="s">
        <v>103</v>
      </c>
      <c r="F341" s="3" t="s">
        <v>2887</v>
      </c>
    </row>
    <row r="342" spans="1:6" ht="14.4" x14ac:dyDescent="0.3">
      <c r="A342" s="24" t="s">
        <v>2888</v>
      </c>
      <c r="B342" s="24" t="s">
        <v>2889</v>
      </c>
      <c r="C342" s="24" t="s">
        <v>2890</v>
      </c>
      <c r="D342" s="3" t="s">
        <v>67</v>
      </c>
      <c r="E342" s="3" t="s">
        <v>103</v>
      </c>
      <c r="F342" s="3" t="s">
        <v>2891</v>
      </c>
    </row>
    <row r="343" spans="1:6" ht="14.4" x14ac:dyDescent="0.3">
      <c r="A343" s="24" t="s">
        <v>2892</v>
      </c>
      <c r="B343" s="24" t="s">
        <v>2893</v>
      </c>
      <c r="C343" s="24" t="s">
        <v>2894</v>
      </c>
      <c r="D343" s="3" t="s">
        <v>67</v>
      </c>
      <c r="E343" s="3" t="s">
        <v>103</v>
      </c>
      <c r="F343" s="3" t="s">
        <v>2895</v>
      </c>
    </row>
    <row r="344" spans="1:6" ht="14.4" x14ac:dyDescent="0.3">
      <c r="A344" s="24" t="s">
        <v>2896</v>
      </c>
      <c r="B344" s="24" t="s">
        <v>2897</v>
      </c>
      <c r="C344" s="24" t="s">
        <v>2898</v>
      </c>
      <c r="D344" s="3" t="s">
        <v>2761</v>
      </c>
      <c r="E344" s="3" t="s">
        <v>103</v>
      </c>
      <c r="F344" s="3" t="s">
        <v>2899</v>
      </c>
    </row>
    <row r="345" spans="1:6" ht="14.4" x14ac:dyDescent="0.3">
      <c r="A345" s="24" t="s">
        <v>2900</v>
      </c>
      <c r="B345" s="24" t="s">
        <v>2901</v>
      </c>
      <c r="C345" s="24" t="s">
        <v>2902</v>
      </c>
      <c r="D345" s="3" t="s">
        <v>2766</v>
      </c>
      <c r="E345" s="3" t="s">
        <v>103</v>
      </c>
      <c r="F345" s="3" t="s">
        <v>2903</v>
      </c>
    </row>
    <row r="346" spans="1:6" ht="14.4" x14ac:dyDescent="0.3">
      <c r="A346" s="24" t="s">
        <v>2904</v>
      </c>
      <c r="B346" s="24" t="s">
        <v>2905</v>
      </c>
      <c r="C346" s="24" t="s">
        <v>2906</v>
      </c>
      <c r="D346" s="3" t="s">
        <v>2766</v>
      </c>
      <c r="E346" s="3" t="s">
        <v>103</v>
      </c>
      <c r="F346" s="3" t="s">
        <v>2907</v>
      </c>
    </row>
    <row r="347" spans="1:6" ht="14.4" x14ac:dyDescent="0.3">
      <c r="A347" s="24" t="s">
        <v>2908</v>
      </c>
      <c r="B347" s="24" t="s">
        <v>2909</v>
      </c>
      <c r="C347" s="24" t="s">
        <v>2910</v>
      </c>
      <c r="D347" s="3" t="s">
        <v>67</v>
      </c>
      <c r="E347" s="3" t="s">
        <v>103</v>
      </c>
      <c r="F347" s="3" t="s">
        <v>2911</v>
      </c>
    </row>
    <row r="348" spans="1:6" ht="14.4" x14ac:dyDescent="0.3">
      <c r="A348" s="24" t="s">
        <v>2912</v>
      </c>
      <c r="B348" s="24" t="s">
        <v>2913</v>
      </c>
      <c r="C348" s="24" t="s">
        <v>2914</v>
      </c>
      <c r="D348" s="3" t="s">
        <v>67</v>
      </c>
      <c r="E348" s="3" t="s">
        <v>103</v>
      </c>
      <c r="F348" s="3" t="s">
        <v>2915</v>
      </c>
    </row>
    <row r="349" spans="1:6" ht="14.4" x14ac:dyDescent="0.3">
      <c r="A349" s="24" t="s">
        <v>2916</v>
      </c>
      <c r="B349" s="24" t="s">
        <v>2917</v>
      </c>
      <c r="C349" s="24" t="s">
        <v>2918</v>
      </c>
      <c r="D349" s="3" t="s">
        <v>67</v>
      </c>
      <c r="E349" s="3" t="s">
        <v>103</v>
      </c>
      <c r="F349" s="3" t="s">
        <v>2919</v>
      </c>
    </row>
    <row r="350" spans="1:6" ht="14.4" x14ac:dyDescent="0.3">
      <c r="A350" s="24" t="s">
        <v>2920</v>
      </c>
      <c r="B350" s="24" t="s">
        <v>2921</v>
      </c>
      <c r="C350" s="24" t="s">
        <v>2922</v>
      </c>
      <c r="D350" s="3" t="s">
        <v>67</v>
      </c>
      <c r="E350" s="3" t="s">
        <v>103</v>
      </c>
      <c r="F350" s="3" t="s">
        <v>2923</v>
      </c>
    </row>
    <row r="351" spans="1:6" ht="14.4" x14ac:dyDescent="0.3">
      <c r="A351" s="24" t="s">
        <v>2924</v>
      </c>
      <c r="B351" s="24" t="s">
        <v>2925</v>
      </c>
      <c r="C351" s="24" t="s">
        <v>2926</v>
      </c>
      <c r="D351" s="3" t="s">
        <v>67</v>
      </c>
      <c r="E351" s="3" t="s">
        <v>103</v>
      </c>
      <c r="F351" s="3" t="s">
        <v>2927</v>
      </c>
    </row>
    <row r="352" spans="1:6" ht="14.4" x14ac:dyDescent="0.3">
      <c r="A352" s="24" t="s">
        <v>2928</v>
      </c>
      <c r="B352" s="24" t="s">
        <v>2929</v>
      </c>
      <c r="C352" s="24" t="s">
        <v>2930</v>
      </c>
      <c r="D352" s="3" t="s">
        <v>2766</v>
      </c>
      <c r="E352" s="3" t="s">
        <v>103</v>
      </c>
      <c r="F352" s="3" t="s">
        <v>2931</v>
      </c>
    </row>
    <row r="353" spans="1:6" ht="14.4" x14ac:dyDescent="0.3">
      <c r="A353" s="24" t="s">
        <v>2932</v>
      </c>
      <c r="B353" s="24" t="s">
        <v>2933</v>
      </c>
      <c r="C353" s="24" t="s">
        <v>2934</v>
      </c>
      <c r="D353" s="3" t="s">
        <v>2766</v>
      </c>
      <c r="E353" s="3" t="s">
        <v>103</v>
      </c>
      <c r="F353" s="3" t="s">
        <v>2935</v>
      </c>
    </row>
    <row r="354" spans="1:6" ht="14.4" x14ac:dyDescent="0.3">
      <c r="A354" s="24" t="s">
        <v>2936</v>
      </c>
      <c r="B354" s="24" t="s">
        <v>2937</v>
      </c>
      <c r="C354" s="24" t="s">
        <v>2938</v>
      </c>
      <c r="D354" s="3" t="s">
        <v>67</v>
      </c>
      <c r="E354" s="3" t="s">
        <v>103</v>
      </c>
      <c r="F354" s="3" t="s">
        <v>2939</v>
      </c>
    </row>
    <row r="355" spans="1:6" ht="14.4" x14ac:dyDescent="0.3">
      <c r="A355" s="24" t="s">
        <v>2940</v>
      </c>
      <c r="B355" s="24" t="s">
        <v>2941</v>
      </c>
      <c r="C355" s="24" t="s">
        <v>2942</v>
      </c>
      <c r="D355" s="3" t="s">
        <v>2766</v>
      </c>
      <c r="E355" s="3" t="s">
        <v>103</v>
      </c>
      <c r="F355" s="3" t="s">
        <v>2943</v>
      </c>
    </row>
    <row r="356" spans="1:6" ht="14.4" x14ac:dyDescent="0.3">
      <c r="A356" s="24" t="s">
        <v>2944</v>
      </c>
      <c r="B356" s="24" t="s">
        <v>2945</v>
      </c>
      <c r="C356" s="24" t="s">
        <v>2946</v>
      </c>
      <c r="D356" s="3" t="s">
        <v>2766</v>
      </c>
      <c r="E356" s="3" t="s">
        <v>103</v>
      </c>
      <c r="F356" s="3" t="s">
        <v>2947</v>
      </c>
    </row>
    <row r="357" spans="1:6" ht="14.4" x14ac:dyDescent="0.3">
      <c r="A357" s="24" t="s">
        <v>2948</v>
      </c>
      <c r="B357" s="24" t="s">
        <v>2949</v>
      </c>
      <c r="C357" s="24" t="s">
        <v>2950</v>
      </c>
      <c r="D357" s="3" t="s">
        <v>2766</v>
      </c>
      <c r="E357" s="3" t="s">
        <v>103</v>
      </c>
      <c r="F357" s="3" t="s">
        <v>2951</v>
      </c>
    </row>
    <row r="358" spans="1:6" ht="14.4" x14ac:dyDescent="0.3">
      <c r="A358" s="24" t="s">
        <v>2952</v>
      </c>
      <c r="B358" s="24" t="s">
        <v>2953</v>
      </c>
      <c r="C358" s="24" t="s">
        <v>2954</v>
      </c>
      <c r="D358" s="3" t="s">
        <v>2766</v>
      </c>
      <c r="E358" s="3" t="s">
        <v>103</v>
      </c>
      <c r="F358" s="3" t="s">
        <v>2955</v>
      </c>
    </row>
    <row r="359" spans="1:6" ht="14.4" x14ac:dyDescent="0.3">
      <c r="A359" s="24" t="s">
        <v>2956</v>
      </c>
      <c r="B359" s="24" t="s">
        <v>2957</v>
      </c>
      <c r="C359" s="24" t="s">
        <v>2958</v>
      </c>
      <c r="D359" s="3" t="s">
        <v>67</v>
      </c>
      <c r="E359" s="3" t="s">
        <v>103</v>
      </c>
      <c r="F359" s="3" t="s">
        <v>2959</v>
      </c>
    </row>
    <row r="360" spans="1:6" ht="14.4" x14ac:dyDescent="0.3">
      <c r="A360" s="24" t="s">
        <v>2960</v>
      </c>
      <c r="B360" s="24" t="s">
        <v>2961</v>
      </c>
      <c r="C360" s="24" t="s">
        <v>2962</v>
      </c>
      <c r="D360" s="3" t="s">
        <v>57</v>
      </c>
      <c r="E360" s="3" t="s">
        <v>103</v>
      </c>
      <c r="F360" s="3" t="s">
        <v>2963</v>
      </c>
    </row>
    <row r="361" spans="1:6" ht="14.4" x14ac:dyDescent="0.3">
      <c r="A361" s="24" t="s">
        <v>2964</v>
      </c>
      <c r="B361" s="24" t="s">
        <v>2965</v>
      </c>
      <c r="C361" s="24" t="s">
        <v>2966</v>
      </c>
      <c r="D361" s="3" t="s">
        <v>39</v>
      </c>
      <c r="E361" s="3" t="s">
        <v>103</v>
      </c>
      <c r="F361" s="3" t="s">
        <v>2967</v>
      </c>
    </row>
    <row r="362" spans="1:6" ht="14.4" x14ac:dyDescent="0.3">
      <c r="A362" s="24" t="s">
        <v>2968</v>
      </c>
      <c r="B362" s="24" t="s">
        <v>2969</v>
      </c>
      <c r="C362" s="24" t="s">
        <v>2970</v>
      </c>
      <c r="D362" s="3" t="s">
        <v>2766</v>
      </c>
      <c r="E362" s="3" t="s">
        <v>103</v>
      </c>
      <c r="F362" s="3" t="s">
        <v>2971</v>
      </c>
    </row>
    <row r="363" spans="1:6" ht="14.4" x14ac:dyDescent="0.3">
      <c r="A363" s="24" t="s">
        <v>2972</v>
      </c>
      <c r="B363" s="24" t="s">
        <v>2973</v>
      </c>
      <c r="C363" s="24" t="s">
        <v>2974</v>
      </c>
      <c r="D363" s="3" t="s">
        <v>2766</v>
      </c>
      <c r="E363" s="3" t="s">
        <v>103</v>
      </c>
      <c r="F363" s="3" t="s">
        <v>2975</v>
      </c>
    </row>
    <row r="364" spans="1:6" ht="14.4" x14ac:dyDescent="0.3">
      <c r="A364" s="24" t="s">
        <v>2976</v>
      </c>
      <c r="B364" s="24" t="s">
        <v>2977</v>
      </c>
      <c r="C364" s="24" t="s">
        <v>2978</v>
      </c>
      <c r="D364" s="3" t="s">
        <v>67</v>
      </c>
      <c r="E364" s="3" t="s">
        <v>103</v>
      </c>
      <c r="F364" s="3" t="s">
        <v>2979</v>
      </c>
    </row>
    <row r="365" spans="1:6" ht="14.4" x14ac:dyDescent="0.3">
      <c r="A365" s="24" t="s">
        <v>2980</v>
      </c>
      <c r="B365" s="24" t="s">
        <v>2981</v>
      </c>
      <c r="C365" s="24" t="s">
        <v>2982</v>
      </c>
      <c r="D365" s="3" t="s">
        <v>2766</v>
      </c>
      <c r="E365" s="3" t="s">
        <v>103</v>
      </c>
      <c r="F365" s="3" t="s">
        <v>2983</v>
      </c>
    </row>
    <row r="366" spans="1:6" ht="14.4" x14ac:dyDescent="0.3">
      <c r="A366" s="24" t="s">
        <v>2984</v>
      </c>
      <c r="B366" s="24" t="s">
        <v>2985</v>
      </c>
      <c r="C366" s="24" t="s">
        <v>2986</v>
      </c>
      <c r="D366" s="3" t="s">
        <v>2766</v>
      </c>
      <c r="E366" s="3" t="s">
        <v>103</v>
      </c>
      <c r="F366" s="3" t="s">
        <v>2987</v>
      </c>
    </row>
    <row r="367" spans="1:6" ht="14.4" x14ac:dyDescent="0.3">
      <c r="A367" s="24" t="s">
        <v>2988</v>
      </c>
      <c r="B367" s="24" t="s">
        <v>2989</v>
      </c>
      <c r="C367" s="24" t="s">
        <v>2990</v>
      </c>
      <c r="D367" s="3" t="s">
        <v>67</v>
      </c>
      <c r="E367" s="3" t="s">
        <v>103</v>
      </c>
      <c r="F367" s="3" t="s">
        <v>2991</v>
      </c>
    </row>
    <row r="368" spans="1:6" ht="14.4" x14ac:dyDescent="0.3">
      <c r="A368" s="24" t="s">
        <v>2992</v>
      </c>
      <c r="B368" s="24" t="s">
        <v>2993</v>
      </c>
      <c r="C368" s="24" t="s">
        <v>2994</v>
      </c>
      <c r="D368" s="3" t="s">
        <v>67</v>
      </c>
      <c r="E368" s="3" t="s">
        <v>103</v>
      </c>
      <c r="F368" s="3" t="s">
        <v>2995</v>
      </c>
    </row>
    <row r="369" spans="1:6" ht="14.4" x14ac:dyDescent="0.3">
      <c r="A369" s="24" t="s">
        <v>2996</v>
      </c>
      <c r="B369" s="24" t="s">
        <v>2997</v>
      </c>
      <c r="C369" s="24" t="s">
        <v>2998</v>
      </c>
      <c r="D369" s="3" t="s">
        <v>2761</v>
      </c>
      <c r="E369" s="3" t="s">
        <v>103</v>
      </c>
      <c r="F369" s="3" t="s">
        <v>2999</v>
      </c>
    </row>
    <row r="370" spans="1:6" ht="14.4" x14ac:dyDescent="0.3">
      <c r="A370" s="24" t="s">
        <v>3000</v>
      </c>
      <c r="B370" s="24" t="s">
        <v>3001</v>
      </c>
      <c r="C370" s="24" t="s">
        <v>3002</v>
      </c>
      <c r="D370" s="3" t="s">
        <v>1116</v>
      </c>
      <c r="E370" s="3" t="s">
        <v>103</v>
      </c>
      <c r="F370" s="3" t="s">
        <v>3003</v>
      </c>
    </row>
    <row r="371" spans="1:6" ht="14.4" x14ac:dyDescent="0.3">
      <c r="A371" s="24" t="s">
        <v>3004</v>
      </c>
      <c r="B371" s="24" t="s">
        <v>3005</v>
      </c>
      <c r="C371" s="24" t="s">
        <v>3006</v>
      </c>
      <c r="D371" s="3" t="s">
        <v>2414</v>
      </c>
      <c r="E371" s="3" t="s">
        <v>103</v>
      </c>
      <c r="F371" s="3" t="s">
        <v>3007</v>
      </c>
    </row>
    <row r="372" spans="1:6" ht="14.4" x14ac:dyDescent="0.3">
      <c r="A372" s="24" t="s">
        <v>3008</v>
      </c>
      <c r="B372" s="24" t="s">
        <v>3009</v>
      </c>
      <c r="C372" s="24" t="s">
        <v>3010</v>
      </c>
      <c r="D372" s="3" t="s">
        <v>67</v>
      </c>
      <c r="E372" s="3" t="s">
        <v>103</v>
      </c>
      <c r="F372" s="3" t="s">
        <v>3011</v>
      </c>
    </row>
    <row r="373" spans="1:6" ht="14.4" x14ac:dyDescent="0.3">
      <c r="A373" s="24" t="s">
        <v>3012</v>
      </c>
      <c r="B373" s="24" t="s">
        <v>3013</v>
      </c>
      <c r="C373" s="24" t="s">
        <v>3014</v>
      </c>
      <c r="D373" s="3" t="s">
        <v>67</v>
      </c>
      <c r="E373" s="3" t="s">
        <v>103</v>
      </c>
      <c r="F373" s="3" t="s">
        <v>3015</v>
      </c>
    </row>
    <row r="374" spans="1:6" ht="14.4" x14ac:dyDescent="0.3">
      <c r="A374" s="24" t="s">
        <v>3016</v>
      </c>
      <c r="B374" s="24" t="s">
        <v>3017</v>
      </c>
      <c r="C374" s="24" t="s">
        <v>3018</v>
      </c>
      <c r="D374" s="3" t="s">
        <v>122</v>
      </c>
      <c r="E374" s="3" t="s">
        <v>103</v>
      </c>
      <c r="F374" s="3" t="s">
        <v>3019</v>
      </c>
    </row>
    <row r="375" spans="1:6" ht="14.4" x14ac:dyDescent="0.3">
      <c r="A375" s="24" t="s">
        <v>3020</v>
      </c>
      <c r="B375" s="24" t="s">
        <v>3021</v>
      </c>
      <c r="C375" s="24" t="s">
        <v>3022</v>
      </c>
      <c r="D375" s="3" t="s">
        <v>122</v>
      </c>
      <c r="E375" s="3" t="s">
        <v>103</v>
      </c>
      <c r="F375" s="3" t="s">
        <v>3023</v>
      </c>
    </row>
    <row r="376" spans="1:6" ht="14.4" x14ac:dyDescent="0.3">
      <c r="A376" s="24" t="s">
        <v>3024</v>
      </c>
      <c r="B376" s="24" t="s">
        <v>3025</v>
      </c>
      <c r="C376" s="24" t="s">
        <v>3026</v>
      </c>
      <c r="D376" s="3" t="s">
        <v>60</v>
      </c>
      <c r="E376" s="3" t="s">
        <v>103</v>
      </c>
      <c r="F376" s="3" t="s">
        <v>3027</v>
      </c>
    </row>
    <row r="377" spans="1:6" ht="14.4" x14ac:dyDescent="0.3">
      <c r="A377" s="24" t="s">
        <v>3028</v>
      </c>
      <c r="B377" s="24" t="s">
        <v>3029</v>
      </c>
      <c r="C377" s="24" t="s">
        <v>3030</v>
      </c>
      <c r="D377" s="3" t="s">
        <v>125</v>
      </c>
      <c r="E377" s="3" t="s">
        <v>103</v>
      </c>
      <c r="F377" s="3" t="s">
        <v>3031</v>
      </c>
    </row>
    <row r="378" spans="1:6" ht="14.4" x14ac:dyDescent="0.3">
      <c r="A378" s="24" t="s">
        <v>3032</v>
      </c>
      <c r="B378" s="24" t="s">
        <v>3033</v>
      </c>
      <c r="C378" s="24" t="s">
        <v>3034</v>
      </c>
      <c r="D378" s="3" t="s">
        <v>39</v>
      </c>
      <c r="E378" s="3" t="s">
        <v>103</v>
      </c>
      <c r="F378" s="3" t="s">
        <v>3035</v>
      </c>
    </row>
    <row r="379" spans="1:6" ht="14.4" x14ac:dyDescent="0.3">
      <c r="A379" s="24" t="s">
        <v>3036</v>
      </c>
      <c r="B379" s="24" t="s">
        <v>3037</v>
      </c>
      <c r="C379" s="24" t="s">
        <v>3038</v>
      </c>
      <c r="D379" s="3" t="s">
        <v>67</v>
      </c>
      <c r="E379" s="3" t="s">
        <v>103</v>
      </c>
    </row>
    <row r="380" spans="1:6" ht="14.4" x14ac:dyDescent="0.3">
      <c r="A380" s="24" t="s">
        <v>3039</v>
      </c>
      <c r="B380" s="24" t="s">
        <v>3040</v>
      </c>
      <c r="C380" s="24" t="s">
        <v>3041</v>
      </c>
      <c r="D380" s="3" t="s">
        <v>67</v>
      </c>
      <c r="E380" s="3" t="s">
        <v>103</v>
      </c>
    </row>
    <row r="381" spans="1:6" ht="14.4" x14ac:dyDescent="0.3">
      <c r="A381" s="24" t="s">
        <v>3042</v>
      </c>
      <c r="B381" s="24" t="s">
        <v>2011</v>
      </c>
      <c r="C381" s="24" t="s">
        <v>3043</v>
      </c>
      <c r="E381" s="3" t="s">
        <v>103</v>
      </c>
    </row>
    <row r="382" spans="1:6" ht="14.4" x14ac:dyDescent="0.3">
      <c r="A382" s="24" t="s">
        <v>3044</v>
      </c>
      <c r="B382" s="24" t="s">
        <v>3045</v>
      </c>
      <c r="C382" s="24" t="s">
        <v>3046</v>
      </c>
      <c r="E382" s="3" t="s">
        <v>103</v>
      </c>
      <c r="F382" s="3" t="s">
        <v>3047</v>
      </c>
    </row>
    <row r="383" spans="1:6" ht="14.4" x14ac:dyDescent="0.3">
      <c r="A383" s="24" t="s">
        <v>3048</v>
      </c>
      <c r="B383" s="24" t="s">
        <v>3049</v>
      </c>
      <c r="C383" s="24" t="s">
        <v>3050</v>
      </c>
      <c r="E383" s="3" t="s">
        <v>103</v>
      </c>
      <c r="F383" s="3" t="s">
        <v>3051</v>
      </c>
    </row>
    <row r="384" spans="1:6" ht="14.4" x14ac:dyDescent="0.3">
      <c r="A384" s="24" t="s">
        <v>3052</v>
      </c>
      <c r="B384" s="24" t="s">
        <v>3053</v>
      </c>
      <c r="C384" s="24" t="s">
        <v>3054</v>
      </c>
      <c r="D384" s="3" t="s">
        <v>67</v>
      </c>
      <c r="E384" s="3" t="s">
        <v>103</v>
      </c>
      <c r="F384" s="3" t="s">
        <v>3055</v>
      </c>
    </row>
    <row r="385" spans="1:6" ht="14.4" x14ac:dyDescent="0.3">
      <c r="A385" s="24" t="s">
        <v>3056</v>
      </c>
      <c r="B385" s="24" t="s">
        <v>3057</v>
      </c>
      <c r="C385" s="24" t="s">
        <v>3058</v>
      </c>
      <c r="D385" s="3" t="s">
        <v>67</v>
      </c>
      <c r="E385" s="3" t="s">
        <v>103</v>
      </c>
      <c r="F385" s="3" t="s">
        <v>3059</v>
      </c>
    </row>
    <row r="386" spans="1:6" ht="14.4" x14ac:dyDescent="0.3">
      <c r="A386" s="24" t="s">
        <v>3060</v>
      </c>
      <c r="B386" s="24" t="s">
        <v>3061</v>
      </c>
      <c r="C386" s="24" t="s">
        <v>3062</v>
      </c>
      <c r="D386" s="3" t="s">
        <v>67</v>
      </c>
      <c r="E386" s="3" t="s">
        <v>103</v>
      </c>
      <c r="F386" s="3" t="s">
        <v>3063</v>
      </c>
    </row>
    <row r="387" spans="1:6" ht="14.4" x14ac:dyDescent="0.3">
      <c r="A387" s="24" t="s">
        <v>3064</v>
      </c>
      <c r="B387" s="24" t="s">
        <v>3065</v>
      </c>
      <c r="C387" s="24" t="s">
        <v>3066</v>
      </c>
      <c r="D387" s="3" t="s">
        <v>67</v>
      </c>
      <c r="E387" s="3" t="s">
        <v>103</v>
      </c>
      <c r="F387" s="3" t="s">
        <v>3067</v>
      </c>
    </row>
    <row r="388" spans="1:6" ht="14.4" x14ac:dyDescent="0.3">
      <c r="A388" s="24" t="s">
        <v>3068</v>
      </c>
      <c r="B388" s="24" t="s">
        <v>3069</v>
      </c>
      <c r="C388" s="24" t="s">
        <v>3070</v>
      </c>
      <c r="D388" s="3" t="s">
        <v>67</v>
      </c>
      <c r="E388" s="3" t="s">
        <v>103</v>
      </c>
      <c r="F388" s="3" t="s">
        <v>3071</v>
      </c>
    </row>
    <row r="389" spans="1:6" ht="14.4" x14ac:dyDescent="0.3">
      <c r="A389" s="24" t="s">
        <v>3072</v>
      </c>
      <c r="B389" s="24" t="s">
        <v>3073</v>
      </c>
      <c r="C389" s="24" t="s">
        <v>3074</v>
      </c>
      <c r="D389" s="3" t="s">
        <v>67</v>
      </c>
      <c r="E389" s="3" t="s">
        <v>103</v>
      </c>
      <c r="F389" s="3" t="s">
        <v>3075</v>
      </c>
    </row>
    <row r="390" spans="1:6" ht="14.4" x14ac:dyDescent="0.3">
      <c r="A390" s="24" t="s">
        <v>3076</v>
      </c>
      <c r="B390" s="24" t="s">
        <v>3077</v>
      </c>
      <c r="C390" s="24" t="s">
        <v>3078</v>
      </c>
      <c r="D390" s="3" t="s">
        <v>2766</v>
      </c>
      <c r="E390" s="3" t="s">
        <v>103</v>
      </c>
      <c r="F390" s="3" t="s">
        <v>3079</v>
      </c>
    </row>
    <row r="391" spans="1:6" ht="14.4" x14ac:dyDescent="0.3">
      <c r="A391" s="24" t="s">
        <v>3080</v>
      </c>
      <c r="B391" s="24" t="s">
        <v>3081</v>
      </c>
      <c r="C391" s="24" t="s">
        <v>3082</v>
      </c>
      <c r="D391" s="3" t="s">
        <v>2766</v>
      </c>
      <c r="E391" s="3" t="s">
        <v>103</v>
      </c>
      <c r="F391" s="3" t="s">
        <v>3083</v>
      </c>
    </row>
    <row r="392" spans="1:6" ht="14.4" x14ac:dyDescent="0.3">
      <c r="A392" s="24" t="s">
        <v>3084</v>
      </c>
      <c r="B392" s="24" t="s">
        <v>3085</v>
      </c>
      <c r="C392" s="24" t="s">
        <v>3086</v>
      </c>
      <c r="D392" s="3" t="s">
        <v>2766</v>
      </c>
      <c r="E392" s="3" t="s">
        <v>103</v>
      </c>
      <c r="F392" s="3" t="s">
        <v>3087</v>
      </c>
    </row>
    <row r="393" spans="1:6" ht="14.4" x14ac:dyDescent="0.3">
      <c r="A393" s="24" t="s">
        <v>3088</v>
      </c>
      <c r="B393" s="24" t="s">
        <v>3089</v>
      </c>
      <c r="C393" s="24" t="s">
        <v>3090</v>
      </c>
      <c r="D393" s="3" t="s">
        <v>2766</v>
      </c>
      <c r="E393" s="3" t="s">
        <v>103</v>
      </c>
      <c r="F393" s="3" t="s">
        <v>3091</v>
      </c>
    </row>
    <row r="394" spans="1:6" ht="14.4" x14ac:dyDescent="0.3">
      <c r="A394" s="24" t="s">
        <v>3092</v>
      </c>
      <c r="B394" s="24" t="s">
        <v>3093</v>
      </c>
      <c r="C394" s="24" t="s">
        <v>3094</v>
      </c>
      <c r="D394" s="3" t="s">
        <v>2766</v>
      </c>
      <c r="E394" s="3" t="s">
        <v>103</v>
      </c>
      <c r="F394" s="3" t="s">
        <v>3095</v>
      </c>
    </row>
    <row r="395" spans="1:6" ht="14.4" x14ac:dyDescent="0.3">
      <c r="A395" s="24" t="s">
        <v>3096</v>
      </c>
      <c r="B395" s="24" t="s">
        <v>3097</v>
      </c>
      <c r="C395" s="24" t="s">
        <v>3098</v>
      </c>
      <c r="D395" s="3" t="s">
        <v>2766</v>
      </c>
      <c r="E395" s="3" t="s">
        <v>103</v>
      </c>
      <c r="F395" s="3" t="s">
        <v>3099</v>
      </c>
    </row>
    <row r="396" spans="1:6" ht="14.4" x14ac:dyDescent="0.3">
      <c r="A396" s="24" t="s">
        <v>3100</v>
      </c>
      <c r="B396" s="24" t="s">
        <v>3101</v>
      </c>
      <c r="C396" s="24" t="s">
        <v>3102</v>
      </c>
      <c r="D396" s="3" t="s">
        <v>2766</v>
      </c>
      <c r="E396" s="3" t="s">
        <v>103</v>
      </c>
      <c r="F396" s="3" t="s">
        <v>3103</v>
      </c>
    </row>
    <row r="397" spans="1:6" ht="14.4" x14ac:dyDescent="0.3">
      <c r="A397" s="24" t="s">
        <v>3104</v>
      </c>
      <c r="B397" s="24" t="s">
        <v>3105</v>
      </c>
      <c r="C397" s="24" t="s">
        <v>3106</v>
      </c>
      <c r="D397" s="3" t="s">
        <v>2766</v>
      </c>
      <c r="E397" s="3" t="s">
        <v>103</v>
      </c>
      <c r="F397" s="3" t="s">
        <v>3107</v>
      </c>
    </row>
    <row r="398" spans="1:6" ht="14.4" x14ac:dyDescent="0.3">
      <c r="A398" s="24" t="s">
        <v>3108</v>
      </c>
      <c r="B398" s="24" t="s">
        <v>3109</v>
      </c>
      <c r="C398" s="24" t="s">
        <v>3110</v>
      </c>
      <c r="D398" s="3" t="s">
        <v>67</v>
      </c>
      <c r="E398" s="3" t="s">
        <v>103</v>
      </c>
      <c r="F398" s="3" t="s">
        <v>3111</v>
      </c>
    </row>
    <row r="399" spans="1:6" ht="14.4" x14ac:dyDescent="0.3">
      <c r="A399" s="24" t="s">
        <v>3112</v>
      </c>
      <c r="B399" s="24" t="s">
        <v>3113</v>
      </c>
      <c r="C399" s="24" t="s">
        <v>3114</v>
      </c>
      <c r="D399" s="3" t="s">
        <v>67</v>
      </c>
      <c r="E399" s="3" t="s">
        <v>103</v>
      </c>
      <c r="F399" s="3" t="s">
        <v>3115</v>
      </c>
    </row>
    <row r="400" spans="1:6" ht="14.4" x14ac:dyDescent="0.3">
      <c r="A400" s="24" t="s">
        <v>3116</v>
      </c>
      <c r="B400" s="24" t="s">
        <v>3117</v>
      </c>
      <c r="C400" s="24" t="s">
        <v>3118</v>
      </c>
      <c r="D400" s="3" t="s">
        <v>2761</v>
      </c>
      <c r="E400" s="3" t="s">
        <v>103</v>
      </c>
      <c r="F400" s="3" t="s">
        <v>3119</v>
      </c>
    </row>
    <row r="401" spans="1:6" ht="14.4" x14ac:dyDescent="0.3">
      <c r="A401" s="24" t="s">
        <v>3120</v>
      </c>
      <c r="B401" s="24" t="s">
        <v>3121</v>
      </c>
      <c r="C401" s="24" t="s">
        <v>3122</v>
      </c>
      <c r="D401" s="3" t="s">
        <v>2766</v>
      </c>
      <c r="E401" s="3" t="s">
        <v>103</v>
      </c>
      <c r="F401" s="3" t="s">
        <v>3123</v>
      </c>
    </row>
    <row r="402" spans="1:6" ht="14.4" x14ac:dyDescent="0.3">
      <c r="A402" s="24" t="s">
        <v>3124</v>
      </c>
      <c r="B402" s="24" t="s">
        <v>3125</v>
      </c>
      <c r="C402" s="24" t="s">
        <v>3126</v>
      </c>
      <c r="D402" s="3" t="s">
        <v>2766</v>
      </c>
      <c r="E402" s="3" t="s">
        <v>103</v>
      </c>
      <c r="F402" s="3" t="s">
        <v>3127</v>
      </c>
    </row>
    <row r="403" spans="1:6" ht="14.4" x14ac:dyDescent="0.3">
      <c r="A403" s="24" t="s">
        <v>3128</v>
      </c>
      <c r="B403" s="24" t="s">
        <v>3129</v>
      </c>
      <c r="C403" s="24" t="s">
        <v>3130</v>
      </c>
      <c r="D403" s="3" t="s">
        <v>67</v>
      </c>
      <c r="E403" s="3" t="s">
        <v>103</v>
      </c>
      <c r="F403" s="3" t="s">
        <v>3131</v>
      </c>
    </row>
    <row r="404" spans="1:6" ht="14.4" x14ac:dyDescent="0.3">
      <c r="A404" s="24" t="s">
        <v>3132</v>
      </c>
      <c r="B404" s="24" t="s">
        <v>3133</v>
      </c>
      <c r="C404" s="24" t="s">
        <v>3134</v>
      </c>
      <c r="D404" s="3" t="s">
        <v>67</v>
      </c>
      <c r="E404" s="3" t="s">
        <v>103</v>
      </c>
      <c r="F404" s="3" t="s">
        <v>3135</v>
      </c>
    </row>
    <row r="405" spans="1:6" ht="14.4" x14ac:dyDescent="0.3">
      <c r="A405" s="24" t="s">
        <v>3136</v>
      </c>
      <c r="B405" s="24" t="s">
        <v>3137</v>
      </c>
      <c r="C405" s="24" t="s">
        <v>3138</v>
      </c>
      <c r="D405" s="3" t="s">
        <v>67</v>
      </c>
      <c r="E405" s="3" t="s">
        <v>103</v>
      </c>
      <c r="F405" s="3" t="s">
        <v>3139</v>
      </c>
    </row>
    <row r="406" spans="1:6" ht="14.4" x14ac:dyDescent="0.3">
      <c r="A406" s="24" t="s">
        <v>3140</v>
      </c>
      <c r="B406" s="24" t="s">
        <v>3141</v>
      </c>
      <c r="C406" s="24" t="s">
        <v>3142</v>
      </c>
      <c r="D406" s="3" t="s">
        <v>67</v>
      </c>
      <c r="E406" s="3" t="s">
        <v>103</v>
      </c>
      <c r="F406" s="3" t="s">
        <v>3143</v>
      </c>
    </row>
    <row r="407" spans="1:6" ht="14.4" x14ac:dyDescent="0.3">
      <c r="A407" s="24" t="s">
        <v>3144</v>
      </c>
      <c r="B407" s="24" t="s">
        <v>3145</v>
      </c>
      <c r="C407" s="24" t="s">
        <v>3146</v>
      </c>
      <c r="D407" s="3" t="s">
        <v>67</v>
      </c>
      <c r="E407" s="3" t="s">
        <v>103</v>
      </c>
      <c r="F407" s="3" t="s">
        <v>2843</v>
      </c>
    </row>
    <row r="408" spans="1:6" ht="14.4" x14ac:dyDescent="0.3">
      <c r="A408" s="24" t="s">
        <v>3147</v>
      </c>
      <c r="B408" s="24" t="s">
        <v>2011</v>
      </c>
      <c r="C408" s="24" t="s">
        <v>3148</v>
      </c>
      <c r="E408" s="3" t="s">
        <v>103</v>
      </c>
    </row>
    <row r="409" spans="1:6" ht="14.4" x14ac:dyDescent="0.3">
      <c r="A409" s="24" t="s">
        <v>3149</v>
      </c>
      <c r="B409" s="24" t="s">
        <v>3150</v>
      </c>
      <c r="C409" s="24" t="s">
        <v>3151</v>
      </c>
      <c r="D409" s="3" t="s">
        <v>60</v>
      </c>
      <c r="E409" s="3" t="s">
        <v>103</v>
      </c>
      <c r="F409" s="3" t="s">
        <v>3152</v>
      </c>
    </row>
    <row r="410" spans="1:6" ht="14.4" x14ac:dyDescent="0.3">
      <c r="A410" s="24" t="s">
        <v>3153</v>
      </c>
      <c r="B410" s="24" t="s">
        <v>3154</v>
      </c>
      <c r="C410" s="24" t="s">
        <v>3155</v>
      </c>
      <c r="D410" s="3" t="s">
        <v>60</v>
      </c>
      <c r="E410" s="3" t="s">
        <v>103</v>
      </c>
      <c r="F410" s="3" t="s">
        <v>3156</v>
      </c>
    </row>
    <row r="411" spans="1:6" ht="14.4" x14ac:dyDescent="0.3">
      <c r="A411" s="24" t="s">
        <v>3157</v>
      </c>
      <c r="B411" s="24" t="s">
        <v>3158</v>
      </c>
      <c r="C411" s="24" t="s">
        <v>3159</v>
      </c>
      <c r="D411" s="3" t="s">
        <v>1173</v>
      </c>
      <c r="E411" s="3" t="s">
        <v>103</v>
      </c>
      <c r="F411" s="3" t="s">
        <v>3160</v>
      </c>
    </row>
    <row r="412" spans="1:6" ht="14.4" x14ac:dyDescent="0.3">
      <c r="A412" s="24" t="s">
        <v>3161</v>
      </c>
      <c r="B412" s="24" t="s">
        <v>3162</v>
      </c>
      <c r="C412" s="24" t="s">
        <v>3163</v>
      </c>
      <c r="D412" s="3" t="s">
        <v>3164</v>
      </c>
      <c r="E412" s="3" t="s">
        <v>103</v>
      </c>
      <c r="F412" s="3" t="s">
        <v>3165</v>
      </c>
    </row>
    <row r="413" spans="1:6" ht="14.4" x14ac:dyDescent="0.3">
      <c r="A413" s="24" t="s">
        <v>3166</v>
      </c>
      <c r="B413" s="24" t="s">
        <v>3167</v>
      </c>
      <c r="C413" s="24" t="s">
        <v>3168</v>
      </c>
      <c r="D413" s="3" t="s">
        <v>60</v>
      </c>
      <c r="E413" s="3" t="s">
        <v>103</v>
      </c>
      <c r="F413" s="3" t="s">
        <v>3169</v>
      </c>
    </row>
    <row r="414" spans="1:6" ht="14.4" x14ac:dyDescent="0.3">
      <c r="A414" s="24" t="s">
        <v>3170</v>
      </c>
      <c r="B414" s="24" t="s">
        <v>3171</v>
      </c>
      <c r="C414" s="24" t="s">
        <v>3172</v>
      </c>
      <c r="D414" s="3" t="s">
        <v>1173</v>
      </c>
      <c r="E414" s="3" t="s">
        <v>103</v>
      </c>
      <c r="F414" s="3" t="s">
        <v>3173</v>
      </c>
    </row>
    <row r="415" spans="1:6" ht="14.4" x14ac:dyDescent="0.3">
      <c r="A415" s="24" t="s">
        <v>3174</v>
      </c>
      <c r="B415" s="24" t="s">
        <v>3175</v>
      </c>
      <c r="C415" s="24" t="s">
        <v>3176</v>
      </c>
      <c r="D415" s="3" t="s">
        <v>3164</v>
      </c>
      <c r="E415" s="3" t="s">
        <v>103</v>
      </c>
      <c r="F415" s="3" t="s">
        <v>3177</v>
      </c>
    </row>
    <row r="416" spans="1:6" ht="14.4" x14ac:dyDescent="0.3">
      <c r="A416" s="24" t="s">
        <v>3178</v>
      </c>
      <c r="B416" s="24" t="s">
        <v>3179</v>
      </c>
      <c r="C416" s="24" t="s">
        <v>3180</v>
      </c>
      <c r="D416" s="3" t="s">
        <v>60</v>
      </c>
      <c r="E416" s="3" t="s">
        <v>103</v>
      </c>
      <c r="F416" s="3" t="s">
        <v>3181</v>
      </c>
    </row>
    <row r="417" spans="1:6" ht="14.4" x14ac:dyDescent="0.3">
      <c r="A417" s="24" t="s">
        <v>3182</v>
      </c>
      <c r="B417" s="24" t="s">
        <v>3183</v>
      </c>
      <c r="C417" s="24" t="s">
        <v>3184</v>
      </c>
      <c r="D417" s="3" t="s">
        <v>57</v>
      </c>
      <c r="E417" s="3" t="s">
        <v>103</v>
      </c>
      <c r="F417" s="3" t="s">
        <v>3185</v>
      </c>
    </row>
    <row r="418" spans="1:6" ht="14.4" x14ac:dyDescent="0.3">
      <c r="A418" s="24" t="s">
        <v>3186</v>
      </c>
      <c r="B418" s="24" t="s">
        <v>3187</v>
      </c>
      <c r="C418" s="24" t="s">
        <v>3188</v>
      </c>
      <c r="D418" s="3" t="s">
        <v>57</v>
      </c>
      <c r="E418" s="3" t="s">
        <v>103</v>
      </c>
      <c r="F418" s="3" t="s">
        <v>3189</v>
      </c>
    </row>
    <row r="419" spans="1:6" ht="14.4" x14ac:dyDescent="0.3">
      <c r="A419" s="24" t="s">
        <v>3190</v>
      </c>
      <c r="B419" s="24" t="s">
        <v>3191</v>
      </c>
      <c r="C419" s="24" t="s">
        <v>3192</v>
      </c>
      <c r="D419" s="3" t="s">
        <v>1173</v>
      </c>
      <c r="E419" s="3" t="s">
        <v>103</v>
      </c>
      <c r="F419" s="3" t="s">
        <v>3193</v>
      </c>
    </row>
    <row r="420" spans="1:6" ht="14.4" x14ac:dyDescent="0.3">
      <c r="A420" s="24" t="s">
        <v>3194</v>
      </c>
      <c r="B420" s="24" t="s">
        <v>3195</v>
      </c>
      <c r="C420" s="24" t="s">
        <v>3196</v>
      </c>
      <c r="D420" s="3" t="s">
        <v>3164</v>
      </c>
      <c r="E420" s="3" t="s">
        <v>103</v>
      </c>
      <c r="F420" s="3" t="s">
        <v>3197</v>
      </c>
    </row>
    <row r="421" spans="1:6" ht="14.4" x14ac:dyDescent="0.3">
      <c r="A421" s="24" t="s">
        <v>3198</v>
      </c>
      <c r="B421" s="24" t="s">
        <v>3199</v>
      </c>
      <c r="C421" s="24" t="s">
        <v>3200</v>
      </c>
      <c r="D421" s="3" t="s">
        <v>60</v>
      </c>
      <c r="E421" s="3" t="s">
        <v>103</v>
      </c>
      <c r="F421" s="3" t="s">
        <v>3201</v>
      </c>
    </row>
    <row r="422" spans="1:6" ht="14.4" x14ac:dyDescent="0.3">
      <c r="A422" s="24" t="s">
        <v>3202</v>
      </c>
      <c r="B422" s="24" t="s">
        <v>3203</v>
      </c>
      <c r="C422" s="24" t="s">
        <v>3204</v>
      </c>
      <c r="D422" s="3" t="s">
        <v>60</v>
      </c>
      <c r="E422" s="3" t="s">
        <v>103</v>
      </c>
      <c r="F422" s="3" t="s">
        <v>3205</v>
      </c>
    </row>
    <row r="423" spans="1:6" ht="14.4" x14ac:dyDescent="0.3">
      <c r="A423" s="24" t="s">
        <v>3206</v>
      </c>
      <c r="B423" s="24" t="s">
        <v>3207</v>
      </c>
      <c r="C423" s="24" t="s">
        <v>3208</v>
      </c>
      <c r="D423" s="3" t="s">
        <v>1173</v>
      </c>
      <c r="E423" s="3" t="s">
        <v>103</v>
      </c>
      <c r="F423" s="3" t="s">
        <v>3209</v>
      </c>
    </row>
    <row r="424" spans="1:6" ht="14.4" x14ac:dyDescent="0.3">
      <c r="A424" s="24" t="s">
        <v>3210</v>
      </c>
      <c r="B424" s="24" t="s">
        <v>3211</v>
      </c>
      <c r="C424" s="24" t="s">
        <v>3212</v>
      </c>
      <c r="D424" s="3" t="s">
        <v>3164</v>
      </c>
      <c r="E424" s="3" t="s">
        <v>103</v>
      </c>
      <c r="F424" s="3" t="s">
        <v>3213</v>
      </c>
    </row>
    <row r="425" spans="1:6" ht="14.4" x14ac:dyDescent="0.3">
      <c r="A425" s="24" t="s">
        <v>3214</v>
      </c>
      <c r="B425" s="24" t="s">
        <v>3215</v>
      </c>
      <c r="C425" s="24" t="s">
        <v>3216</v>
      </c>
      <c r="D425" s="3" t="s">
        <v>60</v>
      </c>
      <c r="E425" s="3" t="s">
        <v>103</v>
      </c>
      <c r="F425" s="3" t="s">
        <v>3217</v>
      </c>
    </row>
    <row r="426" spans="1:6" ht="14.4" x14ac:dyDescent="0.3">
      <c r="A426" s="24" t="s">
        <v>3218</v>
      </c>
      <c r="B426" s="24" t="s">
        <v>3219</v>
      </c>
      <c r="C426" s="24" t="s">
        <v>3220</v>
      </c>
      <c r="D426" s="3" t="s">
        <v>60</v>
      </c>
      <c r="E426" s="3" t="s">
        <v>103</v>
      </c>
      <c r="F426" s="3" t="s">
        <v>3221</v>
      </c>
    </row>
    <row r="427" spans="1:6" ht="14.4" x14ac:dyDescent="0.3">
      <c r="A427" s="24" t="s">
        <v>3222</v>
      </c>
      <c r="B427" s="24" t="s">
        <v>3223</v>
      </c>
      <c r="C427" s="24" t="s">
        <v>3224</v>
      </c>
      <c r="D427" s="3" t="s">
        <v>60</v>
      </c>
      <c r="E427" s="3" t="s">
        <v>103</v>
      </c>
      <c r="F427" s="3" t="s">
        <v>3225</v>
      </c>
    </row>
    <row r="428" spans="1:6" ht="14.4" x14ac:dyDescent="0.3">
      <c r="A428" s="24" t="s">
        <v>3226</v>
      </c>
      <c r="B428" s="24" t="s">
        <v>3227</v>
      </c>
      <c r="C428" s="24" t="s">
        <v>3228</v>
      </c>
      <c r="D428" s="3" t="s">
        <v>60</v>
      </c>
      <c r="E428" s="3" t="s">
        <v>103</v>
      </c>
      <c r="F428" s="3" t="s">
        <v>3229</v>
      </c>
    </row>
    <row r="429" spans="1:6" ht="14.4" x14ac:dyDescent="0.3">
      <c r="A429" s="24" t="s">
        <v>3230</v>
      </c>
      <c r="B429" s="24" t="s">
        <v>3231</v>
      </c>
      <c r="C429" s="24" t="s">
        <v>3232</v>
      </c>
      <c r="D429" s="3" t="s">
        <v>60</v>
      </c>
      <c r="E429" s="3" t="s">
        <v>103</v>
      </c>
      <c r="F429" s="3" t="s">
        <v>3233</v>
      </c>
    </row>
    <row r="430" spans="1:6" ht="14.4" x14ac:dyDescent="0.3">
      <c r="A430" s="24" t="s">
        <v>3234</v>
      </c>
      <c r="B430" s="24" t="s">
        <v>3235</v>
      </c>
      <c r="C430" s="24" t="s">
        <v>3236</v>
      </c>
      <c r="D430" s="3" t="s">
        <v>122</v>
      </c>
      <c r="E430" s="3" t="s">
        <v>103</v>
      </c>
      <c r="F430" s="3" t="s">
        <v>3237</v>
      </c>
    </row>
    <row r="431" spans="1:6" ht="14.4" x14ac:dyDescent="0.3">
      <c r="A431" s="24" t="s">
        <v>3238</v>
      </c>
      <c r="B431" s="24" t="s">
        <v>3239</v>
      </c>
      <c r="C431" s="24" t="s">
        <v>3240</v>
      </c>
      <c r="D431" s="3" t="s">
        <v>122</v>
      </c>
      <c r="E431" s="3" t="s">
        <v>103</v>
      </c>
      <c r="F431" s="3" t="s">
        <v>3241</v>
      </c>
    </row>
    <row r="432" spans="1:6" ht="14.4" x14ac:dyDescent="0.3">
      <c r="A432" s="24" t="s">
        <v>3242</v>
      </c>
      <c r="B432" s="24" t="s">
        <v>3243</v>
      </c>
      <c r="C432" s="24" t="s">
        <v>3244</v>
      </c>
      <c r="D432" s="3" t="s">
        <v>122</v>
      </c>
      <c r="E432" s="3" t="s">
        <v>103</v>
      </c>
      <c r="F432" s="3" t="s">
        <v>3245</v>
      </c>
    </row>
    <row r="433" spans="1:6" ht="14.4" x14ac:dyDescent="0.3">
      <c r="A433" s="24" t="s">
        <v>3246</v>
      </c>
      <c r="B433" s="24" t="s">
        <v>3247</v>
      </c>
      <c r="C433" s="24" t="s">
        <v>3248</v>
      </c>
      <c r="D433" s="3" t="s">
        <v>60</v>
      </c>
      <c r="E433" s="3" t="s">
        <v>103</v>
      </c>
      <c r="F433" s="3" t="s">
        <v>3249</v>
      </c>
    </row>
    <row r="434" spans="1:6" ht="14.4" x14ac:dyDescent="0.3">
      <c r="A434" s="24" t="s">
        <v>3250</v>
      </c>
      <c r="B434" s="24" t="s">
        <v>3251</v>
      </c>
      <c r="C434" s="24" t="s">
        <v>3252</v>
      </c>
      <c r="D434" s="3" t="s">
        <v>60</v>
      </c>
      <c r="E434" s="3" t="s">
        <v>103</v>
      </c>
      <c r="F434" s="3" t="s">
        <v>3253</v>
      </c>
    </row>
    <row r="435" spans="1:6" ht="14.4" x14ac:dyDescent="0.3">
      <c r="A435" s="24" t="s">
        <v>3254</v>
      </c>
      <c r="B435" s="24" t="s">
        <v>3255</v>
      </c>
      <c r="C435" s="24" t="s">
        <v>3256</v>
      </c>
      <c r="D435" s="3" t="s">
        <v>122</v>
      </c>
      <c r="E435" s="3" t="s">
        <v>103</v>
      </c>
      <c r="F435" s="3" t="s">
        <v>3257</v>
      </c>
    </row>
    <row r="436" spans="1:6" ht="14.4" x14ac:dyDescent="0.3">
      <c r="A436" s="24" t="s">
        <v>3258</v>
      </c>
      <c r="B436" s="24" t="s">
        <v>3259</v>
      </c>
      <c r="C436" s="24" t="s">
        <v>3260</v>
      </c>
      <c r="D436" s="3" t="s">
        <v>122</v>
      </c>
      <c r="E436" s="3" t="s">
        <v>103</v>
      </c>
      <c r="F436" s="3" t="s">
        <v>3261</v>
      </c>
    </row>
    <row r="437" spans="1:6" ht="14.4" x14ac:dyDescent="0.3">
      <c r="A437" s="24" t="s">
        <v>3262</v>
      </c>
      <c r="B437" s="24" t="s">
        <v>3263</v>
      </c>
      <c r="C437" s="24" t="s">
        <v>3264</v>
      </c>
      <c r="D437" s="3" t="s">
        <v>60</v>
      </c>
      <c r="E437" s="3" t="s">
        <v>103</v>
      </c>
      <c r="F437" s="3" t="s">
        <v>3265</v>
      </c>
    </row>
    <row r="438" spans="1:6" ht="14.4" x14ac:dyDescent="0.3">
      <c r="A438" s="24" t="s">
        <v>3266</v>
      </c>
      <c r="B438" s="24" t="s">
        <v>3267</v>
      </c>
      <c r="C438" s="24" t="s">
        <v>3268</v>
      </c>
      <c r="D438" s="3" t="s">
        <v>60</v>
      </c>
      <c r="E438" s="3" t="s">
        <v>103</v>
      </c>
      <c r="F438" s="3" t="s">
        <v>3269</v>
      </c>
    </row>
    <row r="439" spans="1:6" ht="14.4" x14ac:dyDescent="0.3">
      <c r="A439" s="24" t="s">
        <v>3270</v>
      </c>
      <c r="B439" s="24" t="s">
        <v>2011</v>
      </c>
      <c r="C439" s="24" t="s">
        <v>3271</v>
      </c>
      <c r="E439" s="3" t="s">
        <v>103</v>
      </c>
    </row>
    <row r="440" spans="1:6" ht="14.4" x14ac:dyDescent="0.3">
      <c r="A440" s="24" t="s">
        <v>3272</v>
      </c>
      <c r="B440" s="24" t="s">
        <v>3273</v>
      </c>
      <c r="C440" s="24" t="s">
        <v>3274</v>
      </c>
      <c r="E440" s="3" t="s">
        <v>103</v>
      </c>
      <c r="F440" s="3" t="s">
        <v>3275</v>
      </c>
    </row>
    <row r="441" spans="1:6" ht="14.4" x14ac:dyDescent="0.3">
      <c r="A441" s="24" t="s">
        <v>3276</v>
      </c>
      <c r="B441" s="24" t="s">
        <v>3277</v>
      </c>
      <c r="C441" s="24" t="s">
        <v>3278</v>
      </c>
      <c r="D441" s="3" t="s">
        <v>60</v>
      </c>
      <c r="E441" s="3" t="s">
        <v>103</v>
      </c>
      <c r="F441" s="3" t="s">
        <v>3279</v>
      </c>
    </row>
    <row r="442" spans="1:6" ht="14.4" x14ac:dyDescent="0.3">
      <c r="A442" s="24" t="s">
        <v>3280</v>
      </c>
      <c r="B442" s="24" t="s">
        <v>3281</v>
      </c>
      <c r="C442" s="24" t="s">
        <v>3282</v>
      </c>
      <c r="D442" s="3" t="s">
        <v>57</v>
      </c>
      <c r="E442" s="3" t="s">
        <v>103</v>
      </c>
      <c r="F442" s="3" t="s">
        <v>3283</v>
      </c>
    </row>
    <row r="443" spans="1:6" ht="14.4" x14ac:dyDescent="0.3">
      <c r="A443" s="24" t="s">
        <v>3284</v>
      </c>
      <c r="B443" s="24" t="s">
        <v>3285</v>
      </c>
      <c r="C443" s="24" t="s">
        <v>3286</v>
      </c>
      <c r="D443" s="3" t="s">
        <v>60</v>
      </c>
      <c r="E443" s="3" t="s">
        <v>103</v>
      </c>
      <c r="F443" s="3" t="s">
        <v>3287</v>
      </c>
    </row>
    <row r="444" spans="1:6" ht="14.4" x14ac:dyDescent="0.3">
      <c r="A444" s="24" t="s">
        <v>3288</v>
      </c>
      <c r="B444" s="24" t="s">
        <v>3289</v>
      </c>
      <c r="C444" s="24" t="s">
        <v>3290</v>
      </c>
      <c r="D444" s="3" t="s">
        <v>57</v>
      </c>
      <c r="E444" s="3" t="s">
        <v>103</v>
      </c>
      <c r="F444" s="3" t="s">
        <v>3291</v>
      </c>
    </row>
    <row r="445" spans="1:6" ht="14.4" x14ac:dyDescent="0.3">
      <c r="A445" s="24" t="s">
        <v>3292</v>
      </c>
      <c r="B445" s="24" t="s">
        <v>3293</v>
      </c>
      <c r="C445" s="24" t="s">
        <v>3294</v>
      </c>
      <c r="D445" s="3" t="s">
        <v>60</v>
      </c>
      <c r="E445" s="3" t="s">
        <v>103</v>
      </c>
      <c r="F445" s="3" t="s">
        <v>3295</v>
      </c>
    </row>
    <row r="446" spans="1:6" ht="14.4" x14ac:dyDescent="0.3">
      <c r="A446" s="24" t="s">
        <v>3296</v>
      </c>
      <c r="B446" s="24" t="s">
        <v>3297</v>
      </c>
      <c r="C446" s="24" t="s">
        <v>3298</v>
      </c>
      <c r="D446" s="3" t="s">
        <v>60</v>
      </c>
      <c r="E446" s="3" t="s">
        <v>103</v>
      </c>
      <c r="F446" s="3" t="s">
        <v>3299</v>
      </c>
    </row>
    <row r="447" spans="1:6" ht="14.4" x14ac:dyDescent="0.3">
      <c r="A447" s="24" t="s">
        <v>3300</v>
      </c>
      <c r="B447" s="24" t="s">
        <v>3301</v>
      </c>
      <c r="C447" s="24" t="s">
        <v>3302</v>
      </c>
      <c r="D447" s="3" t="s">
        <v>60</v>
      </c>
      <c r="E447" s="3" t="s">
        <v>103</v>
      </c>
      <c r="F447" s="3" t="s">
        <v>3303</v>
      </c>
    </row>
    <row r="448" spans="1:6" ht="14.4" x14ac:dyDescent="0.3">
      <c r="A448" s="24" t="s">
        <v>3304</v>
      </c>
      <c r="B448" s="24" t="s">
        <v>3305</v>
      </c>
      <c r="C448" s="24" t="s">
        <v>3306</v>
      </c>
      <c r="D448" s="3" t="s">
        <v>60</v>
      </c>
      <c r="E448" s="3" t="s">
        <v>103</v>
      </c>
      <c r="F448" s="3" t="s">
        <v>3307</v>
      </c>
    </row>
    <row r="449" spans="1:6" ht="14.4" x14ac:dyDescent="0.3">
      <c r="A449" s="24" t="s">
        <v>3308</v>
      </c>
      <c r="B449" s="24" t="s">
        <v>3309</v>
      </c>
      <c r="C449" s="24" t="s">
        <v>3310</v>
      </c>
      <c r="D449" s="3" t="s">
        <v>60</v>
      </c>
      <c r="E449" s="3" t="s">
        <v>103</v>
      </c>
      <c r="F449" s="3" t="s">
        <v>3311</v>
      </c>
    </row>
    <row r="450" spans="1:6" ht="14.4" x14ac:dyDescent="0.3">
      <c r="A450" s="24" t="s">
        <v>3312</v>
      </c>
      <c r="B450" s="24" t="s">
        <v>3313</v>
      </c>
      <c r="C450" s="24" t="s">
        <v>3314</v>
      </c>
      <c r="D450" s="3" t="s">
        <v>60</v>
      </c>
      <c r="E450" s="3" t="s">
        <v>103</v>
      </c>
      <c r="F450" s="3" t="s">
        <v>3315</v>
      </c>
    </row>
    <row r="451" spans="1:6" ht="14.4" x14ac:dyDescent="0.3">
      <c r="A451" s="24" t="s">
        <v>3316</v>
      </c>
      <c r="B451" s="24" t="s">
        <v>3317</v>
      </c>
      <c r="C451" s="24" t="s">
        <v>3318</v>
      </c>
      <c r="D451" s="3" t="s">
        <v>60</v>
      </c>
      <c r="E451" s="3" t="s">
        <v>103</v>
      </c>
      <c r="F451" s="3" t="s">
        <v>3319</v>
      </c>
    </row>
    <row r="452" spans="1:6" ht="14.4" x14ac:dyDescent="0.3">
      <c r="A452" s="24" t="s">
        <v>3320</v>
      </c>
      <c r="B452" s="24" t="s">
        <v>3321</v>
      </c>
      <c r="C452" s="24" t="s">
        <v>3322</v>
      </c>
      <c r="D452" s="3" t="s">
        <v>60</v>
      </c>
      <c r="E452" s="3" t="s">
        <v>103</v>
      </c>
      <c r="F452" s="3" t="s">
        <v>3323</v>
      </c>
    </row>
    <row r="453" spans="1:6" ht="14.4" x14ac:dyDescent="0.3">
      <c r="A453" s="24" t="s">
        <v>3324</v>
      </c>
      <c r="B453" s="24" t="s">
        <v>3325</v>
      </c>
      <c r="C453" s="24" t="s">
        <v>3326</v>
      </c>
      <c r="D453" s="3" t="s">
        <v>60</v>
      </c>
      <c r="E453" s="3" t="s">
        <v>103</v>
      </c>
      <c r="F453" s="3" t="s">
        <v>3327</v>
      </c>
    </row>
    <row r="454" spans="1:6" ht="14.4" x14ac:dyDescent="0.3">
      <c r="A454" s="24" t="s">
        <v>3328</v>
      </c>
      <c r="B454" s="24" t="s">
        <v>3329</v>
      </c>
      <c r="C454" s="24" t="s">
        <v>3330</v>
      </c>
      <c r="D454" s="3" t="s">
        <v>60</v>
      </c>
      <c r="E454" s="3" t="s">
        <v>103</v>
      </c>
      <c r="F454" s="3" t="s">
        <v>3331</v>
      </c>
    </row>
    <row r="455" spans="1:6" ht="14.4" x14ac:dyDescent="0.3">
      <c r="A455" s="24" t="s">
        <v>3332</v>
      </c>
      <c r="B455" s="24" t="s">
        <v>3333</v>
      </c>
      <c r="C455" s="24" t="s">
        <v>3334</v>
      </c>
      <c r="D455" s="3" t="s">
        <v>60</v>
      </c>
      <c r="E455" s="3" t="s">
        <v>103</v>
      </c>
      <c r="F455" s="3" t="s">
        <v>3335</v>
      </c>
    </row>
    <row r="456" spans="1:6" ht="14.4" x14ac:dyDescent="0.3">
      <c r="A456" s="24" t="s">
        <v>3336</v>
      </c>
      <c r="B456" s="24" t="s">
        <v>3337</v>
      </c>
      <c r="C456" s="24" t="s">
        <v>3338</v>
      </c>
      <c r="D456" s="3" t="s">
        <v>60</v>
      </c>
      <c r="E456" s="3" t="s">
        <v>103</v>
      </c>
      <c r="F456" s="3" t="s">
        <v>3339</v>
      </c>
    </row>
    <row r="457" spans="1:6" ht="14.4" x14ac:dyDescent="0.3">
      <c r="A457" s="24" t="s">
        <v>3340</v>
      </c>
      <c r="B457" s="24" t="s">
        <v>3341</v>
      </c>
      <c r="C457" s="24" t="s">
        <v>3342</v>
      </c>
      <c r="D457" s="3" t="s">
        <v>60</v>
      </c>
      <c r="E457" s="3" t="s">
        <v>103</v>
      </c>
      <c r="F457" s="3" t="s">
        <v>3343</v>
      </c>
    </row>
    <row r="458" spans="1:6" ht="14.4" x14ac:dyDescent="0.3">
      <c r="A458" s="24" t="s">
        <v>3344</v>
      </c>
      <c r="B458" s="24" t="s">
        <v>3345</v>
      </c>
      <c r="C458" s="24" t="s">
        <v>3346</v>
      </c>
      <c r="D458" s="3" t="s">
        <v>60</v>
      </c>
      <c r="E458" s="3" t="s">
        <v>103</v>
      </c>
      <c r="F458" s="3" t="s">
        <v>3347</v>
      </c>
    </row>
    <row r="459" spans="1:6" ht="14.4" x14ac:dyDescent="0.3">
      <c r="A459" s="24" t="s">
        <v>3348</v>
      </c>
      <c r="B459" s="24" t="s">
        <v>3349</v>
      </c>
      <c r="C459" s="24" t="s">
        <v>3350</v>
      </c>
      <c r="D459" s="3" t="s">
        <v>60</v>
      </c>
      <c r="E459" s="3" t="s">
        <v>103</v>
      </c>
      <c r="F459" s="3" t="s">
        <v>3351</v>
      </c>
    </row>
    <row r="460" spans="1:6" ht="14.4" x14ac:dyDescent="0.3">
      <c r="A460" s="24" t="s">
        <v>3352</v>
      </c>
      <c r="B460" s="24" t="s">
        <v>3353</v>
      </c>
      <c r="C460" s="24" t="s">
        <v>3354</v>
      </c>
      <c r="D460" s="3" t="s">
        <v>60</v>
      </c>
      <c r="E460" s="3" t="s">
        <v>103</v>
      </c>
      <c r="F460" s="3" t="s">
        <v>3355</v>
      </c>
    </row>
    <row r="461" spans="1:6" ht="14.4" x14ac:dyDescent="0.3">
      <c r="A461" s="24" t="s">
        <v>3356</v>
      </c>
      <c r="B461" s="24" t="s">
        <v>3357</v>
      </c>
      <c r="C461" s="24" t="s">
        <v>3358</v>
      </c>
      <c r="D461" s="3" t="s">
        <v>2380</v>
      </c>
      <c r="E461" s="3" t="s">
        <v>103</v>
      </c>
      <c r="F461" s="3" t="s">
        <v>3359</v>
      </c>
    </row>
    <row r="462" spans="1:6" ht="14.4" x14ac:dyDescent="0.3">
      <c r="A462" s="24" t="s">
        <v>3360</v>
      </c>
      <c r="B462" s="24" t="s">
        <v>3361</v>
      </c>
      <c r="C462" s="24" t="s">
        <v>3362</v>
      </c>
      <c r="D462" s="3" t="s">
        <v>2380</v>
      </c>
      <c r="E462" s="3" t="s">
        <v>103</v>
      </c>
      <c r="F462" s="3" t="s">
        <v>3363</v>
      </c>
    </row>
    <row r="463" spans="1:6" ht="14.4" x14ac:dyDescent="0.3">
      <c r="A463" s="24" t="s">
        <v>3364</v>
      </c>
      <c r="B463" s="24" t="s">
        <v>3365</v>
      </c>
      <c r="C463" s="24" t="s">
        <v>3366</v>
      </c>
      <c r="D463" s="3" t="s">
        <v>2380</v>
      </c>
      <c r="E463" s="3" t="s">
        <v>103</v>
      </c>
      <c r="F463" s="3" t="s">
        <v>3367</v>
      </c>
    </row>
    <row r="464" spans="1:6" ht="14.4" x14ac:dyDescent="0.3">
      <c r="A464" s="24" t="s">
        <v>3368</v>
      </c>
      <c r="B464" s="24" t="s">
        <v>3369</v>
      </c>
      <c r="C464" s="24" t="s">
        <v>3370</v>
      </c>
      <c r="D464" s="3" t="s">
        <v>2380</v>
      </c>
      <c r="E464" s="3" t="s">
        <v>103</v>
      </c>
      <c r="F464" s="3" t="s">
        <v>3371</v>
      </c>
    </row>
    <row r="465" spans="1:6" ht="14.4" x14ac:dyDescent="0.3">
      <c r="A465" s="24" t="s">
        <v>3372</v>
      </c>
      <c r="B465" s="24" t="s">
        <v>3373</v>
      </c>
      <c r="C465" s="24" t="s">
        <v>3374</v>
      </c>
      <c r="D465" s="3" t="s">
        <v>76</v>
      </c>
      <c r="E465" s="3" t="s">
        <v>103</v>
      </c>
      <c r="F465" s="3" t="s">
        <v>3375</v>
      </c>
    </row>
    <row r="466" spans="1:6" ht="14.4" x14ac:dyDescent="0.3">
      <c r="A466" s="24" t="s">
        <v>3376</v>
      </c>
      <c r="B466" s="24" t="s">
        <v>3377</v>
      </c>
      <c r="C466" s="24" t="s">
        <v>3378</v>
      </c>
      <c r="D466" s="3" t="s">
        <v>113</v>
      </c>
      <c r="E466" s="3" t="s">
        <v>103</v>
      </c>
      <c r="F466" s="3" t="s">
        <v>3379</v>
      </c>
    </row>
    <row r="467" spans="1:6" ht="14.4" x14ac:dyDescent="0.3">
      <c r="A467" s="24" t="s">
        <v>3380</v>
      </c>
      <c r="B467" s="24" t="s">
        <v>3381</v>
      </c>
      <c r="C467" s="24" t="s">
        <v>3382</v>
      </c>
      <c r="D467" s="3" t="s">
        <v>113</v>
      </c>
      <c r="E467" s="3" t="s">
        <v>103</v>
      </c>
      <c r="F467" s="3" t="s">
        <v>3383</v>
      </c>
    </row>
    <row r="468" spans="1:6" ht="14.4" x14ac:dyDescent="0.3">
      <c r="A468" s="24" t="s">
        <v>3384</v>
      </c>
      <c r="B468" s="24" t="s">
        <v>3385</v>
      </c>
      <c r="C468" s="24" t="s">
        <v>3386</v>
      </c>
      <c r="D468" s="3" t="s">
        <v>113</v>
      </c>
      <c r="E468" s="3" t="s">
        <v>103</v>
      </c>
      <c r="F468" s="3" t="s">
        <v>3387</v>
      </c>
    </row>
    <row r="469" spans="1:6" ht="14.4" x14ac:dyDescent="0.3">
      <c r="A469" s="24" t="s">
        <v>3388</v>
      </c>
      <c r="B469" s="24" t="s">
        <v>3389</v>
      </c>
      <c r="C469" s="24" t="s">
        <v>3390</v>
      </c>
      <c r="D469" s="3" t="s">
        <v>113</v>
      </c>
      <c r="E469" s="3" t="s">
        <v>103</v>
      </c>
      <c r="F469" s="3" t="s">
        <v>3391</v>
      </c>
    </row>
    <row r="470" spans="1:6" ht="14.4" x14ac:dyDescent="0.3">
      <c r="A470" s="24" t="s">
        <v>3392</v>
      </c>
      <c r="B470" s="24" t="s">
        <v>3393</v>
      </c>
      <c r="C470" s="24" t="s">
        <v>3394</v>
      </c>
      <c r="D470" s="3" t="s">
        <v>113</v>
      </c>
      <c r="E470" s="3" t="s">
        <v>103</v>
      </c>
      <c r="F470" s="3" t="s">
        <v>3395</v>
      </c>
    </row>
    <row r="471" spans="1:6" ht="14.4" x14ac:dyDescent="0.3">
      <c r="A471" s="24" t="s">
        <v>3396</v>
      </c>
      <c r="B471" s="24" t="s">
        <v>3397</v>
      </c>
      <c r="C471" s="24" t="s">
        <v>3398</v>
      </c>
      <c r="D471" s="3" t="s">
        <v>113</v>
      </c>
      <c r="E471" s="3" t="s">
        <v>103</v>
      </c>
      <c r="F471" s="3" t="s">
        <v>3399</v>
      </c>
    </row>
    <row r="472" spans="1:6" ht="14.4" x14ac:dyDescent="0.3">
      <c r="A472" s="24" t="s">
        <v>3400</v>
      </c>
      <c r="B472" s="24" t="s">
        <v>3401</v>
      </c>
      <c r="C472" s="24" t="s">
        <v>3402</v>
      </c>
      <c r="D472" s="3" t="s">
        <v>113</v>
      </c>
      <c r="E472" s="3" t="s">
        <v>103</v>
      </c>
      <c r="F472" s="3" t="s">
        <v>3403</v>
      </c>
    </row>
    <row r="473" spans="1:6" ht="14.4" x14ac:dyDescent="0.3">
      <c r="A473" s="24" t="s">
        <v>3404</v>
      </c>
      <c r="B473" s="24" t="s">
        <v>3405</v>
      </c>
      <c r="C473" s="24" t="s">
        <v>3406</v>
      </c>
      <c r="D473" s="3" t="s">
        <v>3407</v>
      </c>
      <c r="E473" s="3" t="s">
        <v>103</v>
      </c>
      <c r="F473" s="3" t="s">
        <v>3408</v>
      </c>
    </row>
    <row r="474" spans="1:6" ht="14.4" x14ac:dyDescent="0.3">
      <c r="A474" s="24" t="s">
        <v>3409</v>
      </c>
      <c r="B474" s="24" t="s">
        <v>3410</v>
      </c>
      <c r="C474" s="24" t="s">
        <v>3411</v>
      </c>
      <c r="D474" s="3" t="s">
        <v>3407</v>
      </c>
      <c r="E474" s="3" t="s">
        <v>103</v>
      </c>
      <c r="F474" s="3" t="s">
        <v>3412</v>
      </c>
    </row>
    <row r="475" spans="1:6" ht="14.4" x14ac:dyDescent="0.3">
      <c r="A475" s="24" t="s">
        <v>3413</v>
      </c>
      <c r="B475" s="24" t="s">
        <v>3414</v>
      </c>
      <c r="C475" s="24" t="s">
        <v>3415</v>
      </c>
      <c r="D475" s="3" t="s">
        <v>3416</v>
      </c>
      <c r="E475" s="3" t="s">
        <v>103</v>
      </c>
      <c r="F475" s="3" t="s">
        <v>3417</v>
      </c>
    </row>
    <row r="476" spans="1:6" ht="14.4" x14ac:dyDescent="0.3">
      <c r="A476" s="24" t="s">
        <v>3418</v>
      </c>
      <c r="B476" s="24" t="s">
        <v>3419</v>
      </c>
      <c r="C476" s="24" t="s">
        <v>3420</v>
      </c>
      <c r="D476" s="3" t="s">
        <v>3416</v>
      </c>
      <c r="E476" s="3" t="s">
        <v>103</v>
      </c>
      <c r="F476" s="3" t="s">
        <v>3421</v>
      </c>
    </row>
    <row r="477" spans="1:6" ht="14.4" x14ac:dyDescent="0.3">
      <c r="A477" s="24" t="s">
        <v>3422</v>
      </c>
      <c r="B477" s="24" t="s">
        <v>3423</v>
      </c>
      <c r="C477" s="24" t="s">
        <v>3424</v>
      </c>
      <c r="D477" s="3" t="s">
        <v>2380</v>
      </c>
      <c r="E477" s="3" t="s">
        <v>103</v>
      </c>
      <c r="F477" s="3" t="s">
        <v>3425</v>
      </c>
    </row>
    <row r="478" spans="1:6" ht="14.4" x14ac:dyDescent="0.3">
      <c r="A478" s="24" t="s">
        <v>3426</v>
      </c>
      <c r="B478" s="24" t="s">
        <v>3427</v>
      </c>
      <c r="C478" s="24" t="s">
        <v>3428</v>
      </c>
      <c r="D478" s="3" t="s">
        <v>60</v>
      </c>
      <c r="E478" s="3" t="s">
        <v>103</v>
      </c>
      <c r="F478" s="3" t="s">
        <v>3429</v>
      </c>
    </row>
    <row r="479" spans="1:6" ht="14.4" x14ac:dyDescent="0.3">
      <c r="A479" s="24" t="s">
        <v>3430</v>
      </c>
      <c r="B479" s="24" t="s">
        <v>3431</v>
      </c>
      <c r="C479" s="24" t="s">
        <v>3432</v>
      </c>
      <c r="D479" s="3" t="s">
        <v>2380</v>
      </c>
      <c r="E479" s="3" t="s">
        <v>103</v>
      </c>
      <c r="F479" s="3" t="s">
        <v>3433</v>
      </c>
    </row>
    <row r="480" spans="1:6" ht="14.4" x14ac:dyDescent="0.3">
      <c r="A480" s="24" t="s">
        <v>3434</v>
      </c>
      <c r="B480" s="24" t="s">
        <v>3435</v>
      </c>
      <c r="C480" s="24" t="s">
        <v>3436</v>
      </c>
      <c r="D480" s="3" t="s">
        <v>60</v>
      </c>
      <c r="E480" s="3" t="s">
        <v>103</v>
      </c>
      <c r="F480" s="3" t="s">
        <v>3437</v>
      </c>
    </row>
    <row r="481" spans="1:6" ht="14.4" x14ac:dyDescent="0.3">
      <c r="A481" s="24" t="s">
        <v>3438</v>
      </c>
      <c r="B481" s="24" t="s">
        <v>3439</v>
      </c>
      <c r="C481" s="24" t="s">
        <v>3440</v>
      </c>
      <c r="D481" s="3" t="s">
        <v>60</v>
      </c>
      <c r="E481" s="3" t="s">
        <v>103</v>
      </c>
      <c r="F481" s="3" t="s">
        <v>3441</v>
      </c>
    </row>
    <row r="482" spans="1:6" ht="14.4" x14ac:dyDescent="0.3">
      <c r="A482" s="24" t="s">
        <v>3442</v>
      </c>
      <c r="B482" s="24" t="s">
        <v>3443</v>
      </c>
      <c r="C482" s="24" t="s">
        <v>3444</v>
      </c>
      <c r="D482" s="3" t="s">
        <v>60</v>
      </c>
      <c r="E482" s="3" t="s">
        <v>103</v>
      </c>
      <c r="F482" s="3" t="s">
        <v>3445</v>
      </c>
    </row>
    <row r="483" spans="1:6" ht="14.4" x14ac:dyDescent="0.3">
      <c r="A483" s="24" t="s">
        <v>3446</v>
      </c>
      <c r="B483" s="24" t="s">
        <v>3447</v>
      </c>
      <c r="C483" s="24" t="s">
        <v>3448</v>
      </c>
      <c r="D483" s="3" t="s">
        <v>60</v>
      </c>
      <c r="E483" s="3" t="s">
        <v>103</v>
      </c>
      <c r="F483" s="3" t="s">
        <v>3449</v>
      </c>
    </row>
    <row r="484" spans="1:6" ht="14.4" x14ac:dyDescent="0.3">
      <c r="A484" s="24" t="s">
        <v>3450</v>
      </c>
      <c r="B484" s="24" t="s">
        <v>3451</v>
      </c>
      <c r="C484" s="24" t="s">
        <v>3452</v>
      </c>
      <c r="D484" s="3" t="s">
        <v>60</v>
      </c>
      <c r="E484" s="3" t="s">
        <v>103</v>
      </c>
      <c r="F484" s="3" t="s">
        <v>3453</v>
      </c>
    </row>
    <row r="485" spans="1:6" ht="14.4" x14ac:dyDescent="0.3">
      <c r="A485" s="24" t="s">
        <v>3454</v>
      </c>
      <c r="B485" s="24" t="s">
        <v>2011</v>
      </c>
      <c r="C485" s="24" t="s">
        <v>3455</v>
      </c>
      <c r="E485" s="3" t="s">
        <v>103</v>
      </c>
    </row>
    <row r="486" spans="1:6" ht="14.4" x14ac:dyDescent="0.3">
      <c r="A486" s="24" t="s">
        <v>3456</v>
      </c>
      <c r="B486" s="24" t="s">
        <v>3457</v>
      </c>
      <c r="C486" s="24" t="s">
        <v>3458</v>
      </c>
      <c r="E486" s="3" t="s">
        <v>103</v>
      </c>
      <c r="F486" s="3" t="s">
        <v>3459</v>
      </c>
    </row>
    <row r="487" spans="1:6" ht="14.4" x14ac:dyDescent="0.3">
      <c r="A487" s="24" t="s">
        <v>3460</v>
      </c>
      <c r="B487" s="24" t="s">
        <v>3461</v>
      </c>
      <c r="C487" s="24" t="s">
        <v>3462</v>
      </c>
      <c r="E487" s="3" t="s">
        <v>103</v>
      </c>
      <c r="F487" s="3" t="s">
        <v>3463</v>
      </c>
    </row>
    <row r="488" spans="1:6" ht="14.4" x14ac:dyDescent="0.3">
      <c r="A488" s="24" t="s">
        <v>3464</v>
      </c>
      <c r="B488" s="24" t="s">
        <v>3465</v>
      </c>
      <c r="C488" s="24" t="s">
        <v>3466</v>
      </c>
      <c r="E488" s="3" t="s">
        <v>103</v>
      </c>
      <c r="F488" s="3" t="s">
        <v>3467</v>
      </c>
    </row>
    <row r="489" spans="1:6" ht="14.4" x14ac:dyDescent="0.3">
      <c r="A489" s="24" t="s">
        <v>3468</v>
      </c>
      <c r="B489" s="24" t="s">
        <v>3469</v>
      </c>
      <c r="C489" s="24" t="s">
        <v>3470</v>
      </c>
      <c r="E489" s="3" t="s">
        <v>103</v>
      </c>
      <c r="F489" s="3" t="s">
        <v>3471</v>
      </c>
    </row>
    <row r="490" spans="1:6" ht="14.4" x14ac:dyDescent="0.3">
      <c r="A490" s="24" t="s">
        <v>3472</v>
      </c>
      <c r="B490" s="24" t="s">
        <v>3473</v>
      </c>
      <c r="C490" s="24" t="s">
        <v>3474</v>
      </c>
      <c r="D490" s="3" t="s">
        <v>219</v>
      </c>
      <c r="E490" s="3" t="s">
        <v>103</v>
      </c>
      <c r="F490" s="3" t="s">
        <v>3475</v>
      </c>
    </row>
    <row r="491" spans="1:6" ht="14.4" x14ac:dyDescent="0.3">
      <c r="A491" s="24" t="s">
        <v>3476</v>
      </c>
      <c r="B491" s="24" t="s">
        <v>3477</v>
      </c>
      <c r="C491" s="24" t="s">
        <v>3478</v>
      </c>
      <c r="D491" s="3" t="s">
        <v>219</v>
      </c>
      <c r="E491" s="3" t="s">
        <v>103</v>
      </c>
      <c r="F491" s="3" t="s">
        <v>3479</v>
      </c>
    </row>
    <row r="492" spans="1:6" ht="14.4" x14ac:dyDescent="0.3">
      <c r="A492" s="24" t="s">
        <v>3480</v>
      </c>
      <c r="B492" s="24" t="s">
        <v>3481</v>
      </c>
      <c r="C492" s="24" t="s">
        <v>3482</v>
      </c>
      <c r="D492" s="3" t="s">
        <v>57</v>
      </c>
      <c r="E492" s="3" t="s">
        <v>103</v>
      </c>
      <c r="F492" s="3" t="s">
        <v>3483</v>
      </c>
    </row>
    <row r="493" spans="1:6" ht="14.4" x14ac:dyDescent="0.3">
      <c r="A493" s="24" t="s">
        <v>3484</v>
      </c>
      <c r="B493" s="24" t="s">
        <v>3485</v>
      </c>
      <c r="C493" s="24" t="s">
        <v>3486</v>
      </c>
      <c r="D493" s="3" t="s">
        <v>290</v>
      </c>
      <c r="E493" s="3" t="s">
        <v>103</v>
      </c>
      <c r="F493" s="3" t="s">
        <v>3487</v>
      </c>
    </row>
    <row r="494" spans="1:6" ht="14.4" x14ac:dyDescent="0.3">
      <c r="A494" s="24" t="s">
        <v>3488</v>
      </c>
      <c r="B494" s="24" t="s">
        <v>3489</v>
      </c>
      <c r="C494" s="24" t="s">
        <v>3490</v>
      </c>
      <c r="D494" s="3" t="s">
        <v>2499</v>
      </c>
      <c r="E494" s="3" t="s">
        <v>103</v>
      </c>
      <c r="F494" s="3" t="s">
        <v>3491</v>
      </c>
    </row>
    <row r="495" spans="1:6" ht="14.4" x14ac:dyDescent="0.3">
      <c r="A495" s="24" t="s">
        <v>3492</v>
      </c>
      <c r="B495" s="24" t="s">
        <v>3493</v>
      </c>
      <c r="C495" s="24" t="s">
        <v>3494</v>
      </c>
      <c r="D495" s="3" t="s">
        <v>2499</v>
      </c>
      <c r="E495" s="3" t="s">
        <v>103</v>
      </c>
      <c r="F495" s="3" t="s">
        <v>3495</v>
      </c>
    </row>
    <row r="496" spans="1:6" ht="14.4" x14ac:dyDescent="0.3">
      <c r="A496" s="24" t="s">
        <v>3496</v>
      </c>
      <c r="B496" s="24" t="s">
        <v>3497</v>
      </c>
      <c r="C496" s="24" t="s">
        <v>3498</v>
      </c>
      <c r="D496" s="3" t="s">
        <v>113</v>
      </c>
      <c r="E496" s="3" t="s">
        <v>103</v>
      </c>
      <c r="F496" s="3" t="s">
        <v>3499</v>
      </c>
    </row>
    <row r="497" spans="1:6" ht="14.4" x14ac:dyDescent="0.3">
      <c r="A497" s="24" t="s">
        <v>3500</v>
      </c>
      <c r="B497" s="24" t="s">
        <v>3501</v>
      </c>
      <c r="C497" s="24" t="s">
        <v>3502</v>
      </c>
      <c r="D497" s="3" t="s">
        <v>2499</v>
      </c>
      <c r="E497" s="3" t="s">
        <v>103</v>
      </c>
      <c r="F497" s="3" t="s">
        <v>3503</v>
      </c>
    </row>
    <row r="498" spans="1:6" ht="14.4" x14ac:dyDescent="0.3">
      <c r="A498" s="24" t="s">
        <v>3504</v>
      </c>
      <c r="B498" s="24" t="s">
        <v>3505</v>
      </c>
      <c r="C498" s="24" t="s">
        <v>3506</v>
      </c>
      <c r="D498" s="3" t="s">
        <v>219</v>
      </c>
      <c r="E498" s="3" t="s">
        <v>103</v>
      </c>
      <c r="F498" s="3" t="s">
        <v>3507</v>
      </c>
    </row>
    <row r="499" spans="1:6" ht="14.4" x14ac:dyDescent="0.3">
      <c r="A499" s="24" t="s">
        <v>3508</v>
      </c>
      <c r="B499" s="24" t="s">
        <v>3509</v>
      </c>
      <c r="C499" s="24" t="s">
        <v>3510</v>
      </c>
      <c r="D499" s="3" t="s">
        <v>219</v>
      </c>
      <c r="E499" s="3" t="s">
        <v>103</v>
      </c>
      <c r="F499" s="3" t="s">
        <v>3511</v>
      </c>
    </row>
    <row r="500" spans="1:6" ht="14.4" x14ac:dyDescent="0.3">
      <c r="A500" s="24" t="s">
        <v>3512</v>
      </c>
      <c r="B500" s="24" t="s">
        <v>3513</v>
      </c>
      <c r="C500" s="24" t="s">
        <v>3514</v>
      </c>
      <c r="D500" s="3" t="s">
        <v>219</v>
      </c>
      <c r="E500" s="3" t="s">
        <v>103</v>
      </c>
      <c r="F500" s="3" t="s">
        <v>3515</v>
      </c>
    </row>
    <row r="501" spans="1:6" ht="14.4" x14ac:dyDescent="0.3">
      <c r="A501" s="24" t="s">
        <v>3516</v>
      </c>
      <c r="B501" s="24" t="s">
        <v>3517</v>
      </c>
      <c r="C501" s="24" t="s">
        <v>3518</v>
      </c>
      <c r="D501" s="3" t="s">
        <v>219</v>
      </c>
      <c r="E501" s="3" t="s">
        <v>103</v>
      </c>
      <c r="F501" s="3" t="s">
        <v>3519</v>
      </c>
    </row>
    <row r="502" spans="1:6" ht="14.4" x14ac:dyDescent="0.3">
      <c r="A502" s="24" t="s">
        <v>3520</v>
      </c>
      <c r="B502" s="24" t="s">
        <v>3521</v>
      </c>
      <c r="C502" s="24" t="s">
        <v>3522</v>
      </c>
      <c r="D502" s="3" t="s">
        <v>57</v>
      </c>
      <c r="E502" s="3" t="s">
        <v>103</v>
      </c>
      <c r="F502" s="3" t="s">
        <v>3523</v>
      </c>
    </row>
    <row r="503" spans="1:6" ht="14.4" x14ac:dyDescent="0.3">
      <c r="A503" s="24" t="s">
        <v>3524</v>
      </c>
      <c r="B503" s="24" t="s">
        <v>3525</v>
      </c>
      <c r="C503" s="24" t="s">
        <v>3526</v>
      </c>
      <c r="D503" s="3" t="s">
        <v>57</v>
      </c>
      <c r="E503" s="3" t="s">
        <v>103</v>
      </c>
      <c r="F503" s="3" t="s">
        <v>3527</v>
      </c>
    </row>
    <row r="504" spans="1:6" ht="14.4" x14ac:dyDescent="0.3">
      <c r="A504" s="24" t="s">
        <v>3528</v>
      </c>
      <c r="B504" s="24" t="s">
        <v>3529</v>
      </c>
      <c r="C504" s="24" t="s">
        <v>3530</v>
      </c>
      <c r="D504" s="3" t="s">
        <v>57</v>
      </c>
      <c r="E504" s="3" t="s">
        <v>103</v>
      </c>
      <c r="F504" s="3" t="s">
        <v>3531</v>
      </c>
    </row>
    <row r="505" spans="1:6" ht="14.4" x14ac:dyDescent="0.3">
      <c r="A505" s="24" t="s">
        <v>3532</v>
      </c>
      <c r="B505" s="24" t="s">
        <v>3533</v>
      </c>
      <c r="C505" s="24" t="s">
        <v>3534</v>
      </c>
      <c r="D505" s="3" t="s">
        <v>290</v>
      </c>
      <c r="E505" s="3" t="s">
        <v>103</v>
      </c>
      <c r="F505" s="3" t="s">
        <v>3535</v>
      </c>
    </row>
    <row r="506" spans="1:6" ht="14.4" x14ac:dyDescent="0.3">
      <c r="A506" s="24" t="s">
        <v>3536</v>
      </c>
      <c r="B506" s="24" t="s">
        <v>3537</v>
      </c>
      <c r="C506" s="24" t="s">
        <v>3538</v>
      </c>
      <c r="D506" s="3" t="s">
        <v>113</v>
      </c>
      <c r="E506" s="3" t="s">
        <v>103</v>
      </c>
      <c r="F506" s="3" t="s">
        <v>3539</v>
      </c>
    </row>
    <row r="507" spans="1:6" ht="14.4" x14ac:dyDescent="0.3">
      <c r="A507" s="24" t="s">
        <v>3540</v>
      </c>
      <c r="B507" s="24" t="s">
        <v>3541</v>
      </c>
      <c r="C507" s="24" t="s">
        <v>3542</v>
      </c>
      <c r="D507" s="3" t="s">
        <v>113</v>
      </c>
      <c r="E507" s="3" t="s">
        <v>103</v>
      </c>
      <c r="F507" s="3" t="s">
        <v>3543</v>
      </c>
    </row>
    <row r="508" spans="1:6" ht="14.4" x14ac:dyDescent="0.3">
      <c r="A508" s="24" t="s">
        <v>3544</v>
      </c>
      <c r="B508" s="24" t="s">
        <v>3545</v>
      </c>
      <c r="C508" s="24" t="s">
        <v>3546</v>
      </c>
      <c r="D508" s="3" t="s">
        <v>57</v>
      </c>
      <c r="E508" s="3" t="s">
        <v>103</v>
      </c>
      <c r="F508" s="3" t="s">
        <v>3547</v>
      </c>
    </row>
    <row r="509" spans="1:6" ht="14.4" x14ac:dyDescent="0.3">
      <c r="A509" s="24" t="s">
        <v>3548</v>
      </c>
      <c r="B509" s="24" t="s">
        <v>3549</v>
      </c>
      <c r="C509" s="24" t="s">
        <v>3550</v>
      </c>
      <c r="D509" s="3" t="s">
        <v>3551</v>
      </c>
      <c r="E509" s="3" t="s">
        <v>103</v>
      </c>
      <c r="F509" s="3" t="s">
        <v>3552</v>
      </c>
    </row>
    <row r="510" spans="1:6" ht="14.4" x14ac:dyDescent="0.3">
      <c r="A510" s="24" t="s">
        <v>3553</v>
      </c>
      <c r="B510" s="24" t="s">
        <v>3554</v>
      </c>
      <c r="C510" s="24" t="s">
        <v>3555</v>
      </c>
      <c r="D510" s="3" t="s">
        <v>2499</v>
      </c>
      <c r="E510" s="3" t="s">
        <v>103</v>
      </c>
      <c r="F510" s="3" t="s">
        <v>3556</v>
      </c>
    </row>
    <row r="511" spans="1:6" ht="14.4" x14ac:dyDescent="0.3">
      <c r="A511" s="24" t="s">
        <v>3557</v>
      </c>
      <c r="B511" s="24" t="s">
        <v>3558</v>
      </c>
      <c r="C511" s="24" t="s">
        <v>3559</v>
      </c>
      <c r="D511" s="3" t="s">
        <v>290</v>
      </c>
      <c r="E511" s="3" t="s">
        <v>103</v>
      </c>
      <c r="F511" s="3" t="s">
        <v>3560</v>
      </c>
    </row>
    <row r="512" spans="1:6" ht="14.4" x14ac:dyDescent="0.3">
      <c r="A512" s="24" t="s">
        <v>3561</v>
      </c>
      <c r="B512" s="24" t="s">
        <v>3562</v>
      </c>
      <c r="C512" s="24" t="s">
        <v>3563</v>
      </c>
      <c r="D512" s="3" t="s">
        <v>60</v>
      </c>
      <c r="E512" s="3" t="s">
        <v>103</v>
      </c>
      <c r="F512" s="3" t="s">
        <v>3564</v>
      </c>
    </row>
    <row r="513" spans="1:6" ht="14.4" x14ac:dyDescent="0.3">
      <c r="A513" s="24" t="s">
        <v>3565</v>
      </c>
      <c r="B513" s="24" t="s">
        <v>3566</v>
      </c>
      <c r="C513" s="24" t="s">
        <v>3567</v>
      </c>
      <c r="D513" s="3" t="s">
        <v>60</v>
      </c>
      <c r="E513" s="3" t="s">
        <v>103</v>
      </c>
      <c r="F513" s="3" t="s">
        <v>3568</v>
      </c>
    </row>
    <row r="514" spans="1:6" ht="14.4" x14ac:dyDescent="0.3">
      <c r="A514" s="24" t="s">
        <v>3569</v>
      </c>
      <c r="B514" s="24" t="s">
        <v>3570</v>
      </c>
      <c r="C514" s="24" t="s">
        <v>3571</v>
      </c>
      <c r="D514" s="3" t="s">
        <v>3551</v>
      </c>
      <c r="E514" s="3" t="s">
        <v>103</v>
      </c>
      <c r="F514" s="3" t="s">
        <v>3552</v>
      </c>
    </row>
    <row r="515" spans="1:6" ht="14.4" x14ac:dyDescent="0.3">
      <c r="A515" s="24" t="s">
        <v>3572</v>
      </c>
      <c r="B515" s="24" t="s">
        <v>3573</v>
      </c>
      <c r="C515" s="24" t="s">
        <v>3574</v>
      </c>
      <c r="D515" s="3" t="s">
        <v>219</v>
      </c>
      <c r="E515" s="3" t="s">
        <v>103</v>
      </c>
      <c r="F515" s="3" t="s">
        <v>3575</v>
      </c>
    </row>
    <row r="516" spans="1:6" ht="14.4" x14ac:dyDescent="0.3">
      <c r="A516" s="24" t="s">
        <v>3576</v>
      </c>
      <c r="B516" s="24" t="s">
        <v>3577</v>
      </c>
      <c r="C516" s="24" t="s">
        <v>3578</v>
      </c>
      <c r="D516" s="3" t="s">
        <v>57</v>
      </c>
      <c r="E516" s="3" t="s">
        <v>103</v>
      </c>
      <c r="F516" s="3" t="s">
        <v>3579</v>
      </c>
    </row>
    <row r="517" spans="1:6" ht="14.4" x14ac:dyDescent="0.3">
      <c r="A517" s="24" t="s">
        <v>3580</v>
      </c>
      <c r="B517" s="24" t="s">
        <v>3581</v>
      </c>
      <c r="C517" s="24" t="s">
        <v>3582</v>
      </c>
      <c r="D517" s="3" t="s">
        <v>290</v>
      </c>
      <c r="E517" s="3" t="s">
        <v>103</v>
      </c>
      <c r="F517" s="3" t="s">
        <v>3583</v>
      </c>
    </row>
    <row r="518" spans="1:6" ht="14.4" x14ac:dyDescent="0.3">
      <c r="A518" s="24" t="s">
        <v>3584</v>
      </c>
      <c r="B518" s="24" t="s">
        <v>3585</v>
      </c>
      <c r="C518" s="24" t="s">
        <v>3586</v>
      </c>
      <c r="D518" s="3" t="s">
        <v>219</v>
      </c>
      <c r="E518" s="3" t="s">
        <v>103</v>
      </c>
      <c r="F518" s="3" t="s">
        <v>3587</v>
      </c>
    </row>
    <row r="519" spans="1:6" ht="14.4" x14ac:dyDescent="0.3">
      <c r="A519" s="24" t="s">
        <v>3588</v>
      </c>
      <c r="B519" s="24" t="s">
        <v>3589</v>
      </c>
      <c r="C519" s="24" t="s">
        <v>3590</v>
      </c>
      <c r="D519" s="3" t="s">
        <v>57</v>
      </c>
      <c r="E519" s="3" t="s">
        <v>103</v>
      </c>
      <c r="F519" s="3" t="s">
        <v>3591</v>
      </c>
    </row>
    <row r="520" spans="1:6" ht="14.4" x14ac:dyDescent="0.3">
      <c r="A520" s="24" t="s">
        <v>3592</v>
      </c>
      <c r="B520" s="24" t="s">
        <v>3593</v>
      </c>
      <c r="C520" s="24" t="s">
        <v>3594</v>
      </c>
      <c r="D520" s="3" t="s">
        <v>290</v>
      </c>
      <c r="E520" s="3" t="s">
        <v>103</v>
      </c>
      <c r="F520" s="3" t="s">
        <v>3595</v>
      </c>
    </row>
    <row r="521" spans="1:6" ht="14.4" x14ac:dyDescent="0.3">
      <c r="A521" s="24" t="s">
        <v>3596</v>
      </c>
      <c r="B521" s="24" t="s">
        <v>3597</v>
      </c>
      <c r="C521" s="24" t="s">
        <v>3598</v>
      </c>
      <c r="D521" s="3" t="s">
        <v>113</v>
      </c>
      <c r="E521" s="3" t="s">
        <v>103</v>
      </c>
      <c r="F521" s="3" t="s">
        <v>3599</v>
      </c>
    </row>
    <row r="522" spans="1:6" ht="14.4" x14ac:dyDescent="0.3">
      <c r="A522" s="24" t="s">
        <v>3600</v>
      </c>
      <c r="B522" s="24" t="s">
        <v>3601</v>
      </c>
      <c r="C522" s="24" t="s">
        <v>3602</v>
      </c>
      <c r="D522" s="3" t="s">
        <v>113</v>
      </c>
      <c r="E522" s="3" t="s">
        <v>103</v>
      </c>
      <c r="F522" s="3" t="s">
        <v>3603</v>
      </c>
    </row>
    <row r="523" spans="1:6" ht="14.4" x14ac:dyDescent="0.3">
      <c r="A523" s="24" t="s">
        <v>3604</v>
      </c>
      <c r="B523" s="24" t="s">
        <v>2011</v>
      </c>
      <c r="C523" s="24" t="s">
        <v>3605</v>
      </c>
      <c r="E523" s="3" t="s">
        <v>103</v>
      </c>
    </row>
    <row r="524" spans="1:6" ht="14.4" x14ac:dyDescent="0.3">
      <c r="A524" s="24" t="s">
        <v>3606</v>
      </c>
      <c r="B524" s="24" t="s">
        <v>3607</v>
      </c>
      <c r="C524" s="24" t="s">
        <v>3608</v>
      </c>
      <c r="E524" s="3" t="s">
        <v>103</v>
      </c>
      <c r="F524" s="3" t="s">
        <v>3609</v>
      </c>
    </row>
    <row r="525" spans="1:6" ht="14.4" x14ac:dyDescent="0.3">
      <c r="A525" s="24" t="s">
        <v>3610</v>
      </c>
      <c r="B525" s="24" t="s">
        <v>3611</v>
      </c>
      <c r="C525" s="24" t="s">
        <v>3612</v>
      </c>
      <c r="E525" s="3" t="s">
        <v>103</v>
      </c>
      <c r="F525" s="3" t="s">
        <v>3613</v>
      </c>
    </row>
    <row r="526" spans="1:6" ht="14.4" x14ac:dyDescent="0.3">
      <c r="A526" s="24" t="s">
        <v>3614</v>
      </c>
      <c r="B526" s="24" t="s">
        <v>3615</v>
      </c>
      <c r="C526" s="24" t="s">
        <v>3616</v>
      </c>
      <c r="E526" s="3" t="s">
        <v>103</v>
      </c>
      <c r="F526" s="3" t="s">
        <v>3617</v>
      </c>
    </row>
    <row r="527" spans="1:6" ht="14.4" x14ac:dyDescent="0.3">
      <c r="A527" s="24" t="s">
        <v>3618</v>
      </c>
      <c r="B527" s="24" t="s">
        <v>3619</v>
      </c>
      <c r="C527" s="24" t="s">
        <v>3620</v>
      </c>
      <c r="E527" s="3" t="s">
        <v>103</v>
      </c>
      <c r="F527" s="3" t="s">
        <v>3621</v>
      </c>
    </row>
    <row r="528" spans="1:6" ht="14.4" x14ac:dyDescent="0.3">
      <c r="A528" s="24" t="s">
        <v>3622</v>
      </c>
      <c r="B528" s="24" t="s">
        <v>3623</v>
      </c>
      <c r="C528" s="24" t="s">
        <v>3624</v>
      </c>
      <c r="E528" s="3" t="s">
        <v>103</v>
      </c>
      <c r="F528" s="3" t="s">
        <v>3625</v>
      </c>
    </row>
    <row r="529" spans="1:11" ht="14.4" x14ac:dyDescent="0.3">
      <c r="A529" s="24" t="s">
        <v>3626</v>
      </c>
      <c r="B529" s="24" t="s">
        <v>3627</v>
      </c>
      <c r="C529" s="24" t="s">
        <v>3628</v>
      </c>
      <c r="E529" s="3" t="s">
        <v>103</v>
      </c>
      <c r="F529" s="3" t="s">
        <v>3629</v>
      </c>
    </row>
    <row r="530" spans="1:11" ht="14.4" x14ac:dyDescent="0.3">
      <c r="A530" s="24" t="s">
        <v>3630</v>
      </c>
      <c r="B530" s="24" t="s">
        <v>3631</v>
      </c>
      <c r="C530" s="24" t="s">
        <v>3632</v>
      </c>
      <c r="E530" s="3" t="s">
        <v>103</v>
      </c>
      <c r="F530" s="3" t="s">
        <v>3633</v>
      </c>
    </row>
    <row r="531" spans="1:11" ht="14.4" x14ac:dyDescent="0.3">
      <c r="A531" s="24" t="s">
        <v>3634</v>
      </c>
      <c r="B531" s="24" t="s">
        <v>3635</v>
      </c>
      <c r="C531" s="24" t="s">
        <v>3636</v>
      </c>
      <c r="E531" s="3" t="s">
        <v>103</v>
      </c>
      <c r="F531" s="3" t="s">
        <v>3637</v>
      </c>
    </row>
    <row r="532" spans="1:11" ht="14.4" x14ac:dyDescent="0.3">
      <c r="A532" s="24" t="s">
        <v>3638</v>
      </c>
      <c r="B532" s="24" t="s">
        <v>3639</v>
      </c>
      <c r="C532" s="24" t="s">
        <v>3640</v>
      </c>
      <c r="E532" s="3" t="s">
        <v>103</v>
      </c>
      <c r="F532" s="3" t="s">
        <v>3641</v>
      </c>
    </row>
    <row r="533" spans="1:11" ht="14.4" x14ac:dyDescent="0.3">
      <c r="A533" s="24" t="s">
        <v>3642</v>
      </c>
      <c r="B533" s="24" t="s">
        <v>3643</v>
      </c>
      <c r="C533" s="24" t="s">
        <v>3644</v>
      </c>
      <c r="E533" s="3" t="s">
        <v>103</v>
      </c>
      <c r="F533" s="3" t="s">
        <v>3645</v>
      </c>
    </row>
    <row r="534" spans="1:11" ht="14.4" x14ac:dyDescent="0.3">
      <c r="A534" s="24" t="s">
        <v>3646</v>
      </c>
      <c r="B534" s="24" t="s">
        <v>3647</v>
      </c>
      <c r="C534" s="24" t="s">
        <v>3648</v>
      </c>
      <c r="E534" s="3" t="s">
        <v>103</v>
      </c>
      <c r="F534" s="3" t="s">
        <v>3649</v>
      </c>
    </row>
    <row r="535" spans="1:11" ht="14.4" x14ac:dyDescent="0.3">
      <c r="A535" s="24" t="s">
        <v>3650</v>
      </c>
      <c r="B535" s="24" t="s">
        <v>3651</v>
      </c>
      <c r="C535" s="24" t="s">
        <v>3652</v>
      </c>
      <c r="E535" s="3" t="s">
        <v>103</v>
      </c>
      <c r="F535" s="3" t="s">
        <v>3649</v>
      </c>
    </row>
    <row r="536" spans="1:11" ht="14.4" x14ac:dyDescent="0.3">
      <c r="A536" s="24" t="s">
        <v>3653</v>
      </c>
      <c r="B536" s="24" t="s">
        <v>2011</v>
      </c>
      <c r="C536" s="24" t="s">
        <v>3654</v>
      </c>
      <c r="E536" s="3" t="s">
        <v>103</v>
      </c>
    </row>
    <row r="537" spans="1:11" ht="14.4" x14ac:dyDescent="0.3">
      <c r="A537" s="24" t="s">
        <v>3655</v>
      </c>
      <c r="B537" s="24" t="s">
        <v>3656</v>
      </c>
      <c r="C537" s="24" t="s">
        <v>3657</v>
      </c>
      <c r="D537" s="3" t="s">
        <v>57</v>
      </c>
      <c r="E537" s="3" t="s">
        <v>103</v>
      </c>
      <c r="F537" s="3" t="s">
        <v>3658</v>
      </c>
      <c r="G537" s="3" t="s">
        <v>3659</v>
      </c>
      <c r="I537" s="3">
        <f>FIND("_",G537,1)</f>
        <v>10</v>
      </c>
      <c r="J537" s="3" t="str">
        <f>MID(G537,1,I537-1)</f>
        <v>LC31AIT20</v>
      </c>
      <c r="K537" s="24" t="s">
        <v>3657</v>
      </c>
    </row>
    <row r="538" spans="1:11" ht="14.4" x14ac:dyDescent="0.3">
      <c r="A538" s="24" t="s">
        <v>3660</v>
      </c>
      <c r="B538" s="24" t="s">
        <v>3661</v>
      </c>
      <c r="C538" s="24" t="s">
        <v>3662</v>
      </c>
      <c r="D538" s="3" t="s">
        <v>57</v>
      </c>
      <c r="E538" s="3" t="s">
        <v>103</v>
      </c>
      <c r="F538" s="3" t="s">
        <v>3663</v>
      </c>
      <c r="G538" s="3" t="s">
        <v>3664</v>
      </c>
      <c r="I538" s="3">
        <f t="shared" ref="I538:I601" si="0">FIND("_",G538,1)</f>
        <v>10</v>
      </c>
      <c r="J538" s="3" t="str">
        <f t="shared" ref="J538:J601" si="1">MID(G538,1,I538-1)</f>
        <v>LC31AIT40</v>
      </c>
      <c r="K538" s="24" t="s">
        <v>3662</v>
      </c>
    </row>
    <row r="539" spans="1:11" ht="14.4" x14ac:dyDescent="0.3">
      <c r="A539" s="24" t="s">
        <v>3665</v>
      </c>
      <c r="B539" s="24" t="s">
        <v>3666</v>
      </c>
      <c r="C539" s="24" t="s">
        <v>3667</v>
      </c>
      <c r="D539" s="3" t="s">
        <v>57</v>
      </c>
      <c r="E539" s="3" t="s">
        <v>103</v>
      </c>
      <c r="F539" s="3" t="s">
        <v>3668</v>
      </c>
      <c r="G539" s="3" t="s">
        <v>3669</v>
      </c>
      <c r="I539" s="3">
        <f t="shared" si="0"/>
        <v>10</v>
      </c>
      <c r="J539" s="3" t="str">
        <f t="shared" si="1"/>
        <v>LC31AIT41</v>
      </c>
      <c r="K539" s="24" t="s">
        <v>3667</v>
      </c>
    </row>
    <row r="540" spans="1:11" ht="14.4" x14ac:dyDescent="0.3">
      <c r="A540" s="24" t="s">
        <v>3670</v>
      </c>
      <c r="B540" s="24" t="s">
        <v>3671</v>
      </c>
      <c r="C540" s="24" t="s">
        <v>3672</v>
      </c>
      <c r="D540" s="3" t="s">
        <v>57</v>
      </c>
      <c r="E540" s="3" t="s">
        <v>103</v>
      </c>
      <c r="F540" s="3" t="s">
        <v>3673</v>
      </c>
      <c r="G540" s="3" t="s">
        <v>3674</v>
      </c>
      <c r="I540" s="3">
        <f t="shared" si="0"/>
        <v>10</v>
      </c>
      <c r="J540" s="3" t="str">
        <f t="shared" si="1"/>
        <v>LC31AIT21</v>
      </c>
      <c r="K540" s="24" t="s">
        <v>3672</v>
      </c>
    </row>
    <row r="541" spans="1:11" ht="14.4" x14ac:dyDescent="0.3">
      <c r="A541" s="24" t="s">
        <v>3675</v>
      </c>
      <c r="B541" s="24" t="s">
        <v>3676</v>
      </c>
      <c r="C541" s="24" t="s">
        <v>3677</v>
      </c>
      <c r="D541" s="3" t="s">
        <v>57</v>
      </c>
      <c r="E541" s="3" t="s">
        <v>103</v>
      </c>
      <c r="F541" s="3" t="s">
        <v>3678</v>
      </c>
      <c r="G541" s="3" t="s">
        <v>3679</v>
      </c>
      <c r="I541" s="3">
        <f t="shared" si="0"/>
        <v>10</v>
      </c>
      <c r="J541" s="3" t="str">
        <f t="shared" si="1"/>
        <v>LC31AIT42</v>
      </c>
      <c r="K541" s="24" t="s">
        <v>3677</v>
      </c>
    </row>
    <row r="542" spans="1:11" ht="14.4" x14ac:dyDescent="0.3">
      <c r="A542" s="24" t="s">
        <v>3680</v>
      </c>
      <c r="B542" s="24" t="s">
        <v>3681</v>
      </c>
      <c r="C542" s="24" t="s">
        <v>3682</v>
      </c>
      <c r="D542" s="3" t="s">
        <v>113</v>
      </c>
      <c r="E542" s="3" t="s">
        <v>103</v>
      </c>
      <c r="F542" s="3" t="s">
        <v>3683</v>
      </c>
      <c r="G542" s="3" t="s">
        <v>3684</v>
      </c>
      <c r="I542" s="3">
        <f t="shared" si="0"/>
        <v>10</v>
      </c>
      <c r="J542" s="3" t="str">
        <f t="shared" si="1"/>
        <v>LB160BT01</v>
      </c>
      <c r="K542" s="24" t="s">
        <v>3682</v>
      </c>
    </row>
    <row r="543" spans="1:11" ht="14.4" x14ac:dyDescent="0.3">
      <c r="A543" s="24" t="s">
        <v>3685</v>
      </c>
      <c r="B543" s="24" t="s">
        <v>3686</v>
      </c>
      <c r="C543" s="24" t="s">
        <v>3687</v>
      </c>
      <c r="D543" s="3" t="s">
        <v>57</v>
      </c>
      <c r="E543" s="3" t="s">
        <v>103</v>
      </c>
      <c r="F543" s="3" t="s">
        <v>3688</v>
      </c>
      <c r="G543" s="3" t="s">
        <v>3689</v>
      </c>
      <c r="I543" s="3">
        <f t="shared" si="0"/>
        <v>10</v>
      </c>
      <c r="J543" s="3" t="str">
        <f t="shared" si="1"/>
        <v>LC31AIT20</v>
      </c>
      <c r="K543" s="24" t="s">
        <v>3687</v>
      </c>
    </row>
    <row r="544" spans="1:11" ht="14.4" x14ac:dyDescent="0.3">
      <c r="A544" s="24" t="s">
        <v>3690</v>
      </c>
      <c r="B544" s="24" t="s">
        <v>3691</v>
      </c>
      <c r="C544" s="24" t="s">
        <v>3692</v>
      </c>
      <c r="D544" s="3" t="s">
        <v>57</v>
      </c>
      <c r="E544" s="3" t="s">
        <v>103</v>
      </c>
      <c r="F544" s="3" t="s">
        <v>3693</v>
      </c>
      <c r="G544" s="3" t="s">
        <v>3694</v>
      </c>
      <c r="I544" s="3">
        <f t="shared" si="0"/>
        <v>10</v>
      </c>
      <c r="J544" s="3" t="str">
        <f t="shared" si="1"/>
        <v>LC31AIT40</v>
      </c>
      <c r="K544" s="24" t="s">
        <v>3692</v>
      </c>
    </row>
    <row r="545" spans="1:11" ht="14.4" x14ac:dyDescent="0.3">
      <c r="A545" s="24" t="s">
        <v>3695</v>
      </c>
      <c r="B545" s="24" t="s">
        <v>3696</v>
      </c>
      <c r="C545" s="24" t="s">
        <v>3697</v>
      </c>
      <c r="D545" s="3" t="s">
        <v>57</v>
      </c>
      <c r="E545" s="3" t="s">
        <v>103</v>
      </c>
      <c r="F545" s="3" t="s">
        <v>3698</v>
      </c>
      <c r="G545" s="3" t="s">
        <v>3699</v>
      </c>
      <c r="I545" s="3">
        <f t="shared" si="0"/>
        <v>10</v>
      </c>
      <c r="J545" s="3" t="str">
        <f t="shared" si="1"/>
        <v>LC31AIT41</v>
      </c>
      <c r="K545" s="24" t="s">
        <v>3697</v>
      </c>
    </row>
    <row r="546" spans="1:11" ht="14.4" x14ac:dyDescent="0.3">
      <c r="A546" s="24" t="s">
        <v>3700</v>
      </c>
      <c r="B546" s="24" t="s">
        <v>3701</v>
      </c>
      <c r="C546" s="24" t="s">
        <v>3702</v>
      </c>
      <c r="D546" s="3" t="s">
        <v>57</v>
      </c>
      <c r="E546" s="3" t="s">
        <v>103</v>
      </c>
      <c r="F546" s="3" t="s">
        <v>3703</v>
      </c>
      <c r="G546" s="3" t="s">
        <v>3704</v>
      </c>
      <c r="I546" s="3">
        <f t="shared" si="0"/>
        <v>10</v>
      </c>
      <c r="J546" s="3" t="str">
        <f t="shared" si="1"/>
        <v>LC31AIT20</v>
      </c>
      <c r="K546" s="24" t="s">
        <v>3702</v>
      </c>
    </row>
    <row r="547" spans="1:11" ht="14.4" x14ac:dyDescent="0.3">
      <c r="A547" s="24" t="s">
        <v>3705</v>
      </c>
      <c r="B547" s="24" t="s">
        <v>3706</v>
      </c>
      <c r="C547" s="24" t="s">
        <v>3707</v>
      </c>
      <c r="D547" s="3" t="s">
        <v>57</v>
      </c>
      <c r="E547" s="3" t="s">
        <v>103</v>
      </c>
      <c r="F547" s="3" t="s">
        <v>3708</v>
      </c>
      <c r="G547" s="3" t="s">
        <v>3709</v>
      </c>
      <c r="I547" s="3">
        <f t="shared" si="0"/>
        <v>10</v>
      </c>
      <c r="J547" s="3" t="str">
        <f t="shared" si="1"/>
        <v>LC31AIT40</v>
      </c>
      <c r="K547" s="24" t="s">
        <v>3707</v>
      </c>
    </row>
    <row r="548" spans="1:11" ht="14.4" x14ac:dyDescent="0.3">
      <c r="A548" s="24" t="s">
        <v>3710</v>
      </c>
      <c r="B548" s="24" t="s">
        <v>3711</v>
      </c>
      <c r="C548" s="24" t="s">
        <v>3712</v>
      </c>
      <c r="D548" s="3" t="s">
        <v>57</v>
      </c>
      <c r="E548" s="3" t="s">
        <v>103</v>
      </c>
      <c r="F548" s="3" t="s">
        <v>3713</v>
      </c>
      <c r="G548" s="3" t="s">
        <v>3714</v>
      </c>
      <c r="I548" s="3">
        <f t="shared" si="0"/>
        <v>10</v>
      </c>
      <c r="J548" s="3" t="str">
        <f t="shared" si="1"/>
        <v>LC31AIT41</v>
      </c>
      <c r="K548" s="24" t="s">
        <v>3712</v>
      </c>
    </row>
    <row r="549" spans="1:11" ht="14.4" x14ac:dyDescent="0.3">
      <c r="A549" s="24" t="s">
        <v>3715</v>
      </c>
      <c r="B549" s="24" t="s">
        <v>3716</v>
      </c>
      <c r="C549" s="24" t="s">
        <v>3717</v>
      </c>
      <c r="D549" s="3" t="s">
        <v>57</v>
      </c>
      <c r="E549" s="3" t="s">
        <v>103</v>
      </c>
      <c r="F549" s="3" t="s">
        <v>3718</v>
      </c>
      <c r="G549" s="3" t="s">
        <v>3719</v>
      </c>
      <c r="I549" s="3">
        <f t="shared" si="0"/>
        <v>10</v>
      </c>
      <c r="J549" s="3" t="str">
        <f t="shared" si="1"/>
        <v>LC31AIT20</v>
      </c>
      <c r="K549" s="24" t="s">
        <v>3717</v>
      </c>
    </row>
    <row r="550" spans="1:11" ht="14.4" x14ac:dyDescent="0.3">
      <c r="A550" s="24" t="s">
        <v>3720</v>
      </c>
      <c r="B550" s="24" t="s">
        <v>3721</v>
      </c>
      <c r="C550" s="24" t="s">
        <v>3722</v>
      </c>
      <c r="D550" s="3" t="s">
        <v>57</v>
      </c>
      <c r="E550" s="3" t="s">
        <v>103</v>
      </c>
      <c r="F550" s="3" t="s">
        <v>3723</v>
      </c>
      <c r="G550" s="3" t="s">
        <v>3724</v>
      </c>
      <c r="I550" s="3">
        <f t="shared" si="0"/>
        <v>10</v>
      </c>
      <c r="J550" s="3" t="str">
        <f t="shared" si="1"/>
        <v>LC31AIT40</v>
      </c>
      <c r="K550" s="24" t="s">
        <v>3722</v>
      </c>
    </row>
    <row r="551" spans="1:11" ht="14.4" x14ac:dyDescent="0.3">
      <c r="A551" s="24" t="s">
        <v>3725</v>
      </c>
      <c r="B551" s="24" t="s">
        <v>3726</v>
      </c>
      <c r="C551" s="24" t="s">
        <v>3727</v>
      </c>
      <c r="D551" s="3" t="s">
        <v>57</v>
      </c>
      <c r="E551" s="3" t="s">
        <v>103</v>
      </c>
      <c r="F551" s="3" t="s">
        <v>3728</v>
      </c>
      <c r="G551" s="3" t="s">
        <v>3729</v>
      </c>
      <c r="I551" s="3">
        <f t="shared" si="0"/>
        <v>10</v>
      </c>
      <c r="J551" s="3" t="str">
        <f t="shared" si="1"/>
        <v>LC31AIT41</v>
      </c>
      <c r="K551" s="24" t="s">
        <v>3727</v>
      </c>
    </row>
    <row r="552" spans="1:11" ht="14.4" x14ac:dyDescent="0.3">
      <c r="A552" s="24" t="s">
        <v>3730</v>
      </c>
      <c r="B552" s="24" t="s">
        <v>3731</v>
      </c>
      <c r="C552" s="24" t="s">
        <v>3732</v>
      </c>
      <c r="D552" s="3" t="s">
        <v>57</v>
      </c>
      <c r="E552" s="3" t="s">
        <v>103</v>
      </c>
      <c r="F552" s="3" t="s">
        <v>3733</v>
      </c>
      <c r="G552" s="3" t="s">
        <v>3734</v>
      </c>
      <c r="I552" s="3">
        <f t="shared" si="0"/>
        <v>10</v>
      </c>
      <c r="J552" s="3" t="str">
        <f t="shared" si="1"/>
        <v>LC31AIT20</v>
      </c>
      <c r="K552" s="24" t="s">
        <v>3732</v>
      </c>
    </row>
    <row r="553" spans="1:11" ht="14.4" x14ac:dyDescent="0.3">
      <c r="A553" s="24" t="s">
        <v>3735</v>
      </c>
      <c r="B553" s="24" t="s">
        <v>3736</v>
      </c>
      <c r="C553" s="24" t="s">
        <v>3737</v>
      </c>
      <c r="D553" s="3" t="s">
        <v>57</v>
      </c>
      <c r="E553" s="3" t="s">
        <v>103</v>
      </c>
      <c r="F553" s="3" t="s">
        <v>3738</v>
      </c>
      <c r="G553" s="3" t="s">
        <v>3739</v>
      </c>
      <c r="I553" s="3">
        <f t="shared" si="0"/>
        <v>10</v>
      </c>
      <c r="J553" s="3" t="str">
        <f t="shared" si="1"/>
        <v>LC31AIT40</v>
      </c>
      <c r="K553" s="24" t="s">
        <v>3737</v>
      </c>
    </row>
    <row r="554" spans="1:11" ht="14.4" x14ac:dyDescent="0.3">
      <c r="A554" s="24" t="s">
        <v>3740</v>
      </c>
      <c r="B554" s="24" t="s">
        <v>3741</v>
      </c>
      <c r="C554" s="24" t="s">
        <v>3742</v>
      </c>
      <c r="D554" s="3" t="s">
        <v>57</v>
      </c>
      <c r="E554" s="3" t="s">
        <v>103</v>
      </c>
      <c r="F554" s="3" t="s">
        <v>3743</v>
      </c>
      <c r="G554" s="3" t="s">
        <v>3744</v>
      </c>
      <c r="I554" s="3">
        <f t="shared" si="0"/>
        <v>10</v>
      </c>
      <c r="J554" s="3" t="str">
        <f t="shared" si="1"/>
        <v>LC31AIT41</v>
      </c>
      <c r="K554" s="24" t="s">
        <v>3742</v>
      </c>
    </row>
    <row r="555" spans="1:11" ht="14.4" x14ac:dyDescent="0.3">
      <c r="A555" s="24" t="s">
        <v>3745</v>
      </c>
      <c r="B555" s="24" t="s">
        <v>3746</v>
      </c>
      <c r="C555" s="24" t="s">
        <v>3747</v>
      </c>
      <c r="D555" s="3" t="s">
        <v>57</v>
      </c>
      <c r="E555" s="3" t="s">
        <v>103</v>
      </c>
      <c r="F555" s="3" t="s">
        <v>3748</v>
      </c>
      <c r="G555" s="3" t="s">
        <v>3749</v>
      </c>
      <c r="I555" s="3">
        <f t="shared" si="0"/>
        <v>10</v>
      </c>
      <c r="J555" s="3" t="str">
        <f t="shared" si="1"/>
        <v>LC31AIT20</v>
      </c>
      <c r="K555" s="24" t="s">
        <v>3747</v>
      </c>
    </row>
    <row r="556" spans="1:11" ht="14.4" x14ac:dyDescent="0.3">
      <c r="A556" s="24" t="s">
        <v>3750</v>
      </c>
      <c r="B556" s="24" t="s">
        <v>3751</v>
      </c>
      <c r="C556" s="24" t="s">
        <v>3752</v>
      </c>
      <c r="D556" s="3" t="s">
        <v>57</v>
      </c>
      <c r="E556" s="3" t="s">
        <v>103</v>
      </c>
      <c r="F556" s="3" t="s">
        <v>3753</v>
      </c>
      <c r="G556" s="3" t="s">
        <v>3754</v>
      </c>
      <c r="I556" s="3">
        <f t="shared" si="0"/>
        <v>10</v>
      </c>
      <c r="J556" s="3" t="str">
        <f t="shared" si="1"/>
        <v>LC31AIT40</v>
      </c>
      <c r="K556" s="24" t="s">
        <v>3752</v>
      </c>
    </row>
    <row r="557" spans="1:11" ht="14.4" x14ac:dyDescent="0.3">
      <c r="A557" s="24" t="s">
        <v>3755</v>
      </c>
      <c r="B557" s="24" t="s">
        <v>3756</v>
      </c>
      <c r="C557" s="24" t="s">
        <v>3757</v>
      </c>
      <c r="D557" s="3" t="s">
        <v>57</v>
      </c>
      <c r="E557" s="3" t="s">
        <v>103</v>
      </c>
      <c r="F557" s="3" t="s">
        <v>3758</v>
      </c>
      <c r="G557" s="3" t="s">
        <v>3759</v>
      </c>
      <c r="I557" s="3">
        <f t="shared" si="0"/>
        <v>10</v>
      </c>
      <c r="J557" s="3" t="str">
        <f t="shared" si="1"/>
        <v>LC31AIT41</v>
      </c>
      <c r="K557" s="24" t="s">
        <v>3757</v>
      </c>
    </row>
    <row r="558" spans="1:11" ht="14.4" x14ac:dyDescent="0.3">
      <c r="A558" s="24" t="s">
        <v>3760</v>
      </c>
      <c r="B558" s="24" t="s">
        <v>3761</v>
      </c>
      <c r="C558" s="24" t="s">
        <v>3762</v>
      </c>
      <c r="D558" s="3" t="s">
        <v>57</v>
      </c>
      <c r="E558" s="3" t="s">
        <v>103</v>
      </c>
      <c r="F558" s="3" t="s">
        <v>3763</v>
      </c>
      <c r="G558" s="3" t="s">
        <v>3764</v>
      </c>
      <c r="I558" s="3">
        <f t="shared" si="0"/>
        <v>10</v>
      </c>
      <c r="J558" s="3" t="str">
        <f t="shared" si="1"/>
        <v>LC31AIT20</v>
      </c>
      <c r="K558" s="24" t="s">
        <v>3762</v>
      </c>
    </row>
    <row r="559" spans="1:11" ht="14.4" x14ac:dyDescent="0.3">
      <c r="A559" s="24" t="s">
        <v>3765</v>
      </c>
      <c r="B559" s="24" t="s">
        <v>3766</v>
      </c>
      <c r="C559" s="24" t="s">
        <v>3767</v>
      </c>
      <c r="D559" s="3" t="s">
        <v>57</v>
      </c>
      <c r="E559" s="3" t="s">
        <v>103</v>
      </c>
      <c r="F559" s="3" t="s">
        <v>3768</v>
      </c>
      <c r="G559" s="3" t="s">
        <v>3769</v>
      </c>
      <c r="I559" s="3">
        <f t="shared" si="0"/>
        <v>10</v>
      </c>
      <c r="J559" s="3" t="str">
        <f t="shared" si="1"/>
        <v>LC31AIT40</v>
      </c>
      <c r="K559" s="24" t="s">
        <v>3767</v>
      </c>
    </row>
    <row r="560" spans="1:11" ht="14.4" x14ac:dyDescent="0.3">
      <c r="A560" s="24" t="s">
        <v>3770</v>
      </c>
      <c r="B560" s="24" t="s">
        <v>3771</v>
      </c>
      <c r="C560" s="24" t="s">
        <v>3772</v>
      </c>
      <c r="D560" s="3" t="s">
        <v>57</v>
      </c>
      <c r="E560" s="3" t="s">
        <v>103</v>
      </c>
      <c r="F560" s="3" t="s">
        <v>3773</v>
      </c>
      <c r="G560" s="3" t="s">
        <v>3774</v>
      </c>
      <c r="I560" s="3">
        <f t="shared" si="0"/>
        <v>10</v>
      </c>
      <c r="J560" s="3" t="str">
        <f t="shared" si="1"/>
        <v>LC31AIT41</v>
      </c>
      <c r="K560" s="24" t="s">
        <v>3772</v>
      </c>
    </row>
    <row r="561" spans="1:11" ht="14.4" x14ac:dyDescent="0.3">
      <c r="A561" s="24" t="s">
        <v>3775</v>
      </c>
      <c r="B561" s="24" t="s">
        <v>3776</v>
      </c>
      <c r="C561" s="24" t="s">
        <v>3777</v>
      </c>
      <c r="D561" s="3" t="s">
        <v>57</v>
      </c>
      <c r="E561" s="3" t="s">
        <v>103</v>
      </c>
      <c r="F561" s="3" t="s">
        <v>3778</v>
      </c>
      <c r="G561" s="3" t="s">
        <v>3779</v>
      </c>
      <c r="I561" s="3">
        <f t="shared" si="0"/>
        <v>10</v>
      </c>
      <c r="J561" s="3" t="str">
        <f t="shared" si="1"/>
        <v>LC31AIT20</v>
      </c>
      <c r="K561" s="24" t="s">
        <v>3777</v>
      </c>
    </row>
    <row r="562" spans="1:11" ht="14.4" x14ac:dyDescent="0.3">
      <c r="A562" s="24" t="s">
        <v>3780</v>
      </c>
      <c r="B562" s="24" t="s">
        <v>3781</v>
      </c>
      <c r="C562" s="24" t="s">
        <v>3782</v>
      </c>
      <c r="D562" s="3" t="s">
        <v>57</v>
      </c>
      <c r="E562" s="3" t="s">
        <v>103</v>
      </c>
      <c r="F562" s="3" t="s">
        <v>3783</v>
      </c>
      <c r="G562" s="3" t="s">
        <v>3784</v>
      </c>
      <c r="I562" s="3">
        <f t="shared" si="0"/>
        <v>10</v>
      </c>
      <c r="J562" s="3" t="str">
        <f t="shared" si="1"/>
        <v>LC31AIT40</v>
      </c>
      <c r="K562" s="24" t="s">
        <v>3782</v>
      </c>
    </row>
    <row r="563" spans="1:11" ht="14.4" x14ac:dyDescent="0.3">
      <c r="A563" s="24" t="s">
        <v>3785</v>
      </c>
      <c r="B563" s="24" t="s">
        <v>3786</v>
      </c>
      <c r="C563" s="24" t="s">
        <v>3787</v>
      </c>
      <c r="D563" s="3" t="s">
        <v>57</v>
      </c>
      <c r="E563" s="3" t="s">
        <v>103</v>
      </c>
      <c r="F563" s="3" t="s">
        <v>3788</v>
      </c>
      <c r="G563" s="3" t="s">
        <v>3789</v>
      </c>
      <c r="I563" s="3">
        <f t="shared" si="0"/>
        <v>10</v>
      </c>
      <c r="J563" s="3" t="str">
        <f t="shared" si="1"/>
        <v>LC31AIT41</v>
      </c>
      <c r="K563" s="24" t="s">
        <v>3787</v>
      </c>
    </row>
    <row r="564" spans="1:11" ht="14.4" x14ac:dyDescent="0.3">
      <c r="A564" s="24" t="s">
        <v>3790</v>
      </c>
      <c r="B564" s="24" t="s">
        <v>3791</v>
      </c>
      <c r="C564" s="24" t="s">
        <v>3792</v>
      </c>
      <c r="D564" s="3" t="s">
        <v>57</v>
      </c>
      <c r="E564" s="3" t="s">
        <v>103</v>
      </c>
      <c r="F564" s="3" t="s">
        <v>3793</v>
      </c>
      <c r="G564" s="3" t="s">
        <v>3794</v>
      </c>
      <c r="I564" s="3">
        <f t="shared" si="0"/>
        <v>10</v>
      </c>
      <c r="J564" s="3" t="str">
        <f t="shared" si="1"/>
        <v>LC31AIT20</v>
      </c>
      <c r="K564" s="24" t="s">
        <v>3792</v>
      </c>
    </row>
    <row r="565" spans="1:11" ht="14.4" x14ac:dyDescent="0.3">
      <c r="A565" s="24" t="s">
        <v>3795</v>
      </c>
      <c r="B565" s="24" t="s">
        <v>3796</v>
      </c>
      <c r="C565" s="24" t="s">
        <v>3797</v>
      </c>
      <c r="D565" s="3" t="s">
        <v>57</v>
      </c>
      <c r="E565" s="3" t="s">
        <v>103</v>
      </c>
      <c r="F565" s="3" t="s">
        <v>3798</v>
      </c>
      <c r="G565" s="3" t="s">
        <v>3799</v>
      </c>
      <c r="I565" s="3">
        <f t="shared" si="0"/>
        <v>10</v>
      </c>
      <c r="J565" s="3" t="str">
        <f t="shared" si="1"/>
        <v>LC31AIT40</v>
      </c>
      <c r="K565" s="24" t="s">
        <v>3797</v>
      </c>
    </row>
    <row r="566" spans="1:11" ht="14.4" x14ac:dyDescent="0.3">
      <c r="A566" s="24" t="s">
        <v>3800</v>
      </c>
      <c r="B566" s="24" t="s">
        <v>3801</v>
      </c>
      <c r="C566" s="24" t="s">
        <v>3802</v>
      </c>
      <c r="D566" s="3" t="s">
        <v>57</v>
      </c>
      <c r="E566" s="3" t="s">
        <v>103</v>
      </c>
      <c r="F566" s="3" t="s">
        <v>3803</v>
      </c>
      <c r="G566" s="3" t="s">
        <v>3804</v>
      </c>
      <c r="I566" s="3">
        <f t="shared" si="0"/>
        <v>10</v>
      </c>
      <c r="J566" s="3" t="str">
        <f t="shared" si="1"/>
        <v>LC31AIT41</v>
      </c>
      <c r="K566" s="24" t="s">
        <v>3802</v>
      </c>
    </row>
    <row r="567" spans="1:11" ht="14.4" x14ac:dyDescent="0.3">
      <c r="A567" s="24" t="s">
        <v>3805</v>
      </c>
      <c r="B567" s="24" t="s">
        <v>3806</v>
      </c>
      <c r="C567" s="24" t="s">
        <v>3807</v>
      </c>
      <c r="D567" s="3" t="s">
        <v>401</v>
      </c>
      <c r="E567" s="3" t="s">
        <v>103</v>
      </c>
      <c r="F567" s="3" t="s">
        <v>3808</v>
      </c>
      <c r="G567" s="3" t="s">
        <v>3809</v>
      </c>
      <c r="I567" s="3">
        <f t="shared" si="0"/>
        <v>10</v>
      </c>
      <c r="J567" s="3" t="str">
        <f t="shared" si="1"/>
        <v>LC210BQ01</v>
      </c>
      <c r="K567" s="24" t="s">
        <v>3807</v>
      </c>
    </row>
    <row r="568" spans="1:11" ht="14.4" x14ac:dyDescent="0.3">
      <c r="A568" s="24" t="s">
        <v>3810</v>
      </c>
      <c r="B568" s="24" t="s">
        <v>3811</v>
      </c>
      <c r="C568" s="24" t="s">
        <v>3812</v>
      </c>
      <c r="D568" s="3" t="s">
        <v>113</v>
      </c>
      <c r="E568" s="3" t="s">
        <v>103</v>
      </c>
      <c r="F568" s="3" t="s">
        <v>3813</v>
      </c>
      <c r="G568" s="3" t="s">
        <v>3814</v>
      </c>
      <c r="I568" s="3">
        <f t="shared" si="0"/>
        <v>10</v>
      </c>
      <c r="J568" s="3" t="str">
        <f t="shared" si="1"/>
        <v>LC130BT03</v>
      </c>
      <c r="K568" s="24" t="s">
        <v>3812</v>
      </c>
    </row>
    <row r="569" spans="1:11" ht="14.4" x14ac:dyDescent="0.3">
      <c r="A569" s="24" t="s">
        <v>3815</v>
      </c>
      <c r="B569" s="24" t="s">
        <v>3816</v>
      </c>
      <c r="C569" s="24" t="s">
        <v>3817</v>
      </c>
      <c r="D569" s="3" t="s">
        <v>113</v>
      </c>
      <c r="E569" s="3" t="s">
        <v>103</v>
      </c>
      <c r="F569" s="3" t="s">
        <v>3818</v>
      </c>
      <c r="G569" s="3" t="s">
        <v>3819</v>
      </c>
      <c r="I569" s="3">
        <f t="shared" si="0"/>
        <v>10</v>
      </c>
      <c r="J569" s="3" t="str">
        <f t="shared" si="1"/>
        <v>LC162BT01</v>
      </c>
      <c r="K569" s="24" t="s">
        <v>3817</v>
      </c>
    </row>
    <row r="570" spans="1:11" ht="14.4" x14ac:dyDescent="0.3">
      <c r="A570" s="24" t="s">
        <v>3820</v>
      </c>
      <c r="B570" s="24" t="s">
        <v>3821</v>
      </c>
      <c r="C570" s="24" t="s">
        <v>3822</v>
      </c>
      <c r="D570" s="3" t="s">
        <v>113</v>
      </c>
      <c r="E570" s="3" t="s">
        <v>103</v>
      </c>
      <c r="F570" s="3" t="s">
        <v>3823</v>
      </c>
      <c r="G570" s="3" t="s">
        <v>3824</v>
      </c>
      <c r="I570" s="3">
        <f t="shared" si="0"/>
        <v>10</v>
      </c>
      <c r="J570" s="3" t="str">
        <f t="shared" si="1"/>
        <v>LC162BT02</v>
      </c>
      <c r="K570" s="24" t="s">
        <v>3822</v>
      </c>
    </row>
    <row r="571" spans="1:11" ht="14.4" x14ac:dyDescent="0.3">
      <c r="A571" s="24" t="s">
        <v>3825</v>
      </c>
      <c r="B571" s="24" t="s">
        <v>3826</v>
      </c>
      <c r="C571" s="24" t="s">
        <v>3827</v>
      </c>
      <c r="D571" s="3" t="s">
        <v>113</v>
      </c>
      <c r="E571" s="3" t="s">
        <v>103</v>
      </c>
      <c r="F571" s="3" t="s">
        <v>3828</v>
      </c>
      <c r="G571" s="3" t="s">
        <v>3829</v>
      </c>
      <c r="I571" s="3">
        <f t="shared" si="0"/>
        <v>10</v>
      </c>
      <c r="J571" s="3" t="str">
        <f t="shared" si="1"/>
        <v>LC163BT01</v>
      </c>
      <c r="K571" s="24" t="s">
        <v>3827</v>
      </c>
    </row>
    <row r="572" spans="1:11" ht="14.4" x14ac:dyDescent="0.3">
      <c r="A572" s="24" t="s">
        <v>3830</v>
      </c>
      <c r="B572" s="24" t="s">
        <v>3831</v>
      </c>
      <c r="C572" s="24" t="s">
        <v>3832</v>
      </c>
      <c r="D572" s="3" t="s">
        <v>113</v>
      </c>
      <c r="E572" s="3" t="s">
        <v>103</v>
      </c>
      <c r="F572" s="3" t="s">
        <v>3833</v>
      </c>
      <c r="G572" s="3" t="s">
        <v>3834</v>
      </c>
      <c r="I572" s="3">
        <f t="shared" si="0"/>
        <v>10</v>
      </c>
      <c r="J572" s="3" t="str">
        <f t="shared" si="1"/>
        <v>LC163BT02</v>
      </c>
      <c r="K572" s="24" t="s">
        <v>3832</v>
      </c>
    </row>
    <row r="573" spans="1:11" ht="14.4" x14ac:dyDescent="0.3">
      <c r="A573" s="24" t="s">
        <v>3835</v>
      </c>
      <c r="B573" s="24" t="s">
        <v>3836</v>
      </c>
      <c r="C573" s="24" t="s">
        <v>3837</v>
      </c>
      <c r="D573" s="3" t="s">
        <v>113</v>
      </c>
      <c r="E573" s="3" t="s">
        <v>103</v>
      </c>
      <c r="F573" s="3" t="s">
        <v>3838</v>
      </c>
      <c r="G573" s="3" t="s">
        <v>3839</v>
      </c>
      <c r="I573" s="3">
        <f t="shared" si="0"/>
        <v>10</v>
      </c>
      <c r="J573" s="3" t="str">
        <f t="shared" si="1"/>
        <v>LC164BT01</v>
      </c>
      <c r="K573" s="24" t="s">
        <v>3837</v>
      </c>
    </row>
    <row r="574" spans="1:11" ht="14.4" x14ac:dyDescent="0.3">
      <c r="A574" s="24" t="s">
        <v>3840</v>
      </c>
      <c r="B574" s="24" t="s">
        <v>3841</v>
      </c>
      <c r="C574" s="24" t="s">
        <v>3842</v>
      </c>
      <c r="D574" s="3" t="s">
        <v>113</v>
      </c>
      <c r="E574" s="3" t="s">
        <v>103</v>
      </c>
      <c r="F574" s="3" t="s">
        <v>3843</v>
      </c>
      <c r="G574" s="3" t="s">
        <v>3844</v>
      </c>
      <c r="I574" s="3">
        <f t="shared" si="0"/>
        <v>10</v>
      </c>
      <c r="J574" s="3" t="str">
        <f t="shared" si="1"/>
        <v>LC164BT02</v>
      </c>
      <c r="K574" s="24" t="s">
        <v>3842</v>
      </c>
    </row>
    <row r="575" spans="1:11" ht="14.4" x14ac:dyDescent="0.3">
      <c r="A575" s="24" t="s">
        <v>3845</v>
      </c>
      <c r="B575" s="24" t="s">
        <v>3846</v>
      </c>
      <c r="C575" s="24" t="s">
        <v>3847</v>
      </c>
      <c r="D575" s="3" t="s">
        <v>113</v>
      </c>
      <c r="E575" s="3" t="s">
        <v>103</v>
      </c>
      <c r="F575" s="3" t="s">
        <v>3848</v>
      </c>
      <c r="G575" s="3" t="s">
        <v>3849</v>
      </c>
      <c r="I575" s="3">
        <f t="shared" si="0"/>
        <v>10</v>
      </c>
      <c r="J575" s="3" t="str">
        <f t="shared" si="1"/>
        <v>LC165BT01</v>
      </c>
      <c r="K575" s="24" t="s">
        <v>3847</v>
      </c>
    </row>
    <row r="576" spans="1:11" ht="14.4" x14ac:dyDescent="0.3">
      <c r="A576" s="24" t="s">
        <v>3850</v>
      </c>
      <c r="B576" s="24" t="s">
        <v>3851</v>
      </c>
      <c r="C576" s="24" t="s">
        <v>3852</v>
      </c>
      <c r="D576" s="3" t="s">
        <v>113</v>
      </c>
      <c r="E576" s="3" t="s">
        <v>103</v>
      </c>
      <c r="F576" s="3" t="s">
        <v>3853</v>
      </c>
      <c r="G576" s="3" t="s">
        <v>3854</v>
      </c>
      <c r="I576" s="3">
        <f t="shared" si="0"/>
        <v>10</v>
      </c>
      <c r="J576" s="3" t="str">
        <f t="shared" si="1"/>
        <v>LC165BT02</v>
      </c>
      <c r="K576" s="24" t="s">
        <v>3852</v>
      </c>
    </row>
    <row r="577" spans="1:11" ht="14.4" x14ac:dyDescent="0.3">
      <c r="A577" s="24" t="s">
        <v>3855</v>
      </c>
      <c r="B577" s="24" t="s">
        <v>3856</v>
      </c>
      <c r="C577" s="24" t="s">
        <v>3857</v>
      </c>
      <c r="D577" s="3" t="s">
        <v>113</v>
      </c>
      <c r="E577" s="3" t="s">
        <v>103</v>
      </c>
      <c r="F577" s="3" t="s">
        <v>3858</v>
      </c>
      <c r="G577" s="3" t="s">
        <v>3859</v>
      </c>
      <c r="I577" s="3">
        <f t="shared" si="0"/>
        <v>10</v>
      </c>
      <c r="J577" s="3" t="str">
        <f t="shared" si="1"/>
        <v>LC166BT01</v>
      </c>
      <c r="K577" s="24" t="s">
        <v>3857</v>
      </c>
    </row>
    <row r="578" spans="1:11" ht="14.4" x14ac:dyDescent="0.3">
      <c r="A578" s="24" t="s">
        <v>3860</v>
      </c>
      <c r="B578" s="24" t="s">
        <v>3861</v>
      </c>
      <c r="C578" s="24" t="s">
        <v>3862</v>
      </c>
      <c r="D578" s="3" t="s">
        <v>113</v>
      </c>
      <c r="E578" s="3" t="s">
        <v>103</v>
      </c>
      <c r="F578" s="3" t="s">
        <v>3863</v>
      </c>
      <c r="G578" s="3" t="s">
        <v>3864</v>
      </c>
      <c r="I578" s="3">
        <f t="shared" si="0"/>
        <v>10</v>
      </c>
      <c r="J578" s="3" t="str">
        <f t="shared" si="1"/>
        <v>LC166BT02</v>
      </c>
      <c r="K578" s="24" t="s">
        <v>3862</v>
      </c>
    </row>
    <row r="579" spans="1:11" ht="14.4" x14ac:dyDescent="0.3">
      <c r="A579" s="24" t="s">
        <v>3865</v>
      </c>
      <c r="B579" s="24" t="s">
        <v>3866</v>
      </c>
      <c r="C579" s="24" t="s">
        <v>3867</v>
      </c>
      <c r="D579" s="3" t="s">
        <v>113</v>
      </c>
      <c r="E579" s="3" t="s">
        <v>103</v>
      </c>
      <c r="F579" s="3" t="s">
        <v>3868</v>
      </c>
      <c r="G579" s="3" t="s">
        <v>3869</v>
      </c>
      <c r="I579" s="3">
        <f t="shared" si="0"/>
        <v>10</v>
      </c>
      <c r="J579" s="3" t="str">
        <f t="shared" si="1"/>
        <v>LC167BT01</v>
      </c>
      <c r="K579" s="24" t="s">
        <v>3867</v>
      </c>
    </row>
    <row r="580" spans="1:11" ht="14.4" x14ac:dyDescent="0.3">
      <c r="A580" s="24" t="s">
        <v>3870</v>
      </c>
      <c r="B580" s="24" t="s">
        <v>3871</v>
      </c>
      <c r="C580" s="24" t="s">
        <v>3872</v>
      </c>
      <c r="D580" s="3" t="s">
        <v>113</v>
      </c>
      <c r="E580" s="3" t="s">
        <v>103</v>
      </c>
      <c r="F580" s="3" t="s">
        <v>3873</v>
      </c>
      <c r="G580" s="3" t="s">
        <v>3874</v>
      </c>
      <c r="I580" s="3">
        <f t="shared" si="0"/>
        <v>10</v>
      </c>
      <c r="J580" s="3" t="str">
        <f t="shared" si="1"/>
        <v>LC167BT02</v>
      </c>
      <c r="K580" s="24" t="s">
        <v>3872</v>
      </c>
    </row>
    <row r="581" spans="1:11" ht="14.4" x14ac:dyDescent="0.3">
      <c r="A581" s="24" t="s">
        <v>3875</v>
      </c>
      <c r="B581" s="24" t="s">
        <v>3876</v>
      </c>
      <c r="C581" s="24" t="s">
        <v>3877</v>
      </c>
      <c r="D581" s="3" t="s">
        <v>113</v>
      </c>
      <c r="E581" s="3" t="s">
        <v>103</v>
      </c>
      <c r="F581" s="3" t="s">
        <v>3878</v>
      </c>
      <c r="G581" s="3" t="s">
        <v>3879</v>
      </c>
      <c r="I581" s="3">
        <f t="shared" si="0"/>
        <v>10</v>
      </c>
      <c r="J581" s="3" t="str">
        <f t="shared" si="1"/>
        <v>LC168BT01</v>
      </c>
      <c r="K581" s="24" t="s">
        <v>3877</v>
      </c>
    </row>
    <row r="582" spans="1:11" ht="14.4" x14ac:dyDescent="0.3">
      <c r="A582" s="24" t="s">
        <v>3880</v>
      </c>
      <c r="B582" s="24" t="s">
        <v>3881</v>
      </c>
      <c r="C582" s="24" t="s">
        <v>3882</v>
      </c>
      <c r="D582" s="3" t="s">
        <v>113</v>
      </c>
      <c r="E582" s="3" t="s">
        <v>103</v>
      </c>
      <c r="F582" s="3" t="s">
        <v>3883</v>
      </c>
      <c r="G582" s="3" t="s">
        <v>3884</v>
      </c>
      <c r="I582" s="3">
        <f t="shared" si="0"/>
        <v>10</v>
      </c>
      <c r="J582" s="3" t="str">
        <f t="shared" si="1"/>
        <v>LC168BT02</v>
      </c>
      <c r="K582" s="24" t="s">
        <v>3882</v>
      </c>
    </row>
    <row r="583" spans="1:11" ht="14.4" x14ac:dyDescent="0.3">
      <c r="A583" s="24" t="s">
        <v>3885</v>
      </c>
      <c r="B583" s="24" t="s">
        <v>3886</v>
      </c>
      <c r="C583" s="24" t="s">
        <v>3887</v>
      </c>
      <c r="D583" s="3" t="s">
        <v>113</v>
      </c>
      <c r="E583" s="3" t="s">
        <v>103</v>
      </c>
      <c r="F583" s="3" t="s">
        <v>3888</v>
      </c>
      <c r="G583" s="3" t="s">
        <v>3889</v>
      </c>
      <c r="I583" s="3">
        <f t="shared" si="0"/>
        <v>10</v>
      </c>
      <c r="J583" s="3" t="str">
        <f t="shared" si="1"/>
        <v>LC167BT03</v>
      </c>
      <c r="K583" s="24" t="s">
        <v>3887</v>
      </c>
    </row>
    <row r="584" spans="1:11" ht="14.4" x14ac:dyDescent="0.3">
      <c r="A584" s="24" t="s">
        <v>3890</v>
      </c>
      <c r="B584" s="24" t="s">
        <v>3891</v>
      </c>
      <c r="C584" s="24" t="s">
        <v>3892</v>
      </c>
      <c r="D584" s="3" t="s">
        <v>113</v>
      </c>
      <c r="E584" s="3" t="s">
        <v>103</v>
      </c>
      <c r="F584" s="3" t="s">
        <v>3893</v>
      </c>
      <c r="G584" s="3" t="s">
        <v>3894</v>
      </c>
      <c r="I584" s="3">
        <f t="shared" si="0"/>
        <v>10</v>
      </c>
      <c r="J584" s="3" t="str">
        <f t="shared" si="1"/>
        <v>LC167BT04</v>
      </c>
      <c r="K584" s="24" t="s">
        <v>3892</v>
      </c>
    </row>
    <row r="585" spans="1:11" ht="14.4" x14ac:dyDescent="0.3">
      <c r="A585" s="24" t="s">
        <v>3895</v>
      </c>
      <c r="B585" s="24" t="s">
        <v>3896</v>
      </c>
      <c r="C585" s="24" t="s">
        <v>3897</v>
      </c>
      <c r="D585" s="3" t="s">
        <v>113</v>
      </c>
      <c r="E585" s="3" t="s">
        <v>103</v>
      </c>
      <c r="F585" s="3" t="s">
        <v>3898</v>
      </c>
      <c r="G585" s="3" t="s">
        <v>3899</v>
      </c>
      <c r="I585" s="3">
        <f t="shared" si="0"/>
        <v>10</v>
      </c>
      <c r="J585" s="3" t="str">
        <f t="shared" si="1"/>
        <v>LC167BT05</v>
      </c>
      <c r="K585" s="24" t="s">
        <v>3897</v>
      </c>
    </row>
    <row r="586" spans="1:11" ht="14.4" x14ac:dyDescent="0.3">
      <c r="A586" s="24" t="s">
        <v>3900</v>
      </c>
      <c r="B586" s="24" t="s">
        <v>3901</v>
      </c>
      <c r="C586" s="24" t="s">
        <v>3902</v>
      </c>
      <c r="D586" s="3" t="s">
        <v>113</v>
      </c>
      <c r="E586" s="3" t="s">
        <v>103</v>
      </c>
      <c r="F586" s="3" t="s">
        <v>3903</v>
      </c>
      <c r="G586" s="3" t="s">
        <v>3904</v>
      </c>
      <c r="I586" s="3">
        <f t="shared" si="0"/>
        <v>10</v>
      </c>
      <c r="J586" s="3" t="str">
        <f t="shared" si="1"/>
        <v>LC167BT06</v>
      </c>
      <c r="K586" s="24" t="s">
        <v>3902</v>
      </c>
    </row>
    <row r="587" spans="1:11" ht="14.4" x14ac:dyDescent="0.3">
      <c r="A587" s="24" t="s">
        <v>3905</v>
      </c>
      <c r="B587" s="24" t="s">
        <v>3906</v>
      </c>
      <c r="C587" s="24" t="s">
        <v>3907</v>
      </c>
      <c r="D587" s="3" t="s">
        <v>113</v>
      </c>
      <c r="E587" s="3" t="s">
        <v>103</v>
      </c>
      <c r="F587" s="3" t="s">
        <v>3908</v>
      </c>
      <c r="G587" s="3" t="s">
        <v>3909</v>
      </c>
      <c r="I587" s="3">
        <f t="shared" si="0"/>
        <v>10</v>
      </c>
      <c r="J587" s="3" t="str">
        <f t="shared" si="1"/>
        <v>LC167BT07</v>
      </c>
      <c r="K587" s="24" t="s">
        <v>3907</v>
      </c>
    </row>
    <row r="588" spans="1:11" ht="14.4" x14ac:dyDescent="0.3">
      <c r="A588" s="24" t="s">
        <v>3910</v>
      </c>
      <c r="B588" s="24" t="s">
        <v>3911</v>
      </c>
      <c r="C588" s="24" t="s">
        <v>3912</v>
      </c>
      <c r="D588" s="3" t="s">
        <v>113</v>
      </c>
      <c r="E588" s="3" t="s">
        <v>103</v>
      </c>
      <c r="F588" s="3" t="s">
        <v>3913</v>
      </c>
      <c r="G588" s="3" t="s">
        <v>3914</v>
      </c>
      <c r="I588" s="3">
        <f t="shared" si="0"/>
        <v>10</v>
      </c>
      <c r="J588" s="3" t="str">
        <f t="shared" si="1"/>
        <v>LC167BT08</v>
      </c>
      <c r="K588" s="24" t="s">
        <v>3912</v>
      </c>
    </row>
    <row r="589" spans="1:11" ht="14.4" x14ac:dyDescent="0.3">
      <c r="A589" s="24" t="s">
        <v>3915</v>
      </c>
      <c r="B589" s="24" t="s">
        <v>3916</v>
      </c>
      <c r="C589" s="24" t="s">
        <v>3917</v>
      </c>
      <c r="D589" s="3" t="s">
        <v>113</v>
      </c>
      <c r="E589" s="3" t="s">
        <v>103</v>
      </c>
      <c r="F589" s="3" t="s">
        <v>3918</v>
      </c>
      <c r="G589" s="3" t="s">
        <v>3919</v>
      </c>
      <c r="I589" s="3">
        <f t="shared" si="0"/>
        <v>10</v>
      </c>
      <c r="J589" s="3" t="str">
        <f t="shared" si="1"/>
        <v>LC167BT09</v>
      </c>
      <c r="K589" s="24" t="s">
        <v>3917</v>
      </c>
    </row>
    <row r="590" spans="1:11" ht="14.4" x14ac:dyDescent="0.3">
      <c r="A590" s="24" t="s">
        <v>3920</v>
      </c>
      <c r="B590" s="24" t="s">
        <v>3921</v>
      </c>
      <c r="C590" s="24" t="s">
        <v>3922</v>
      </c>
      <c r="D590" s="3" t="s">
        <v>113</v>
      </c>
      <c r="E590" s="3" t="s">
        <v>103</v>
      </c>
      <c r="F590" s="3" t="s">
        <v>3923</v>
      </c>
      <c r="G590" s="3" t="s">
        <v>3924</v>
      </c>
      <c r="I590" s="3">
        <f t="shared" si="0"/>
        <v>10</v>
      </c>
      <c r="J590" s="3" t="str">
        <f t="shared" si="1"/>
        <v>LC167BT10</v>
      </c>
      <c r="K590" s="24" t="s">
        <v>3922</v>
      </c>
    </row>
    <row r="591" spans="1:11" ht="14.4" x14ac:dyDescent="0.3">
      <c r="A591" s="24" t="s">
        <v>3925</v>
      </c>
      <c r="B591" s="24" t="s">
        <v>3926</v>
      </c>
      <c r="C591" s="24" t="s">
        <v>3927</v>
      </c>
      <c r="D591" s="3" t="s">
        <v>113</v>
      </c>
      <c r="E591" s="3" t="s">
        <v>103</v>
      </c>
      <c r="F591" s="3" t="s">
        <v>3928</v>
      </c>
      <c r="G591" s="3" t="s">
        <v>3929</v>
      </c>
      <c r="I591" s="3">
        <f t="shared" si="0"/>
        <v>10</v>
      </c>
      <c r="J591" s="3" t="str">
        <f t="shared" si="1"/>
        <v>LC167BT11</v>
      </c>
      <c r="K591" s="24" t="s">
        <v>3927</v>
      </c>
    </row>
    <row r="592" spans="1:11" ht="14.4" x14ac:dyDescent="0.3">
      <c r="A592" s="24" t="s">
        <v>3930</v>
      </c>
      <c r="B592" s="24" t="s">
        <v>3931</v>
      </c>
      <c r="C592" s="24" t="s">
        <v>3932</v>
      </c>
      <c r="D592" s="3" t="s">
        <v>113</v>
      </c>
      <c r="E592" s="3" t="s">
        <v>103</v>
      </c>
      <c r="F592" s="3" t="s">
        <v>3933</v>
      </c>
      <c r="G592" s="3" t="s">
        <v>3934</v>
      </c>
      <c r="I592" s="3">
        <f t="shared" si="0"/>
        <v>10</v>
      </c>
      <c r="J592" s="3" t="str">
        <f t="shared" si="1"/>
        <v>LC167BT12</v>
      </c>
      <c r="K592" s="24" t="s">
        <v>3932</v>
      </c>
    </row>
    <row r="593" spans="1:11" ht="14.4" x14ac:dyDescent="0.3">
      <c r="A593" s="24" t="s">
        <v>3935</v>
      </c>
      <c r="B593" s="24" t="s">
        <v>3936</v>
      </c>
      <c r="C593" s="24" t="s">
        <v>3937</v>
      </c>
      <c r="D593" s="3" t="s">
        <v>113</v>
      </c>
      <c r="E593" s="3" t="s">
        <v>103</v>
      </c>
      <c r="F593" s="3" t="s">
        <v>3938</v>
      </c>
      <c r="G593" s="3" t="s">
        <v>3939</v>
      </c>
      <c r="I593" s="3">
        <f t="shared" si="0"/>
        <v>10</v>
      </c>
      <c r="J593" s="3" t="str">
        <f t="shared" si="1"/>
        <v>LC168BT03</v>
      </c>
      <c r="K593" s="24" t="s">
        <v>3937</v>
      </c>
    </row>
    <row r="594" spans="1:11" ht="14.4" x14ac:dyDescent="0.3">
      <c r="A594" s="24" t="s">
        <v>3940</v>
      </c>
      <c r="B594" s="24" t="s">
        <v>3941</v>
      </c>
      <c r="C594" s="24" t="s">
        <v>3942</v>
      </c>
      <c r="D594" s="3" t="s">
        <v>113</v>
      </c>
      <c r="E594" s="3" t="s">
        <v>103</v>
      </c>
      <c r="F594" s="3" t="s">
        <v>3943</v>
      </c>
      <c r="G594" s="3" t="s">
        <v>3944</v>
      </c>
      <c r="I594" s="3">
        <f t="shared" si="0"/>
        <v>10</v>
      </c>
      <c r="J594" s="3" t="str">
        <f t="shared" si="1"/>
        <v>LC168BT04</v>
      </c>
      <c r="K594" s="24" t="s">
        <v>3942</v>
      </c>
    </row>
    <row r="595" spans="1:11" ht="14.4" x14ac:dyDescent="0.3">
      <c r="A595" s="24" t="s">
        <v>3945</v>
      </c>
      <c r="B595" s="24" t="s">
        <v>3946</v>
      </c>
      <c r="C595" s="24" t="s">
        <v>3947</v>
      </c>
      <c r="D595" s="3" t="s">
        <v>113</v>
      </c>
      <c r="E595" s="3" t="s">
        <v>103</v>
      </c>
      <c r="F595" s="3" t="s">
        <v>3948</v>
      </c>
      <c r="G595" s="3" t="s">
        <v>3949</v>
      </c>
      <c r="I595" s="3">
        <f t="shared" si="0"/>
        <v>10</v>
      </c>
      <c r="J595" s="3" t="str">
        <f t="shared" si="1"/>
        <v>LC168BT05</v>
      </c>
      <c r="K595" s="24" t="s">
        <v>3947</v>
      </c>
    </row>
    <row r="596" spans="1:11" ht="14.4" x14ac:dyDescent="0.3">
      <c r="A596" s="24" t="s">
        <v>3950</v>
      </c>
      <c r="B596" s="24" t="s">
        <v>3951</v>
      </c>
      <c r="C596" s="24" t="s">
        <v>3952</v>
      </c>
      <c r="D596" s="3" t="s">
        <v>113</v>
      </c>
      <c r="E596" s="3" t="s">
        <v>103</v>
      </c>
      <c r="F596" s="3" t="s">
        <v>3953</v>
      </c>
      <c r="G596" s="3" t="s">
        <v>3954</v>
      </c>
      <c r="I596" s="3">
        <f t="shared" si="0"/>
        <v>10</v>
      </c>
      <c r="J596" s="3" t="str">
        <f t="shared" si="1"/>
        <v>LC168BT06</v>
      </c>
      <c r="K596" s="24" t="s">
        <v>3952</v>
      </c>
    </row>
    <row r="597" spans="1:11" ht="14.4" x14ac:dyDescent="0.3">
      <c r="A597" s="24" t="s">
        <v>3955</v>
      </c>
      <c r="B597" s="24" t="s">
        <v>3956</v>
      </c>
      <c r="C597" s="24" t="s">
        <v>3957</v>
      </c>
      <c r="D597" s="3" t="s">
        <v>113</v>
      </c>
      <c r="E597" s="3" t="s">
        <v>103</v>
      </c>
      <c r="F597" s="3" t="s">
        <v>3958</v>
      </c>
      <c r="G597" s="3" t="s">
        <v>3959</v>
      </c>
      <c r="I597" s="3">
        <f t="shared" si="0"/>
        <v>10</v>
      </c>
      <c r="J597" s="3" t="str">
        <f t="shared" si="1"/>
        <v>LC168BT07</v>
      </c>
      <c r="K597" s="24" t="s">
        <v>3957</v>
      </c>
    </row>
    <row r="598" spans="1:11" ht="14.4" x14ac:dyDescent="0.3">
      <c r="A598" s="24" t="s">
        <v>3960</v>
      </c>
      <c r="B598" s="24" t="s">
        <v>3961</v>
      </c>
      <c r="C598" s="24" t="s">
        <v>3962</v>
      </c>
      <c r="D598" s="3" t="s">
        <v>113</v>
      </c>
      <c r="E598" s="3" t="s">
        <v>103</v>
      </c>
      <c r="F598" s="3" t="s">
        <v>3963</v>
      </c>
      <c r="G598" s="3" t="s">
        <v>3964</v>
      </c>
      <c r="I598" s="3">
        <f t="shared" si="0"/>
        <v>10</v>
      </c>
      <c r="J598" s="3" t="str">
        <f t="shared" si="1"/>
        <v>LC168BT08</v>
      </c>
      <c r="K598" s="24" t="s">
        <v>3962</v>
      </c>
    </row>
    <row r="599" spans="1:11" ht="14.4" x14ac:dyDescent="0.3">
      <c r="A599" s="24" t="s">
        <v>3965</v>
      </c>
      <c r="B599" s="24" t="s">
        <v>3966</v>
      </c>
      <c r="C599" s="24" t="s">
        <v>3967</v>
      </c>
      <c r="D599" s="3" t="s">
        <v>113</v>
      </c>
      <c r="E599" s="3" t="s">
        <v>103</v>
      </c>
      <c r="F599" s="3" t="s">
        <v>3968</v>
      </c>
      <c r="G599" s="3" t="s">
        <v>3969</v>
      </c>
      <c r="I599" s="3">
        <f t="shared" si="0"/>
        <v>10</v>
      </c>
      <c r="J599" s="3" t="str">
        <f t="shared" si="1"/>
        <v>LC160BT06</v>
      </c>
      <c r="K599" s="24" t="s">
        <v>3967</v>
      </c>
    </row>
    <row r="600" spans="1:11" ht="14.4" x14ac:dyDescent="0.3">
      <c r="A600" s="24" t="s">
        <v>3970</v>
      </c>
      <c r="B600" s="24" t="s">
        <v>3971</v>
      </c>
      <c r="C600" s="24" t="s">
        <v>3972</v>
      </c>
      <c r="D600" s="3" t="s">
        <v>113</v>
      </c>
      <c r="E600" s="3" t="s">
        <v>103</v>
      </c>
      <c r="F600" s="3" t="s">
        <v>3973</v>
      </c>
      <c r="G600" s="3" t="s">
        <v>3974</v>
      </c>
      <c r="I600" s="3">
        <f t="shared" si="0"/>
        <v>10</v>
      </c>
      <c r="J600" s="3" t="str">
        <f t="shared" si="1"/>
        <v>LC136BT01</v>
      </c>
      <c r="K600" s="24" t="s">
        <v>3972</v>
      </c>
    </row>
    <row r="601" spans="1:11" ht="14.4" x14ac:dyDescent="0.3">
      <c r="A601" s="24" t="s">
        <v>3975</v>
      </c>
      <c r="B601" s="24" t="s">
        <v>3976</v>
      </c>
      <c r="C601" s="24" t="s">
        <v>3977</v>
      </c>
      <c r="D601" s="3" t="s">
        <v>113</v>
      </c>
      <c r="E601" s="3" t="s">
        <v>103</v>
      </c>
      <c r="F601" s="3" t="s">
        <v>3978</v>
      </c>
      <c r="G601" s="3" t="s">
        <v>3979</v>
      </c>
      <c r="I601" s="3">
        <f t="shared" si="0"/>
        <v>10</v>
      </c>
      <c r="J601" s="3" t="str">
        <f t="shared" si="1"/>
        <v>LC135BT01</v>
      </c>
      <c r="K601" s="24" t="s">
        <v>3977</v>
      </c>
    </row>
    <row r="602" spans="1:11" ht="14.4" x14ac:dyDescent="0.3">
      <c r="A602" s="24" t="s">
        <v>3980</v>
      </c>
      <c r="B602" s="24" t="s">
        <v>3981</v>
      </c>
      <c r="C602" s="24" t="s">
        <v>3982</v>
      </c>
      <c r="D602" s="3" t="s">
        <v>113</v>
      </c>
      <c r="E602" s="3" t="s">
        <v>103</v>
      </c>
      <c r="F602" s="3" t="s">
        <v>3983</v>
      </c>
      <c r="G602" s="3" t="s">
        <v>3984</v>
      </c>
      <c r="I602" s="3">
        <f t="shared" ref="I602:I665" si="2">FIND("_",G602,1)</f>
        <v>10</v>
      </c>
      <c r="J602" s="3" t="str">
        <f t="shared" ref="J602:J665" si="3">MID(G602,1,I602-1)</f>
        <v>LC134BT01</v>
      </c>
      <c r="K602" s="24" t="s">
        <v>3982</v>
      </c>
    </row>
    <row r="603" spans="1:11" ht="14.4" x14ac:dyDescent="0.3">
      <c r="A603" s="24" t="s">
        <v>3985</v>
      </c>
      <c r="B603" s="24" t="s">
        <v>3986</v>
      </c>
      <c r="C603" s="24" t="s">
        <v>3987</v>
      </c>
      <c r="D603" s="3" t="s">
        <v>113</v>
      </c>
      <c r="E603" s="3" t="s">
        <v>103</v>
      </c>
      <c r="F603" s="3" t="s">
        <v>3988</v>
      </c>
      <c r="G603" s="3" t="s">
        <v>3989</v>
      </c>
      <c r="I603" s="3">
        <f t="shared" si="2"/>
        <v>10</v>
      </c>
      <c r="J603" s="3" t="str">
        <f t="shared" si="3"/>
        <v>LC133BT01</v>
      </c>
      <c r="K603" s="24" t="s">
        <v>3987</v>
      </c>
    </row>
    <row r="604" spans="1:11" ht="14.4" x14ac:dyDescent="0.3">
      <c r="A604" s="24" t="s">
        <v>3990</v>
      </c>
      <c r="B604" s="24" t="s">
        <v>3991</v>
      </c>
      <c r="C604" s="24" t="s">
        <v>3992</v>
      </c>
      <c r="D604" s="3" t="s">
        <v>113</v>
      </c>
      <c r="E604" s="3" t="s">
        <v>103</v>
      </c>
      <c r="F604" s="3" t="s">
        <v>3993</v>
      </c>
      <c r="G604" s="3" t="s">
        <v>3994</v>
      </c>
      <c r="I604" s="3">
        <f t="shared" si="2"/>
        <v>10</v>
      </c>
      <c r="J604" s="3" t="str">
        <f t="shared" si="3"/>
        <v>LC132BT01</v>
      </c>
      <c r="K604" s="24" t="s">
        <v>3992</v>
      </c>
    </row>
    <row r="605" spans="1:11" ht="14.4" x14ac:dyDescent="0.3">
      <c r="A605" s="24" t="s">
        <v>3995</v>
      </c>
      <c r="B605" s="24" t="s">
        <v>3996</v>
      </c>
      <c r="C605" s="24" t="s">
        <v>3997</v>
      </c>
      <c r="D605" s="3" t="s">
        <v>113</v>
      </c>
      <c r="E605" s="3" t="s">
        <v>103</v>
      </c>
      <c r="F605" s="3" t="s">
        <v>3998</v>
      </c>
      <c r="G605" s="3" t="s">
        <v>3999</v>
      </c>
      <c r="I605" s="3">
        <f t="shared" si="2"/>
        <v>10</v>
      </c>
      <c r="J605" s="3" t="str">
        <f t="shared" si="3"/>
        <v>LC168BT09</v>
      </c>
      <c r="K605" s="24" t="s">
        <v>3997</v>
      </c>
    </row>
    <row r="606" spans="1:11" ht="14.4" x14ac:dyDescent="0.3">
      <c r="A606" s="24" t="s">
        <v>4000</v>
      </c>
      <c r="B606" s="24" t="s">
        <v>4001</v>
      </c>
      <c r="C606" s="24" t="s">
        <v>4002</v>
      </c>
      <c r="D606" s="3" t="s">
        <v>113</v>
      </c>
      <c r="E606" s="3" t="s">
        <v>103</v>
      </c>
      <c r="F606" s="3" t="s">
        <v>4003</v>
      </c>
      <c r="G606" s="3" t="s">
        <v>4004</v>
      </c>
      <c r="I606" s="3">
        <f t="shared" si="2"/>
        <v>10</v>
      </c>
      <c r="J606" s="3" t="str">
        <f t="shared" si="3"/>
        <v>LC168BT10</v>
      </c>
      <c r="K606" s="24" t="s">
        <v>4002</v>
      </c>
    </row>
    <row r="607" spans="1:11" ht="14.4" x14ac:dyDescent="0.3">
      <c r="A607" s="24" t="s">
        <v>4005</v>
      </c>
      <c r="B607" s="24" t="s">
        <v>4006</v>
      </c>
      <c r="C607" s="24" t="s">
        <v>4007</v>
      </c>
      <c r="D607" s="3" t="s">
        <v>113</v>
      </c>
      <c r="E607" s="3" t="s">
        <v>103</v>
      </c>
      <c r="F607" s="3" t="s">
        <v>4008</v>
      </c>
      <c r="G607" s="3" t="s">
        <v>4009</v>
      </c>
      <c r="I607" s="3">
        <f t="shared" si="2"/>
        <v>10</v>
      </c>
      <c r="J607" s="3" t="str">
        <f t="shared" si="3"/>
        <v>LC168BT11</v>
      </c>
      <c r="K607" s="24" t="s">
        <v>4007</v>
      </c>
    </row>
    <row r="608" spans="1:11" ht="14.4" x14ac:dyDescent="0.3">
      <c r="A608" s="24" t="s">
        <v>4010</v>
      </c>
      <c r="B608" s="24" t="s">
        <v>4011</v>
      </c>
      <c r="C608" s="24" t="s">
        <v>4012</v>
      </c>
      <c r="D608" s="3" t="s">
        <v>113</v>
      </c>
      <c r="E608" s="3" t="s">
        <v>103</v>
      </c>
      <c r="F608" s="3" t="s">
        <v>4013</v>
      </c>
      <c r="G608" s="3" t="s">
        <v>4014</v>
      </c>
      <c r="I608" s="3">
        <f t="shared" si="2"/>
        <v>10</v>
      </c>
      <c r="J608" s="3" t="str">
        <f t="shared" si="3"/>
        <v>LC168BT12</v>
      </c>
      <c r="K608" s="24" t="s">
        <v>4012</v>
      </c>
    </row>
    <row r="609" spans="1:11" ht="14.4" x14ac:dyDescent="0.3">
      <c r="A609" s="24" t="s">
        <v>4015</v>
      </c>
      <c r="B609" s="24" t="s">
        <v>3811</v>
      </c>
      <c r="C609" s="24" t="s">
        <v>4016</v>
      </c>
      <c r="D609" s="3" t="s">
        <v>113</v>
      </c>
      <c r="E609" s="3" t="s">
        <v>103</v>
      </c>
      <c r="F609" s="3" t="s">
        <v>4017</v>
      </c>
      <c r="G609" s="3" t="s">
        <v>4018</v>
      </c>
      <c r="I609" s="3">
        <f t="shared" si="2"/>
        <v>10</v>
      </c>
      <c r="J609" s="3" t="str">
        <f t="shared" si="3"/>
        <v>LC130BT04</v>
      </c>
      <c r="K609" s="24" t="s">
        <v>4016</v>
      </c>
    </row>
    <row r="610" spans="1:11" ht="14.4" x14ac:dyDescent="0.3">
      <c r="A610" s="24" t="s">
        <v>4019</v>
      </c>
      <c r="B610" s="24" t="s">
        <v>4020</v>
      </c>
      <c r="C610" s="24" t="s">
        <v>4021</v>
      </c>
      <c r="D610" s="3" t="s">
        <v>401</v>
      </c>
      <c r="E610" s="3" t="s">
        <v>103</v>
      </c>
      <c r="F610" s="3" t="s">
        <v>4022</v>
      </c>
      <c r="G610" s="3" t="s">
        <v>4023</v>
      </c>
      <c r="I610" s="3">
        <f t="shared" si="2"/>
        <v>10</v>
      </c>
      <c r="J610" s="3" t="str">
        <f t="shared" si="3"/>
        <v>LC110BQ01</v>
      </c>
      <c r="K610" s="24" t="s">
        <v>4021</v>
      </c>
    </row>
    <row r="611" spans="1:11" ht="14.4" x14ac:dyDescent="0.3">
      <c r="A611" s="24" t="s">
        <v>4024</v>
      </c>
      <c r="B611" s="24" t="s">
        <v>4025</v>
      </c>
      <c r="C611" s="24" t="s">
        <v>4026</v>
      </c>
      <c r="D611" s="3" t="s">
        <v>401</v>
      </c>
      <c r="E611" s="3" t="s">
        <v>103</v>
      </c>
      <c r="F611" s="3" t="s">
        <v>4027</v>
      </c>
      <c r="G611" s="3" t="s">
        <v>4028</v>
      </c>
      <c r="I611" s="3">
        <f t="shared" si="2"/>
        <v>10</v>
      </c>
      <c r="J611" s="3" t="str">
        <f t="shared" si="3"/>
        <v>LC118BQ20</v>
      </c>
      <c r="K611" s="24" t="s">
        <v>4026</v>
      </c>
    </row>
    <row r="612" spans="1:11" ht="14.4" x14ac:dyDescent="0.3">
      <c r="A612" s="24" t="s">
        <v>4029</v>
      </c>
      <c r="B612" s="24" t="s">
        <v>4030</v>
      </c>
      <c r="C612" s="24" t="s">
        <v>4031</v>
      </c>
      <c r="D612" s="3" t="s">
        <v>401</v>
      </c>
      <c r="E612" s="3" t="s">
        <v>103</v>
      </c>
      <c r="F612" s="3" t="s">
        <v>4032</v>
      </c>
      <c r="G612" s="3" t="s">
        <v>4033</v>
      </c>
      <c r="I612" s="3">
        <f t="shared" si="2"/>
        <v>10</v>
      </c>
      <c r="J612" s="3" t="str">
        <f t="shared" si="3"/>
        <v>LC115BQ01</v>
      </c>
      <c r="K612" s="24" t="s">
        <v>4031</v>
      </c>
    </row>
    <row r="613" spans="1:11" ht="14.4" x14ac:dyDescent="0.3">
      <c r="A613" s="24" t="s">
        <v>4034</v>
      </c>
      <c r="B613" s="24" t="s">
        <v>4035</v>
      </c>
      <c r="C613" s="24" t="s">
        <v>4036</v>
      </c>
      <c r="D613" s="3" t="s">
        <v>401</v>
      </c>
      <c r="E613" s="3" t="s">
        <v>103</v>
      </c>
      <c r="F613" s="3" t="s">
        <v>4037</v>
      </c>
      <c r="G613" s="3" t="s">
        <v>4038</v>
      </c>
      <c r="I613" s="3">
        <f t="shared" si="2"/>
        <v>10</v>
      </c>
      <c r="J613" s="3" t="str">
        <f t="shared" si="3"/>
        <v>LC114BQ01</v>
      </c>
      <c r="K613" s="24" t="s">
        <v>4036</v>
      </c>
    </row>
    <row r="614" spans="1:11" ht="14.4" x14ac:dyDescent="0.3">
      <c r="A614" s="24" t="s">
        <v>4039</v>
      </c>
      <c r="B614" s="24" t="s">
        <v>4040</v>
      </c>
      <c r="C614" s="24" t="s">
        <v>4041</v>
      </c>
      <c r="D614" s="3" t="s">
        <v>401</v>
      </c>
      <c r="E614" s="3" t="s">
        <v>103</v>
      </c>
      <c r="F614" s="3" t="s">
        <v>4042</v>
      </c>
      <c r="G614" s="3" t="s">
        <v>4043</v>
      </c>
      <c r="I614" s="3">
        <f t="shared" si="2"/>
        <v>10</v>
      </c>
      <c r="J614" s="3" t="str">
        <f t="shared" si="3"/>
        <v>LC118BQ30</v>
      </c>
      <c r="K614" s="24" t="s">
        <v>4041</v>
      </c>
    </row>
    <row r="615" spans="1:11" ht="14.4" x14ac:dyDescent="0.3">
      <c r="A615" s="24" t="s">
        <v>4044</v>
      </c>
      <c r="B615" s="24" t="s">
        <v>4045</v>
      </c>
      <c r="C615" s="24" t="s">
        <v>4046</v>
      </c>
      <c r="D615" s="3" t="s">
        <v>401</v>
      </c>
      <c r="E615" s="3" t="s">
        <v>103</v>
      </c>
      <c r="F615" s="3" t="s">
        <v>4047</v>
      </c>
      <c r="G615" s="3" t="s">
        <v>4048</v>
      </c>
      <c r="I615" s="3">
        <f t="shared" si="2"/>
        <v>10</v>
      </c>
      <c r="J615" s="3" t="str">
        <f t="shared" si="3"/>
        <v>LC117BQ10</v>
      </c>
      <c r="K615" s="24" t="s">
        <v>4046</v>
      </c>
    </row>
    <row r="616" spans="1:11" ht="14.4" x14ac:dyDescent="0.3">
      <c r="A616" s="24" t="s">
        <v>4049</v>
      </c>
      <c r="B616" s="24" t="s">
        <v>4050</v>
      </c>
      <c r="C616" s="24" t="s">
        <v>4051</v>
      </c>
      <c r="D616" s="3" t="s">
        <v>401</v>
      </c>
      <c r="E616" s="3" t="s">
        <v>103</v>
      </c>
      <c r="F616" s="3" t="s">
        <v>4052</v>
      </c>
      <c r="G616" s="3" t="s">
        <v>4053</v>
      </c>
      <c r="I616" s="3">
        <f t="shared" si="2"/>
        <v>10</v>
      </c>
      <c r="J616" s="3" t="str">
        <f t="shared" si="3"/>
        <v>LC117BQ20</v>
      </c>
      <c r="K616" s="24" t="s">
        <v>4051</v>
      </c>
    </row>
    <row r="617" spans="1:11" ht="14.4" x14ac:dyDescent="0.3">
      <c r="A617" s="24" t="s">
        <v>4054</v>
      </c>
      <c r="B617" s="24" t="s">
        <v>4055</v>
      </c>
      <c r="C617" s="24" t="s">
        <v>4056</v>
      </c>
      <c r="D617" s="3" t="s">
        <v>401</v>
      </c>
      <c r="E617" s="3" t="s">
        <v>103</v>
      </c>
      <c r="F617" s="3" t="s">
        <v>4057</v>
      </c>
      <c r="G617" s="3" t="s">
        <v>4058</v>
      </c>
      <c r="I617" s="3">
        <f t="shared" si="2"/>
        <v>10</v>
      </c>
      <c r="J617" s="3" t="str">
        <f t="shared" si="3"/>
        <v>LC117BQ30</v>
      </c>
      <c r="K617" s="24" t="s">
        <v>4056</v>
      </c>
    </row>
    <row r="618" spans="1:11" ht="14.4" x14ac:dyDescent="0.3">
      <c r="A618" s="24" t="s">
        <v>4059</v>
      </c>
      <c r="B618" s="24" t="s">
        <v>4060</v>
      </c>
      <c r="C618" s="24" t="s">
        <v>4061</v>
      </c>
      <c r="D618" s="3" t="s">
        <v>401</v>
      </c>
      <c r="E618" s="3" t="s">
        <v>103</v>
      </c>
      <c r="F618" s="3" t="s">
        <v>4062</v>
      </c>
      <c r="G618" s="3" t="s">
        <v>4063</v>
      </c>
      <c r="I618" s="3">
        <f t="shared" si="2"/>
        <v>10</v>
      </c>
      <c r="J618" s="3" t="str">
        <f t="shared" si="3"/>
        <v>LC116BQ01</v>
      </c>
      <c r="K618" s="24" t="s">
        <v>4061</v>
      </c>
    </row>
    <row r="619" spans="1:11" ht="14.4" x14ac:dyDescent="0.3">
      <c r="A619" s="24" t="s">
        <v>4064</v>
      </c>
      <c r="B619" s="24" t="s">
        <v>4065</v>
      </c>
      <c r="C619" s="24" t="s">
        <v>4066</v>
      </c>
      <c r="D619" s="3" t="s">
        <v>401</v>
      </c>
      <c r="E619" s="3" t="s">
        <v>103</v>
      </c>
      <c r="F619" s="3" t="s">
        <v>4067</v>
      </c>
      <c r="G619" s="3" t="s">
        <v>4068</v>
      </c>
      <c r="I619" s="3">
        <f t="shared" si="2"/>
        <v>10</v>
      </c>
      <c r="J619" s="3" t="str">
        <f t="shared" si="3"/>
        <v>LC113BQ01</v>
      </c>
      <c r="K619" s="24" t="s">
        <v>4066</v>
      </c>
    </row>
    <row r="620" spans="1:11" ht="14.4" x14ac:dyDescent="0.3">
      <c r="A620" s="24" t="s">
        <v>4069</v>
      </c>
      <c r="B620" s="24" t="s">
        <v>4070</v>
      </c>
      <c r="C620" s="24" t="s">
        <v>4071</v>
      </c>
      <c r="D620" s="3" t="s">
        <v>401</v>
      </c>
      <c r="E620" s="3" t="s">
        <v>103</v>
      </c>
      <c r="F620" s="3" t="s">
        <v>4072</v>
      </c>
      <c r="G620" s="3" t="s">
        <v>4073</v>
      </c>
      <c r="I620" s="3">
        <f t="shared" si="2"/>
        <v>10</v>
      </c>
      <c r="J620" s="3" t="str">
        <f t="shared" si="3"/>
        <v>LC112BQ01</v>
      </c>
      <c r="K620" s="24" t="s">
        <v>4071</v>
      </c>
    </row>
    <row r="621" spans="1:11" ht="14.4" x14ac:dyDescent="0.3">
      <c r="A621" s="24" t="s">
        <v>4074</v>
      </c>
      <c r="B621" s="24" t="s">
        <v>4075</v>
      </c>
      <c r="C621" s="24" t="s">
        <v>4076</v>
      </c>
      <c r="D621" s="3" t="s">
        <v>4077</v>
      </c>
      <c r="E621" s="3" t="s">
        <v>103</v>
      </c>
      <c r="F621" s="3" t="s">
        <v>4078</v>
      </c>
      <c r="G621" s="3" t="s">
        <v>4079</v>
      </c>
      <c r="I621" s="3">
        <f t="shared" si="2"/>
        <v>11</v>
      </c>
      <c r="J621" s="3" t="str">
        <f t="shared" si="3"/>
        <v>LC100BEA01</v>
      </c>
      <c r="K621" s="24" t="s">
        <v>4076</v>
      </c>
    </row>
    <row r="622" spans="1:11" ht="14.4" x14ac:dyDescent="0.3">
      <c r="A622" s="24" t="s">
        <v>4080</v>
      </c>
      <c r="B622" s="24" t="s">
        <v>4081</v>
      </c>
      <c r="C622" s="24" t="s">
        <v>4082</v>
      </c>
      <c r="D622" s="3" t="s">
        <v>113</v>
      </c>
      <c r="E622" s="3" t="s">
        <v>103</v>
      </c>
      <c r="F622" s="3" t="s">
        <v>4083</v>
      </c>
      <c r="G622" s="3" t="s">
        <v>4084</v>
      </c>
      <c r="I622" s="3">
        <f t="shared" si="2"/>
        <v>11</v>
      </c>
      <c r="J622" s="3" t="str">
        <f t="shared" si="3"/>
        <v>LC100BTA01</v>
      </c>
      <c r="K622" s="24" t="s">
        <v>4082</v>
      </c>
    </row>
    <row r="623" spans="1:11" ht="14.4" x14ac:dyDescent="0.3">
      <c r="A623" s="24" t="s">
        <v>4085</v>
      </c>
      <c r="B623" s="24" t="s">
        <v>4086</v>
      </c>
      <c r="C623" s="24" t="s">
        <v>4087</v>
      </c>
      <c r="D623" s="3" t="s">
        <v>113</v>
      </c>
      <c r="E623" s="3" t="s">
        <v>103</v>
      </c>
      <c r="F623" s="3" t="s">
        <v>4088</v>
      </c>
      <c r="G623" s="3" t="s">
        <v>4089</v>
      </c>
      <c r="J623" s="3" t="e">
        <f t="shared" si="3"/>
        <v>#VALUE!</v>
      </c>
      <c r="K623" s="24" t="s">
        <v>4087</v>
      </c>
    </row>
    <row r="624" spans="1:11" ht="14.4" x14ac:dyDescent="0.3">
      <c r="A624" s="24" t="s">
        <v>4090</v>
      </c>
      <c r="B624" s="24" t="s">
        <v>4091</v>
      </c>
      <c r="C624" s="24" t="s">
        <v>4092</v>
      </c>
      <c r="D624" s="3" t="s">
        <v>113</v>
      </c>
      <c r="E624" s="3" t="s">
        <v>103</v>
      </c>
      <c r="F624" s="3" t="s">
        <v>4093</v>
      </c>
      <c r="G624" s="3" t="s">
        <v>4094</v>
      </c>
      <c r="J624" s="3" t="e">
        <f t="shared" si="3"/>
        <v>#VALUE!</v>
      </c>
      <c r="K624" s="24" t="s">
        <v>4092</v>
      </c>
    </row>
    <row r="625" spans="1:11" ht="14.4" x14ac:dyDescent="0.3">
      <c r="A625" s="24" t="s">
        <v>4095</v>
      </c>
      <c r="B625" s="24" t="s">
        <v>4096</v>
      </c>
      <c r="C625" s="24" t="s">
        <v>4097</v>
      </c>
      <c r="D625" s="3" t="s">
        <v>113</v>
      </c>
      <c r="E625" s="3" t="s">
        <v>103</v>
      </c>
      <c r="F625" s="3" t="s">
        <v>4098</v>
      </c>
      <c r="G625" s="3" t="s">
        <v>4099</v>
      </c>
      <c r="J625" s="3" t="e">
        <f t="shared" si="3"/>
        <v>#VALUE!</v>
      </c>
      <c r="K625" s="24" t="s">
        <v>4097</v>
      </c>
    </row>
    <row r="626" spans="1:11" ht="14.4" x14ac:dyDescent="0.3">
      <c r="A626" s="24" t="s">
        <v>4100</v>
      </c>
      <c r="B626" s="24" t="s">
        <v>4101</v>
      </c>
      <c r="C626" s="24" t="s">
        <v>4102</v>
      </c>
      <c r="D626" s="3" t="s">
        <v>113</v>
      </c>
      <c r="E626" s="3" t="s">
        <v>103</v>
      </c>
      <c r="F626" s="3" t="s">
        <v>4103</v>
      </c>
      <c r="G626" s="3" t="s">
        <v>4104</v>
      </c>
      <c r="I626" s="3">
        <f t="shared" si="2"/>
        <v>10</v>
      </c>
      <c r="J626" s="3" t="str">
        <f t="shared" si="3"/>
        <v>LE199BT01</v>
      </c>
      <c r="K626" s="24" t="s">
        <v>4102</v>
      </c>
    </row>
    <row r="627" spans="1:11" ht="14.4" x14ac:dyDescent="0.3">
      <c r="A627" s="24" t="s">
        <v>4105</v>
      </c>
      <c r="B627" s="24" t="s">
        <v>4106</v>
      </c>
      <c r="C627" s="24" t="s">
        <v>4107</v>
      </c>
      <c r="D627" s="3" t="s">
        <v>401</v>
      </c>
      <c r="E627" s="3" t="s">
        <v>103</v>
      </c>
      <c r="F627" s="3" t="s">
        <v>4108</v>
      </c>
      <c r="G627" s="3" t="s">
        <v>4109</v>
      </c>
      <c r="I627" s="3">
        <f t="shared" si="2"/>
        <v>10</v>
      </c>
      <c r="J627" s="3" t="str">
        <f t="shared" si="3"/>
        <v>LE119BQ01</v>
      </c>
      <c r="K627" s="24" t="s">
        <v>4107</v>
      </c>
    </row>
    <row r="628" spans="1:11" ht="14.4" x14ac:dyDescent="0.3">
      <c r="A628" s="24" t="s">
        <v>4110</v>
      </c>
      <c r="B628" s="24" t="s">
        <v>4111</v>
      </c>
      <c r="C628" s="24" t="s">
        <v>4112</v>
      </c>
      <c r="D628" s="3" t="s">
        <v>113</v>
      </c>
      <c r="E628" s="3" t="s">
        <v>103</v>
      </c>
      <c r="F628" s="3" t="s">
        <v>4113</v>
      </c>
      <c r="G628" s="3" t="s">
        <v>4114</v>
      </c>
      <c r="I628" s="3">
        <f t="shared" si="2"/>
        <v>11</v>
      </c>
      <c r="J628" s="3" t="str">
        <f t="shared" si="3"/>
        <v>LE100BTA02</v>
      </c>
      <c r="K628" s="24" t="s">
        <v>4112</v>
      </c>
    </row>
    <row r="629" spans="1:11" ht="14.4" x14ac:dyDescent="0.3">
      <c r="A629" s="24" t="s">
        <v>4115</v>
      </c>
      <c r="B629" s="24" t="s">
        <v>4116</v>
      </c>
      <c r="C629" s="24" t="s">
        <v>4117</v>
      </c>
      <c r="D629" s="3" t="s">
        <v>4077</v>
      </c>
      <c r="E629" s="3" t="s">
        <v>103</v>
      </c>
      <c r="F629" s="3" t="s">
        <v>4118</v>
      </c>
      <c r="G629" s="3" t="s">
        <v>4119</v>
      </c>
      <c r="I629" s="3">
        <f t="shared" si="2"/>
        <v>11</v>
      </c>
      <c r="J629" s="3" t="str">
        <f t="shared" si="3"/>
        <v>LE100BEA02</v>
      </c>
      <c r="K629" s="24" t="s">
        <v>4117</v>
      </c>
    </row>
    <row r="630" spans="1:11" ht="14.4" x14ac:dyDescent="0.3">
      <c r="A630" s="24" t="s">
        <v>4120</v>
      </c>
      <c r="B630" s="24" t="s">
        <v>4121</v>
      </c>
      <c r="C630" s="24" t="s">
        <v>4122</v>
      </c>
      <c r="D630" s="3" t="s">
        <v>113</v>
      </c>
      <c r="E630" s="3" t="s">
        <v>103</v>
      </c>
      <c r="F630" s="3" t="s">
        <v>4123</v>
      </c>
      <c r="G630" s="3" t="s">
        <v>4124</v>
      </c>
      <c r="I630" s="3">
        <f t="shared" si="2"/>
        <v>12</v>
      </c>
      <c r="J630" s="3" t="str">
        <f t="shared" si="3"/>
        <v>LE100BTA05a</v>
      </c>
      <c r="K630" s="24" t="s">
        <v>4122</v>
      </c>
    </row>
    <row r="631" spans="1:11" ht="14.4" x14ac:dyDescent="0.3">
      <c r="A631" s="24" t="s">
        <v>4125</v>
      </c>
      <c r="B631" s="24" t="s">
        <v>4126</v>
      </c>
      <c r="C631" s="24" t="s">
        <v>4127</v>
      </c>
      <c r="D631" s="3" t="s">
        <v>113</v>
      </c>
      <c r="E631" s="3" t="s">
        <v>103</v>
      </c>
      <c r="F631" s="3" t="s">
        <v>4128</v>
      </c>
      <c r="G631" s="3" t="s">
        <v>4129</v>
      </c>
      <c r="I631" s="3">
        <f t="shared" si="2"/>
        <v>12</v>
      </c>
      <c r="J631" s="3" t="str">
        <f t="shared" si="3"/>
        <v>LE100BTA05b</v>
      </c>
      <c r="K631" s="24" t="s">
        <v>4127</v>
      </c>
    </row>
    <row r="632" spans="1:11" ht="14.4" x14ac:dyDescent="0.3">
      <c r="A632" s="24" t="s">
        <v>4130</v>
      </c>
      <c r="B632" s="24" t="s">
        <v>4131</v>
      </c>
      <c r="C632" s="24" t="s">
        <v>4132</v>
      </c>
      <c r="D632" s="3" t="s">
        <v>113</v>
      </c>
      <c r="E632" s="3" t="s">
        <v>103</v>
      </c>
      <c r="F632" s="3" t="s">
        <v>4133</v>
      </c>
      <c r="G632" s="3" t="s">
        <v>4134</v>
      </c>
      <c r="I632" s="3">
        <f t="shared" si="2"/>
        <v>11</v>
      </c>
      <c r="J632" s="3" t="str">
        <f t="shared" si="3"/>
        <v>LF100BTA07</v>
      </c>
      <c r="K632" s="24" t="s">
        <v>4132</v>
      </c>
    </row>
    <row r="633" spans="1:11" ht="14.4" x14ac:dyDescent="0.3">
      <c r="A633" s="24" t="s">
        <v>4135</v>
      </c>
      <c r="B633" s="24" t="s">
        <v>4136</v>
      </c>
      <c r="C633" s="24" t="s">
        <v>4137</v>
      </c>
      <c r="D633" s="3" t="s">
        <v>113</v>
      </c>
      <c r="E633" s="3" t="s">
        <v>103</v>
      </c>
      <c r="F633" s="3" t="s">
        <v>4138</v>
      </c>
      <c r="G633" s="3" t="s">
        <v>4139</v>
      </c>
      <c r="J633" s="3" t="e">
        <f t="shared" si="3"/>
        <v>#VALUE!</v>
      </c>
      <c r="K633" s="24" t="s">
        <v>4137</v>
      </c>
    </row>
    <row r="634" spans="1:11" ht="14.4" x14ac:dyDescent="0.3">
      <c r="A634" s="24" t="s">
        <v>4140</v>
      </c>
      <c r="B634" s="24" t="s">
        <v>4141</v>
      </c>
      <c r="C634" s="24" t="s">
        <v>4142</v>
      </c>
      <c r="D634" s="3" t="s">
        <v>113</v>
      </c>
      <c r="E634" s="3" t="s">
        <v>103</v>
      </c>
      <c r="F634" s="3" t="s">
        <v>4143</v>
      </c>
      <c r="G634" s="3" t="s">
        <v>4144</v>
      </c>
      <c r="I634" s="3">
        <f t="shared" si="2"/>
        <v>10</v>
      </c>
      <c r="J634" s="3" t="str">
        <f t="shared" si="3"/>
        <v>LE191BT01</v>
      </c>
      <c r="K634" s="24" t="s">
        <v>4142</v>
      </c>
    </row>
    <row r="635" spans="1:11" ht="14.4" x14ac:dyDescent="0.3">
      <c r="A635" s="24" t="s">
        <v>4145</v>
      </c>
      <c r="B635" s="24" t="s">
        <v>4146</v>
      </c>
      <c r="C635" s="24" t="s">
        <v>4147</v>
      </c>
      <c r="D635" s="3" t="s">
        <v>113</v>
      </c>
      <c r="E635" s="3" t="s">
        <v>103</v>
      </c>
      <c r="F635" s="3" t="s">
        <v>4148</v>
      </c>
      <c r="G635" s="3" t="s">
        <v>4149</v>
      </c>
      <c r="I635" s="3">
        <f t="shared" si="2"/>
        <v>10</v>
      </c>
      <c r="J635" s="3" t="str">
        <f t="shared" si="3"/>
        <v>LE191BT02</v>
      </c>
      <c r="K635" s="24" t="s">
        <v>4147</v>
      </c>
    </row>
    <row r="636" spans="1:11" ht="14.4" x14ac:dyDescent="0.3">
      <c r="A636" s="24" t="s">
        <v>4150</v>
      </c>
      <c r="B636" s="24" t="s">
        <v>4151</v>
      </c>
      <c r="C636" s="24" t="s">
        <v>4152</v>
      </c>
      <c r="D636" s="3" t="s">
        <v>113</v>
      </c>
      <c r="E636" s="3" t="s">
        <v>103</v>
      </c>
      <c r="F636" s="3" t="s">
        <v>4153</v>
      </c>
      <c r="G636" s="3" t="s">
        <v>4154</v>
      </c>
      <c r="I636" s="3">
        <f t="shared" si="2"/>
        <v>10</v>
      </c>
      <c r="J636" s="3" t="str">
        <f t="shared" si="3"/>
        <v>LE132BT02</v>
      </c>
      <c r="K636" s="24" t="s">
        <v>4152</v>
      </c>
    </row>
    <row r="637" spans="1:11" ht="14.4" x14ac:dyDescent="0.3">
      <c r="A637" s="24" t="s">
        <v>4155</v>
      </c>
      <c r="B637" s="24" t="s">
        <v>4156</v>
      </c>
      <c r="C637" s="24" t="s">
        <v>4157</v>
      </c>
      <c r="D637" s="3" t="s">
        <v>113</v>
      </c>
      <c r="E637" s="3" t="s">
        <v>103</v>
      </c>
      <c r="F637" s="3" t="s">
        <v>4158</v>
      </c>
      <c r="G637" s="3" t="s">
        <v>4159</v>
      </c>
      <c r="I637" s="3">
        <f t="shared" si="2"/>
        <v>10</v>
      </c>
      <c r="J637" s="3" t="str">
        <f t="shared" si="3"/>
        <v>LE193BT01</v>
      </c>
      <c r="K637" s="24" t="s">
        <v>4157</v>
      </c>
    </row>
    <row r="638" spans="1:11" ht="14.4" x14ac:dyDescent="0.3">
      <c r="A638" s="24" t="s">
        <v>4160</v>
      </c>
      <c r="B638" s="24" t="s">
        <v>4161</v>
      </c>
      <c r="C638" s="24" t="s">
        <v>4162</v>
      </c>
      <c r="D638" s="3" t="s">
        <v>113</v>
      </c>
      <c r="E638" s="3" t="s">
        <v>103</v>
      </c>
      <c r="F638" s="3" t="s">
        <v>4163</v>
      </c>
      <c r="G638" s="3" t="s">
        <v>4164</v>
      </c>
      <c r="I638" s="3">
        <f t="shared" si="2"/>
        <v>10</v>
      </c>
      <c r="J638" s="3" t="str">
        <f t="shared" si="3"/>
        <v>LE193BT02</v>
      </c>
      <c r="K638" s="24" t="s">
        <v>4162</v>
      </c>
    </row>
    <row r="639" spans="1:11" ht="14.4" x14ac:dyDescent="0.3">
      <c r="A639" s="24" t="s">
        <v>4165</v>
      </c>
      <c r="B639" s="24" t="s">
        <v>4166</v>
      </c>
      <c r="C639" s="24" t="s">
        <v>4167</v>
      </c>
      <c r="D639" s="3" t="s">
        <v>113</v>
      </c>
      <c r="E639" s="3" t="s">
        <v>103</v>
      </c>
      <c r="F639" s="3" t="s">
        <v>4168</v>
      </c>
      <c r="G639" s="3" t="s">
        <v>4169</v>
      </c>
      <c r="I639" s="3">
        <f t="shared" si="2"/>
        <v>10</v>
      </c>
      <c r="J639" s="3" t="str">
        <f t="shared" si="3"/>
        <v>LE192BT01</v>
      </c>
      <c r="K639" s="24" t="s">
        <v>4167</v>
      </c>
    </row>
    <row r="640" spans="1:11" ht="14.4" x14ac:dyDescent="0.3">
      <c r="A640" s="24" t="s">
        <v>4170</v>
      </c>
      <c r="B640" s="24" t="s">
        <v>4171</v>
      </c>
      <c r="C640" s="24" t="s">
        <v>4172</v>
      </c>
      <c r="D640" s="3" t="s">
        <v>113</v>
      </c>
      <c r="E640" s="3" t="s">
        <v>103</v>
      </c>
      <c r="F640" s="3" t="s">
        <v>4173</v>
      </c>
      <c r="G640" s="3" t="s">
        <v>4174</v>
      </c>
      <c r="I640" s="3">
        <f t="shared" si="2"/>
        <v>10</v>
      </c>
      <c r="J640" s="3" t="str">
        <f t="shared" si="3"/>
        <v>LE192BT02</v>
      </c>
      <c r="K640" s="24" t="s">
        <v>4172</v>
      </c>
    </row>
    <row r="641" spans="1:11" ht="14.4" x14ac:dyDescent="0.3">
      <c r="A641" s="24" t="s">
        <v>4175</v>
      </c>
      <c r="B641" s="24" t="s">
        <v>4176</v>
      </c>
      <c r="C641" s="24" t="s">
        <v>4177</v>
      </c>
      <c r="D641" s="3" t="s">
        <v>113</v>
      </c>
      <c r="E641" s="3" t="s">
        <v>103</v>
      </c>
      <c r="F641" s="3" t="s">
        <v>4178</v>
      </c>
      <c r="G641" s="3" t="s">
        <v>4179</v>
      </c>
      <c r="I641" s="3">
        <f t="shared" si="2"/>
        <v>10</v>
      </c>
      <c r="J641" s="3" t="str">
        <f t="shared" si="3"/>
        <v>LE194BT01</v>
      </c>
      <c r="K641" s="24" t="s">
        <v>4177</v>
      </c>
    </row>
    <row r="642" spans="1:11" ht="14.4" x14ac:dyDescent="0.3">
      <c r="A642" s="24" t="s">
        <v>4180</v>
      </c>
      <c r="B642" s="24" t="s">
        <v>4181</v>
      </c>
      <c r="C642" s="24" t="s">
        <v>4182</v>
      </c>
      <c r="D642" s="3" t="s">
        <v>113</v>
      </c>
      <c r="E642" s="3" t="s">
        <v>103</v>
      </c>
      <c r="F642" s="3" t="s">
        <v>4183</v>
      </c>
      <c r="G642" s="3" t="s">
        <v>4184</v>
      </c>
      <c r="I642" s="3">
        <f t="shared" si="2"/>
        <v>10</v>
      </c>
      <c r="J642" s="3" t="str">
        <f t="shared" si="3"/>
        <v>LE194BT02</v>
      </c>
      <c r="K642" s="24" t="s">
        <v>4182</v>
      </c>
    </row>
    <row r="643" spans="1:11" ht="14.4" x14ac:dyDescent="0.3">
      <c r="A643" s="24" t="s">
        <v>4185</v>
      </c>
      <c r="B643" s="24" t="s">
        <v>4186</v>
      </c>
      <c r="C643" s="24" t="s">
        <v>4187</v>
      </c>
      <c r="D643" s="3" t="s">
        <v>113</v>
      </c>
      <c r="E643" s="3" t="s">
        <v>103</v>
      </c>
      <c r="F643" s="3" t="s">
        <v>4188</v>
      </c>
      <c r="G643" s="3" t="s">
        <v>4189</v>
      </c>
      <c r="I643" s="3">
        <f t="shared" si="2"/>
        <v>10</v>
      </c>
      <c r="J643" s="3" t="str">
        <f t="shared" si="3"/>
        <v>LE160BT01</v>
      </c>
      <c r="K643" s="24" t="s">
        <v>4187</v>
      </c>
    </row>
    <row r="644" spans="1:11" ht="14.4" x14ac:dyDescent="0.3">
      <c r="A644" s="24" t="s">
        <v>4190</v>
      </c>
      <c r="B644" s="24" t="s">
        <v>4191</v>
      </c>
      <c r="C644" s="24" t="s">
        <v>4192</v>
      </c>
      <c r="D644" s="3" t="s">
        <v>113</v>
      </c>
      <c r="E644" s="3" t="s">
        <v>103</v>
      </c>
      <c r="F644" s="3" t="s">
        <v>4193</v>
      </c>
      <c r="G644" s="3" t="s">
        <v>4194</v>
      </c>
      <c r="I644" s="3">
        <f t="shared" si="2"/>
        <v>10</v>
      </c>
      <c r="J644" s="3" t="str">
        <f t="shared" si="3"/>
        <v>LE160BT11</v>
      </c>
      <c r="K644" s="24" t="s">
        <v>4192</v>
      </c>
    </row>
    <row r="645" spans="1:11" ht="14.4" x14ac:dyDescent="0.3">
      <c r="A645" s="24" t="s">
        <v>4195</v>
      </c>
      <c r="B645" s="24" t="s">
        <v>4196</v>
      </c>
      <c r="C645" s="24" t="s">
        <v>4197</v>
      </c>
      <c r="D645" s="3" t="s">
        <v>113</v>
      </c>
      <c r="E645" s="3" t="s">
        <v>103</v>
      </c>
      <c r="F645" s="3" t="s">
        <v>4198</v>
      </c>
      <c r="G645" s="3" t="s">
        <v>4199</v>
      </c>
      <c r="I645" s="3">
        <f t="shared" si="2"/>
        <v>10</v>
      </c>
      <c r="J645" s="3" t="str">
        <f t="shared" si="3"/>
        <v>LE160BT04</v>
      </c>
      <c r="K645" s="24" t="s">
        <v>4197</v>
      </c>
    </row>
    <row r="646" spans="1:11" ht="14.4" x14ac:dyDescent="0.3">
      <c r="A646" s="24" t="s">
        <v>4200</v>
      </c>
      <c r="B646" s="24" t="s">
        <v>4151</v>
      </c>
      <c r="C646" s="24" t="s">
        <v>4201</v>
      </c>
      <c r="D646" s="3" t="s">
        <v>113</v>
      </c>
      <c r="E646" s="3" t="s">
        <v>103</v>
      </c>
      <c r="F646" s="3" t="s">
        <v>4202</v>
      </c>
      <c r="G646" s="3" t="s">
        <v>4203</v>
      </c>
      <c r="I646" s="3">
        <f t="shared" si="2"/>
        <v>10</v>
      </c>
      <c r="J646" s="3" t="str">
        <f t="shared" si="3"/>
        <v>LE132BT01</v>
      </c>
      <c r="K646" s="24" t="s">
        <v>4201</v>
      </c>
    </row>
    <row r="647" spans="1:11" ht="14.4" x14ac:dyDescent="0.3">
      <c r="A647" s="24" t="s">
        <v>4204</v>
      </c>
      <c r="B647" s="24" t="s">
        <v>4205</v>
      </c>
      <c r="C647" s="24" t="s">
        <v>4206</v>
      </c>
      <c r="D647" s="3" t="s">
        <v>401</v>
      </c>
      <c r="E647" s="3" t="s">
        <v>103</v>
      </c>
      <c r="F647" s="3" t="s">
        <v>4207</v>
      </c>
      <c r="G647" s="3" t="s">
        <v>4208</v>
      </c>
      <c r="I647" s="3">
        <f t="shared" si="2"/>
        <v>10</v>
      </c>
      <c r="J647" s="3" t="str">
        <f t="shared" si="3"/>
        <v>LE111BQ01</v>
      </c>
      <c r="K647" s="24" t="s">
        <v>4206</v>
      </c>
    </row>
    <row r="648" spans="1:11" ht="14.4" x14ac:dyDescent="0.3">
      <c r="A648" s="24" t="s">
        <v>4209</v>
      </c>
      <c r="B648" s="24" t="s">
        <v>4210</v>
      </c>
      <c r="C648" s="24" t="s">
        <v>4211</v>
      </c>
      <c r="D648" s="3" t="s">
        <v>401</v>
      </c>
      <c r="E648" s="3" t="s">
        <v>103</v>
      </c>
      <c r="F648" s="3" t="s">
        <v>4212</v>
      </c>
      <c r="G648" s="3" t="s">
        <v>4213</v>
      </c>
      <c r="I648" s="3">
        <f t="shared" si="2"/>
        <v>10</v>
      </c>
      <c r="J648" s="3" t="str">
        <f t="shared" si="3"/>
        <v>LE112BQ01</v>
      </c>
      <c r="K648" s="24" t="s">
        <v>4211</v>
      </c>
    </row>
    <row r="649" spans="1:11" ht="14.4" x14ac:dyDescent="0.3">
      <c r="A649" s="24" t="s">
        <v>4214</v>
      </c>
      <c r="B649" s="24" t="s">
        <v>4215</v>
      </c>
      <c r="C649" s="24" t="s">
        <v>4216</v>
      </c>
      <c r="D649" s="3" t="s">
        <v>401</v>
      </c>
      <c r="E649" s="3" t="s">
        <v>103</v>
      </c>
      <c r="F649" s="3" t="s">
        <v>4217</v>
      </c>
      <c r="G649" s="3" t="s">
        <v>4218</v>
      </c>
      <c r="I649" s="3">
        <f t="shared" si="2"/>
        <v>10</v>
      </c>
      <c r="J649" s="3" t="str">
        <f t="shared" si="3"/>
        <v>LE113BQ01</v>
      </c>
      <c r="K649" s="24" t="s">
        <v>4216</v>
      </c>
    </row>
    <row r="650" spans="1:11" ht="14.4" x14ac:dyDescent="0.3">
      <c r="A650" s="24" t="s">
        <v>4219</v>
      </c>
      <c r="B650" s="24" t="s">
        <v>4220</v>
      </c>
      <c r="C650" s="24" t="s">
        <v>4221</v>
      </c>
      <c r="D650" s="3" t="s">
        <v>401</v>
      </c>
      <c r="E650" s="3" t="s">
        <v>103</v>
      </c>
      <c r="F650" s="3" t="s">
        <v>4222</v>
      </c>
      <c r="G650" s="3" t="s">
        <v>4223</v>
      </c>
      <c r="I650" s="3">
        <f t="shared" si="2"/>
        <v>10</v>
      </c>
      <c r="J650" s="3" t="str">
        <f t="shared" si="3"/>
        <v>LE114BQ01</v>
      </c>
      <c r="K650" s="24" t="s">
        <v>4221</v>
      </c>
    </row>
    <row r="651" spans="1:11" ht="14.4" x14ac:dyDescent="0.3">
      <c r="A651" s="24" t="s">
        <v>4224</v>
      </c>
      <c r="B651" s="24" t="s">
        <v>4225</v>
      </c>
      <c r="C651" s="24" t="s">
        <v>4226</v>
      </c>
      <c r="D651" s="3" t="s">
        <v>113</v>
      </c>
      <c r="E651" s="3" t="s">
        <v>103</v>
      </c>
      <c r="F651" s="3" t="s">
        <v>4227</v>
      </c>
      <c r="G651" s="3" t="s">
        <v>4228</v>
      </c>
      <c r="J651" s="3" t="e">
        <f t="shared" si="3"/>
        <v>#VALUE!</v>
      </c>
      <c r="K651" s="24" t="s">
        <v>4226</v>
      </c>
    </row>
    <row r="652" spans="1:11" ht="14.4" x14ac:dyDescent="0.3">
      <c r="A652" s="24" t="s">
        <v>4229</v>
      </c>
      <c r="B652" s="24" t="s">
        <v>4230</v>
      </c>
      <c r="C652" s="24" t="s">
        <v>4231</v>
      </c>
      <c r="D652" s="3" t="s">
        <v>113</v>
      </c>
      <c r="E652" s="3" t="s">
        <v>103</v>
      </c>
      <c r="F652" s="3" t="s">
        <v>4232</v>
      </c>
      <c r="G652" s="3" t="s">
        <v>4233</v>
      </c>
      <c r="J652" s="3" t="e">
        <f t="shared" si="3"/>
        <v>#VALUE!</v>
      </c>
      <c r="K652" s="24" t="s">
        <v>4231</v>
      </c>
    </row>
    <row r="653" spans="1:11" ht="14.4" x14ac:dyDescent="0.3">
      <c r="A653" s="24" t="s">
        <v>4234</v>
      </c>
      <c r="B653" s="24" t="s">
        <v>4235</v>
      </c>
      <c r="C653" s="24" t="s">
        <v>4236</v>
      </c>
      <c r="D653" s="3" t="s">
        <v>113</v>
      </c>
      <c r="E653" s="3" t="s">
        <v>103</v>
      </c>
      <c r="F653" s="3" t="s">
        <v>4237</v>
      </c>
      <c r="G653" s="3" t="s">
        <v>4238</v>
      </c>
      <c r="J653" s="3" t="e">
        <f t="shared" si="3"/>
        <v>#VALUE!</v>
      </c>
      <c r="K653" s="24" t="s">
        <v>4236</v>
      </c>
    </row>
    <row r="654" spans="1:11" ht="14.4" x14ac:dyDescent="0.3">
      <c r="A654" s="24" t="s">
        <v>4239</v>
      </c>
      <c r="B654" s="24" t="s">
        <v>4240</v>
      </c>
      <c r="C654" s="24" t="s">
        <v>4241</v>
      </c>
      <c r="D654" s="3" t="s">
        <v>113</v>
      </c>
      <c r="E654" s="3" t="s">
        <v>103</v>
      </c>
      <c r="F654" s="3" t="s">
        <v>4242</v>
      </c>
      <c r="G654" s="3" t="s">
        <v>4243</v>
      </c>
      <c r="I654" s="3">
        <f t="shared" si="2"/>
        <v>10</v>
      </c>
      <c r="J654" s="3" t="str">
        <f t="shared" si="3"/>
        <v>LF195BT01</v>
      </c>
      <c r="K654" s="24" t="s">
        <v>4241</v>
      </c>
    </row>
    <row r="655" spans="1:11" ht="14.4" x14ac:dyDescent="0.3">
      <c r="A655" s="24" t="s">
        <v>4244</v>
      </c>
      <c r="B655" s="24" t="s">
        <v>4245</v>
      </c>
      <c r="C655" s="24" t="s">
        <v>4246</v>
      </c>
      <c r="D655" s="3" t="s">
        <v>113</v>
      </c>
      <c r="E655" s="3" t="s">
        <v>103</v>
      </c>
      <c r="F655" s="3" t="s">
        <v>4247</v>
      </c>
      <c r="G655" s="3" t="s">
        <v>4248</v>
      </c>
      <c r="I655" s="3">
        <f t="shared" si="2"/>
        <v>10</v>
      </c>
      <c r="J655" s="3" t="str">
        <f t="shared" si="3"/>
        <v>LF195BT02</v>
      </c>
      <c r="K655" s="24" t="s">
        <v>4246</v>
      </c>
    </row>
    <row r="656" spans="1:11" ht="14.4" x14ac:dyDescent="0.3">
      <c r="A656" s="24" t="s">
        <v>4249</v>
      </c>
      <c r="B656" s="24" t="s">
        <v>4250</v>
      </c>
      <c r="C656" s="24" t="s">
        <v>4251</v>
      </c>
      <c r="D656" s="3" t="s">
        <v>113</v>
      </c>
      <c r="E656" s="3" t="s">
        <v>103</v>
      </c>
      <c r="F656" s="3" t="s">
        <v>4252</v>
      </c>
      <c r="G656" s="3" t="s">
        <v>4253</v>
      </c>
      <c r="I656" s="3">
        <f t="shared" si="2"/>
        <v>10</v>
      </c>
      <c r="J656" s="3" t="str">
        <f t="shared" si="3"/>
        <v>LF196BT01</v>
      </c>
      <c r="K656" s="24" t="s">
        <v>4251</v>
      </c>
    </row>
    <row r="657" spans="1:11" ht="14.4" x14ac:dyDescent="0.3">
      <c r="A657" s="24" t="s">
        <v>4254</v>
      </c>
      <c r="B657" s="24" t="s">
        <v>4255</v>
      </c>
      <c r="C657" s="24" t="s">
        <v>4256</v>
      </c>
      <c r="D657" s="3" t="s">
        <v>113</v>
      </c>
      <c r="E657" s="3" t="s">
        <v>103</v>
      </c>
      <c r="F657" s="3" t="s">
        <v>4257</v>
      </c>
      <c r="G657" s="3" t="s">
        <v>4258</v>
      </c>
      <c r="I657" s="3">
        <f t="shared" si="2"/>
        <v>10</v>
      </c>
      <c r="J657" s="3" t="str">
        <f t="shared" si="3"/>
        <v>LF196BT02</v>
      </c>
      <c r="K657" s="24" t="s">
        <v>4256</v>
      </c>
    </row>
    <row r="658" spans="1:11" ht="14.4" x14ac:dyDescent="0.3">
      <c r="A658" s="24" t="s">
        <v>4259</v>
      </c>
      <c r="B658" s="24" t="s">
        <v>4260</v>
      </c>
      <c r="C658" s="24" t="s">
        <v>4261</v>
      </c>
      <c r="D658" s="3" t="s">
        <v>401</v>
      </c>
      <c r="E658" s="3" t="s">
        <v>103</v>
      </c>
      <c r="F658" s="3" t="s">
        <v>4262</v>
      </c>
      <c r="G658" s="3" t="s">
        <v>4263</v>
      </c>
      <c r="I658" s="3">
        <f t="shared" si="2"/>
        <v>10</v>
      </c>
      <c r="J658" s="3" t="str">
        <f t="shared" si="3"/>
        <v>LF115BQ01</v>
      </c>
      <c r="K658" s="24" t="s">
        <v>4261</v>
      </c>
    </row>
    <row r="659" spans="1:11" ht="14.4" x14ac:dyDescent="0.3">
      <c r="A659" s="24" t="s">
        <v>4264</v>
      </c>
      <c r="B659" s="24" t="s">
        <v>4265</v>
      </c>
      <c r="C659" s="24" t="s">
        <v>4266</v>
      </c>
      <c r="D659" s="3" t="s">
        <v>401</v>
      </c>
      <c r="E659" s="3" t="s">
        <v>103</v>
      </c>
      <c r="F659" s="3" t="s">
        <v>4267</v>
      </c>
      <c r="G659" s="3" t="s">
        <v>4268</v>
      </c>
      <c r="I659" s="3">
        <f t="shared" si="2"/>
        <v>10</v>
      </c>
      <c r="J659" s="3" t="str">
        <f t="shared" si="3"/>
        <v>LF116BQ01</v>
      </c>
      <c r="K659" s="24" t="s">
        <v>4266</v>
      </c>
    </row>
    <row r="660" spans="1:11" ht="14.4" x14ac:dyDescent="0.3">
      <c r="A660" s="24" t="s">
        <v>4269</v>
      </c>
      <c r="B660" s="24" t="s">
        <v>4270</v>
      </c>
      <c r="C660" s="24" t="s">
        <v>4271</v>
      </c>
      <c r="D660" s="3" t="s">
        <v>113</v>
      </c>
      <c r="E660" s="3" t="s">
        <v>103</v>
      </c>
      <c r="F660" s="3" t="s">
        <v>4272</v>
      </c>
      <c r="G660" s="3" t="s">
        <v>4273</v>
      </c>
      <c r="J660" s="3" t="e">
        <f t="shared" si="3"/>
        <v>#VALUE!</v>
      </c>
      <c r="K660" s="24" t="s">
        <v>4271</v>
      </c>
    </row>
    <row r="661" spans="1:11" ht="14.4" x14ac:dyDescent="0.3">
      <c r="A661" s="24" t="s">
        <v>4274</v>
      </c>
      <c r="B661" s="24" t="s">
        <v>4275</v>
      </c>
      <c r="C661" s="24" t="s">
        <v>4276</v>
      </c>
      <c r="D661" s="3" t="s">
        <v>113</v>
      </c>
      <c r="E661" s="3" t="s">
        <v>103</v>
      </c>
      <c r="F661" s="3" t="s">
        <v>4277</v>
      </c>
      <c r="G661" s="3" t="s">
        <v>4278</v>
      </c>
      <c r="J661" s="3" t="e">
        <f t="shared" si="3"/>
        <v>#VALUE!</v>
      </c>
      <c r="K661" s="24" t="s">
        <v>4276</v>
      </c>
    </row>
    <row r="662" spans="1:11" ht="14.4" x14ac:dyDescent="0.3">
      <c r="A662" s="24" t="s">
        <v>4279</v>
      </c>
      <c r="B662" s="24" t="s">
        <v>4280</v>
      </c>
      <c r="C662" s="24" t="s">
        <v>4281</v>
      </c>
      <c r="D662" s="3" t="s">
        <v>113</v>
      </c>
      <c r="E662" s="3" t="s">
        <v>103</v>
      </c>
      <c r="F662" s="3" t="s">
        <v>4282</v>
      </c>
      <c r="G662" s="3" t="s">
        <v>4283</v>
      </c>
      <c r="J662" s="3" t="e">
        <f t="shared" si="3"/>
        <v>#VALUE!</v>
      </c>
      <c r="K662" s="24" t="s">
        <v>4281</v>
      </c>
    </row>
    <row r="663" spans="1:11" ht="14.4" x14ac:dyDescent="0.3">
      <c r="A663" s="24" t="s">
        <v>4284</v>
      </c>
      <c r="B663" s="24" t="s">
        <v>4285</v>
      </c>
      <c r="C663" s="24" t="s">
        <v>4286</v>
      </c>
      <c r="D663" s="3" t="s">
        <v>113</v>
      </c>
      <c r="E663" s="3" t="s">
        <v>103</v>
      </c>
      <c r="F663" s="3" t="s">
        <v>4287</v>
      </c>
      <c r="G663" s="3" t="s">
        <v>4288</v>
      </c>
      <c r="I663" s="3">
        <f t="shared" si="2"/>
        <v>10</v>
      </c>
      <c r="J663" s="3" t="str">
        <f t="shared" si="3"/>
        <v>LI191BT11</v>
      </c>
      <c r="K663" s="24" t="s">
        <v>4286</v>
      </c>
    </row>
    <row r="664" spans="1:11" ht="14.4" x14ac:dyDescent="0.3">
      <c r="A664" s="24" t="s">
        <v>4289</v>
      </c>
      <c r="B664" s="24" t="s">
        <v>4290</v>
      </c>
      <c r="C664" s="24" t="s">
        <v>4291</v>
      </c>
      <c r="D664" s="3" t="s">
        <v>113</v>
      </c>
      <c r="E664" s="3" t="s">
        <v>103</v>
      </c>
      <c r="F664" s="3" t="s">
        <v>4292</v>
      </c>
      <c r="G664" s="3" t="s">
        <v>4293</v>
      </c>
      <c r="I664" s="3">
        <f t="shared" si="2"/>
        <v>10</v>
      </c>
      <c r="J664" s="3" t="str">
        <f t="shared" si="3"/>
        <v>LI192BT11</v>
      </c>
      <c r="K664" s="24" t="s">
        <v>4291</v>
      </c>
    </row>
    <row r="665" spans="1:11" ht="14.4" x14ac:dyDescent="0.3">
      <c r="A665" s="24" t="s">
        <v>4294</v>
      </c>
      <c r="B665" s="24" t="s">
        <v>4295</v>
      </c>
      <c r="C665" s="24" t="s">
        <v>4296</v>
      </c>
      <c r="D665" s="3" t="s">
        <v>113</v>
      </c>
      <c r="E665" s="3" t="s">
        <v>103</v>
      </c>
      <c r="F665" s="3" t="s">
        <v>4297</v>
      </c>
      <c r="G665" s="3" t="s">
        <v>4298</v>
      </c>
      <c r="I665" s="3">
        <f t="shared" si="2"/>
        <v>10</v>
      </c>
      <c r="J665" s="3" t="str">
        <f t="shared" si="3"/>
        <v>LI193BT11</v>
      </c>
      <c r="K665" s="24" t="s">
        <v>4296</v>
      </c>
    </row>
    <row r="666" spans="1:11" ht="14.4" x14ac:dyDescent="0.3">
      <c r="A666" s="24" t="s">
        <v>4299</v>
      </c>
      <c r="B666" s="24" t="s">
        <v>4300</v>
      </c>
      <c r="C666" s="24" t="s">
        <v>4301</v>
      </c>
      <c r="D666" s="3" t="s">
        <v>113</v>
      </c>
      <c r="E666" s="3" t="s">
        <v>103</v>
      </c>
      <c r="F666" s="3" t="s">
        <v>4302</v>
      </c>
      <c r="G666" s="3" t="s">
        <v>4303</v>
      </c>
      <c r="I666" s="3">
        <f t="shared" ref="I666:I729" si="4">FIND("_",G666,1)</f>
        <v>10</v>
      </c>
      <c r="J666" s="3" t="str">
        <f t="shared" ref="J666:J729" si="5">MID(G666,1,I666-1)</f>
        <v>LI194BT11</v>
      </c>
      <c r="K666" s="24" t="s">
        <v>4301</v>
      </c>
    </row>
    <row r="667" spans="1:11" ht="14.4" x14ac:dyDescent="0.3">
      <c r="A667" s="24" t="s">
        <v>4304</v>
      </c>
      <c r="B667" s="24" t="s">
        <v>4305</v>
      </c>
      <c r="C667" s="24" t="s">
        <v>4306</v>
      </c>
      <c r="D667" s="3" t="s">
        <v>113</v>
      </c>
      <c r="E667" s="3" t="s">
        <v>103</v>
      </c>
      <c r="F667" s="3" t="s">
        <v>4307</v>
      </c>
      <c r="G667" s="3" t="s">
        <v>4308</v>
      </c>
      <c r="J667" s="3" t="e">
        <f t="shared" si="5"/>
        <v>#VALUE!</v>
      </c>
      <c r="K667" s="24" t="s">
        <v>4306</v>
      </c>
    </row>
    <row r="668" spans="1:11" ht="14.4" x14ac:dyDescent="0.3">
      <c r="A668" s="24" t="s">
        <v>4309</v>
      </c>
      <c r="B668" s="24" t="s">
        <v>4310</v>
      </c>
      <c r="C668" s="24" t="s">
        <v>4311</v>
      </c>
      <c r="D668" s="3" t="s">
        <v>113</v>
      </c>
      <c r="E668" s="3" t="s">
        <v>103</v>
      </c>
      <c r="F668" s="3" t="s">
        <v>4312</v>
      </c>
      <c r="G668" s="3" t="s">
        <v>4313</v>
      </c>
      <c r="J668" s="3" t="e">
        <f t="shared" si="5"/>
        <v>#VALUE!</v>
      </c>
      <c r="K668" s="24" t="s">
        <v>4311</v>
      </c>
    </row>
    <row r="669" spans="1:11" ht="14.4" x14ac:dyDescent="0.3">
      <c r="A669" s="24" t="s">
        <v>4314</v>
      </c>
      <c r="B669" s="24" t="s">
        <v>4315</v>
      </c>
      <c r="C669" s="24" t="s">
        <v>4316</v>
      </c>
      <c r="D669" s="3" t="s">
        <v>113</v>
      </c>
      <c r="E669" s="3" t="s">
        <v>103</v>
      </c>
      <c r="F669" s="3" t="s">
        <v>4317</v>
      </c>
      <c r="G669" s="3" t="s">
        <v>4318</v>
      </c>
      <c r="J669" s="3" t="e">
        <f t="shared" si="5"/>
        <v>#VALUE!</v>
      </c>
      <c r="K669" s="24" t="s">
        <v>4316</v>
      </c>
    </row>
    <row r="670" spans="1:11" ht="14.4" x14ac:dyDescent="0.3">
      <c r="A670" s="24" t="s">
        <v>4319</v>
      </c>
      <c r="B670" s="24" t="s">
        <v>4320</v>
      </c>
      <c r="C670" s="24" t="s">
        <v>4321</v>
      </c>
      <c r="D670" s="3" t="s">
        <v>113</v>
      </c>
      <c r="E670" s="3" t="s">
        <v>103</v>
      </c>
      <c r="F670" s="3" t="s">
        <v>4322</v>
      </c>
      <c r="G670" s="3" t="s">
        <v>4323</v>
      </c>
      <c r="I670" s="3">
        <f t="shared" si="4"/>
        <v>10</v>
      </c>
      <c r="J670" s="3" t="str">
        <f t="shared" si="5"/>
        <v>LJ191BT01</v>
      </c>
      <c r="K670" s="24" t="s">
        <v>4321</v>
      </c>
    </row>
    <row r="671" spans="1:11" ht="14.4" x14ac:dyDescent="0.3">
      <c r="A671" s="24" t="s">
        <v>4324</v>
      </c>
      <c r="B671" s="24" t="s">
        <v>4325</v>
      </c>
      <c r="C671" s="24" t="s">
        <v>4326</v>
      </c>
      <c r="D671" s="3" t="s">
        <v>113</v>
      </c>
      <c r="E671" s="3" t="s">
        <v>103</v>
      </c>
      <c r="F671" s="3" t="s">
        <v>4327</v>
      </c>
      <c r="G671" s="3" t="s">
        <v>4328</v>
      </c>
      <c r="I671" s="3">
        <f t="shared" si="4"/>
        <v>10</v>
      </c>
      <c r="J671" s="3" t="str">
        <f t="shared" si="5"/>
        <v>LJ192BT01</v>
      </c>
      <c r="K671" s="24" t="s">
        <v>4326</v>
      </c>
    </row>
    <row r="672" spans="1:11" ht="14.4" x14ac:dyDescent="0.3">
      <c r="A672" s="24" t="s">
        <v>4329</v>
      </c>
      <c r="B672" s="24" t="s">
        <v>4330</v>
      </c>
      <c r="C672" s="24" t="s">
        <v>4331</v>
      </c>
      <c r="D672" s="3" t="s">
        <v>113</v>
      </c>
      <c r="E672" s="3" t="s">
        <v>103</v>
      </c>
      <c r="F672" s="3" t="s">
        <v>4332</v>
      </c>
      <c r="G672" s="3" t="s">
        <v>4333</v>
      </c>
      <c r="I672" s="3">
        <f t="shared" si="4"/>
        <v>10</v>
      </c>
      <c r="J672" s="3" t="str">
        <f t="shared" si="5"/>
        <v>LJ193BT01</v>
      </c>
      <c r="K672" s="24" t="s">
        <v>4331</v>
      </c>
    </row>
    <row r="673" spans="1:11" ht="14.4" x14ac:dyDescent="0.3">
      <c r="A673" s="24" t="s">
        <v>4334</v>
      </c>
      <c r="B673" s="24" t="s">
        <v>4335</v>
      </c>
      <c r="C673" s="24" t="s">
        <v>4336</v>
      </c>
      <c r="D673" s="3" t="s">
        <v>900</v>
      </c>
      <c r="E673" s="3" t="s">
        <v>103</v>
      </c>
      <c r="F673" s="3" t="s">
        <v>4337</v>
      </c>
      <c r="G673" s="3" t="s">
        <v>4338</v>
      </c>
      <c r="I673" s="3">
        <f t="shared" si="4"/>
        <v>10</v>
      </c>
      <c r="J673" s="3" t="str">
        <f t="shared" si="5"/>
        <v>LJ192BD61</v>
      </c>
      <c r="K673" s="24" t="s">
        <v>4336</v>
      </c>
    </row>
    <row r="674" spans="1:11" ht="14.4" x14ac:dyDescent="0.3">
      <c r="A674" s="24" t="s">
        <v>4339</v>
      </c>
      <c r="B674" s="24" t="s">
        <v>4340</v>
      </c>
      <c r="C674" s="24" t="s">
        <v>4341</v>
      </c>
      <c r="D674" s="3" t="s">
        <v>900</v>
      </c>
      <c r="E674" s="3" t="s">
        <v>103</v>
      </c>
      <c r="F674" s="3" t="s">
        <v>4342</v>
      </c>
      <c r="G674" s="3" t="s">
        <v>4343</v>
      </c>
      <c r="I674" s="3">
        <f t="shared" si="4"/>
        <v>10</v>
      </c>
      <c r="J674" s="3" t="str">
        <f t="shared" si="5"/>
        <v>LJ192BD63</v>
      </c>
      <c r="K674" s="24" t="s">
        <v>4341</v>
      </c>
    </row>
    <row r="675" spans="1:11" ht="14.4" x14ac:dyDescent="0.3">
      <c r="A675" s="24" t="s">
        <v>4344</v>
      </c>
      <c r="B675" s="24" t="s">
        <v>4345</v>
      </c>
      <c r="C675" s="24" t="s">
        <v>4346</v>
      </c>
      <c r="D675" s="3" t="s">
        <v>900</v>
      </c>
      <c r="E675" s="3" t="s">
        <v>103</v>
      </c>
      <c r="F675" s="3" t="s">
        <v>4347</v>
      </c>
      <c r="G675" s="3" t="s">
        <v>4348</v>
      </c>
      <c r="I675" s="3">
        <f t="shared" si="4"/>
        <v>10</v>
      </c>
      <c r="J675" s="3" t="str">
        <f t="shared" si="5"/>
        <v>LJ191BD10</v>
      </c>
      <c r="K675" s="24" t="s">
        <v>4346</v>
      </c>
    </row>
    <row r="676" spans="1:11" ht="14.4" x14ac:dyDescent="0.3">
      <c r="A676" s="24" t="s">
        <v>4349</v>
      </c>
      <c r="B676" s="24" t="s">
        <v>4350</v>
      </c>
      <c r="C676" s="24" t="s">
        <v>4351</v>
      </c>
      <c r="D676" s="3" t="s">
        <v>900</v>
      </c>
      <c r="E676" s="3" t="s">
        <v>103</v>
      </c>
      <c r="F676" s="3" t="s">
        <v>4352</v>
      </c>
      <c r="G676" s="3" t="s">
        <v>4353</v>
      </c>
      <c r="I676" s="3">
        <f t="shared" si="4"/>
        <v>10</v>
      </c>
      <c r="J676" s="3" t="str">
        <f t="shared" si="5"/>
        <v>LJ191BD15</v>
      </c>
      <c r="K676" s="24" t="s">
        <v>4351</v>
      </c>
    </row>
    <row r="677" spans="1:11" ht="14.4" x14ac:dyDescent="0.3">
      <c r="A677" s="24" t="s">
        <v>4354</v>
      </c>
      <c r="B677" s="24" t="s">
        <v>4355</v>
      </c>
      <c r="C677" s="24" t="s">
        <v>4356</v>
      </c>
      <c r="D677" s="3" t="s">
        <v>900</v>
      </c>
      <c r="E677" s="3" t="s">
        <v>103</v>
      </c>
      <c r="F677" s="3" t="s">
        <v>4357</v>
      </c>
      <c r="G677" s="3" t="s">
        <v>4358</v>
      </c>
      <c r="I677" s="3">
        <f t="shared" si="4"/>
        <v>10</v>
      </c>
      <c r="J677" s="3" t="str">
        <f t="shared" si="5"/>
        <v>LJ191BD11</v>
      </c>
      <c r="K677" s="24" t="s">
        <v>4356</v>
      </c>
    </row>
    <row r="678" spans="1:11" ht="14.4" x14ac:dyDescent="0.3">
      <c r="A678" s="24" t="s">
        <v>4359</v>
      </c>
      <c r="B678" s="24" t="s">
        <v>4360</v>
      </c>
      <c r="C678" s="24" t="s">
        <v>4361</v>
      </c>
      <c r="D678" s="3" t="s">
        <v>900</v>
      </c>
      <c r="E678" s="3" t="s">
        <v>103</v>
      </c>
      <c r="F678" s="3" t="s">
        <v>4362</v>
      </c>
      <c r="G678" s="3" t="s">
        <v>4363</v>
      </c>
      <c r="I678" s="3">
        <f t="shared" si="4"/>
        <v>10</v>
      </c>
      <c r="J678" s="3" t="str">
        <f t="shared" si="5"/>
        <v>LJ191BD12</v>
      </c>
      <c r="K678" s="24" t="s">
        <v>4361</v>
      </c>
    </row>
    <row r="679" spans="1:11" ht="14.4" x14ac:dyDescent="0.3">
      <c r="A679" s="24" t="s">
        <v>4364</v>
      </c>
      <c r="B679" s="24" t="s">
        <v>4365</v>
      </c>
      <c r="C679" s="24" t="s">
        <v>4366</v>
      </c>
      <c r="D679" s="3" t="s">
        <v>900</v>
      </c>
      <c r="E679" s="3" t="s">
        <v>103</v>
      </c>
      <c r="F679" s="3" t="s">
        <v>4367</v>
      </c>
      <c r="G679" s="3" t="s">
        <v>4368</v>
      </c>
      <c r="I679" s="3">
        <f t="shared" si="4"/>
        <v>10</v>
      </c>
      <c r="J679" s="3" t="str">
        <f t="shared" si="5"/>
        <v>LJ191BD13</v>
      </c>
      <c r="K679" s="24" t="s">
        <v>4366</v>
      </c>
    </row>
    <row r="680" spans="1:11" ht="14.4" x14ac:dyDescent="0.3">
      <c r="A680" s="24" t="s">
        <v>4369</v>
      </c>
      <c r="B680" s="24" t="s">
        <v>4370</v>
      </c>
      <c r="C680" s="24" t="s">
        <v>4371</v>
      </c>
      <c r="D680" s="3" t="s">
        <v>900</v>
      </c>
      <c r="E680" s="3" t="s">
        <v>103</v>
      </c>
      <c r="F680" s="3" t="s">
        <v>4372</v>
      </c>
      <c r="G680" s="3" t="s">
        <v>4373</v>
      </c>
      <c r="I680" s="3">
        <f t="shared" si="4"/>
        <v>10</v>
      </c>
      <c r="J680" s="3" t="str">
        <f t="shared" si="5"/>
        <v>LJ191BD14</v>
      </c>
      <c r="K680" s="24" t="s">
        <v>4371</v>
      </c>
    </row>
    <row r="681" spans="1:11" ht="14.4" x14ac:dyDescent="0.3">
      <c r="A681" s="24" t="s">
        <v>4374</v>
      </c>
      <c r="B681" s="24" t="s">
        <v>4375</v>
      </c>
      <c r="C681" s="24" t="s">
        <v>4376</v>
      </c>
      <c r="D681" s="3" t="s">
        <v>900</v>
      </c>
      <c r="E681" s="3" t="s">
        <v>103</v>
      </c>
      <c r="F681" s="3" t="s">
        <v>4377</v>
      </c>
      <c r="G681" s="3" t="s">
        <v>4378</v>
      </c>
      <c r="I681" s="3">
        <f t="shared" si="4"/>
        <v>10</v>
      </c>
      <c r="J681" s="3" t="str">
        <f t="shared" si="5"/>
        <v>LJ191BD20</v>
      </c>
      <c r="K681" s="24" t="s">
        <v>4376</v>
      </c>
    </row>
    <row r="682" spans="1:11" ht="14.4" x14ac:dyDescent="0.3">
      <c r="A682" s="24" t="s">
        <v>4379</v>
      </c>
      <c r="B682" s="24" t="s">
        <v>4380</v>
      </c>
      <c r="C682" s="24" t="s">
        <v>4381</v>
      </c>
      <c r="D682" s="3" t="s">
        <v>900</v>
      </c>
      <c r="E682" s="3" t="s">
        <v>103</v>
      </c>
      <c r="F682" s="3" t="s">
        <v>4382</v>
      </c>
      <c r="G682" s="3" t="s">
        <v>4383</v>
      </c>
      <c r="I682" s="3">
        <f t="shared" si="4"/>
        <v>10</v>
      </c>
      <c r="J682" s="3" t="str">
        <f t="shared" si="5"/>
        <v>LJ191BD21</v>
      </c>
      <c r="K682" s="24" t="s">
        <v>4381</v>
      </c>
    </row>
    <row r="683" spans="1:11" ht="14.4" x14ac:dyDescent="0.3">
      <c r="A683" s="24" t="s">
        <v>4384</v>
      </c>
      <c r="B683" s="24" t="s">
        <v>4385</v>
      </c>
      <c r="C683" s="24" t="s">
        <v>4386</v>
      </c>
      <c r="D683" s="3" t="s">
        <v>900</v>
      </c>
      <c r="E683" s="3" t="s">
        <v>103</v>
      </c>
      <c r="F683" s="3" t="s">
        <v>4387</v>
      </c>
      <c r="G683" s="3" t="s">
        <v>4388</v>
      </c>
      <c r="I683" s="3">
        <f t="shared" si="4"/>
        <v>10</v>
      </c>
      <c r="J683" s="3" t="str">
        <f t="shared" si="5"/>
        <v>LJ191BD22</v>
      </c>
      <c r="K683" s="24" t="s">
        <v>4386</v>
      </c>
    </row>
    <row r="684" spans="1:11" ht="14.4" x14ac:dyDescent="0.3">
      <c r="A684" s="24" t="s">
        <v>4389</v>
      </c>
      <c r="B684" s="24" t="s">
        <v>4390</v>
      </c>
      <c r="C684" s="24" t="s">
        <v>4391</v>
      </c>
      <c r="D684" s="3" t="s">
        <v>900</v>
      </c>
      <c r="E684" s="3" t="s">
        <v>103</v>
      </c>
      <c r="F684" s="3" t="s">
        <v>4392</v>
      </c>
      <c r="G684" s="3" t="s">
        <v>4393</v>
      </c>
      <c r="I684" s="3">
        <f t="shared" si="4"/>
        <v>10</v>
      </c>
      <c r="J684" s="3" t="str">
        <f t="shared" si="5"/>
        <v>LJ191BD23</v>
      </c>
      <c r="K684" s="24" t="s">
        <v>4391</v>
      </c>
    </row>
    <row r="685" spans="1:11" ht="14.4" x14ac:dyDescent="0.3">
      <c r="A685" s="24" t="s">
        <v>4394</v>
      </c>
      <c r="B685" s="24" t="s">
        <v>4395</v>
      </c>
      <c r="C685" s="24" t="s">
        <v>4396</v>
      </c>
      <c r="D685" s="3" t="s">
        <v>900</v>
      </c>
      <c r="E685" s="3" t="s">
        <v>103</v>
      </c>
      <c r="F685" s="3" t="s">
        <v>4397</v>
      </c>
      <c r="G685" s="3" t="s">
        <v>4398</v>
      </c>
      <c r="I685" s="3">
        <f t="shared" si="4"/>
        <v>10</v>
      </c>
      <c r="J685" s="3" t="str">
        <f t="shared" si="5"/>
        <v>LJ191BD24</v>
      </c>
      <c r="K685" s="24" t="s">
        <v>4396</v>
      </c>
    </row>
    <row r="686" spans="1:11" ht="14.4" x14ac:dyDescent="0.3">
      <c r="A686" s="24" t="s">
        <v>4399</v>
      </c>
      <c r="B686" s="24" t="s">
        <v>4400</v>
      </c>
      <c r="C686" s="24" t="s">
        <v>4401</v>
      </c>
      <c r="D686" s="3" t="s">
        <v>900</v>
      </c>
      <c r="E686" s="3" t="s">
        <v>103</v>
      </c>
      <c r="F686" s="3" t="s">
        <v>4402</v>
      </c>
      <c r="G686" s="3" t="s">
        <v>4403</v>
      </c>
      <c r="I686" s="3">
        <f t="shared" si="4"/>
        <v>10</v>
      </c>
      <c r="J686" s="3" t="str">
        <f t="shared" si="5"/>
        <v>LJ191BD30</v>
      </c>
      <c r="K686" s="24" t="s">
        <v>4401</v>
      </c>
    </row>
    <row r="687" spans="1:11" ht="14.4" x14ac:dyDescent="0.3">
      <c r="A687" s="24" t="s">
        <v>4404</v>
      </c>
      <c r="B687" s="24" t="s">
        <v>4405</v>
      </c>
      <c r="C687" s="24" t="s">
        <v>4406</v>
      </c>
      <c r="D687" s="3" t="s">
        <v>900</v>
      </c>
      <c r="E687" s="3" t="s">
        <v>103</v>
      </c>
      <c r="F687" s="3" t="s">
        <v>4407</v>
      </c>
      <c r="G687" s="3" t="s">
        <v>4408</v>
      </c>
      <c r="I687" s="3">
        <f t="shared" si="4"/>
        <v>10</v>
      </c>
      <c r="J687" s="3" t="str">
        <f t="shared" si="5"/>
        <v>LJ191BD31</v>
      </c>
      <c r="K687" s="24" t="s">
        <v>4406</v>
      </c>
    </row>
    <row r="688" spans="1:11" ht="14.4" x14ac:dyDescent="0.3">
      <c r="A688" s="24" t="s">
        <v>4409</v>
      </c>
      <c r="B688" s="24" t="s">
        <v>4410</v>
      </c>
      <c r="C688" s="24" t="s">
        <v>4411</v>
      </c>
      <c r="D688" s="3" t="s">
        <v>900</v>
      </c>
      <c r="E688" s="3" t="s">
        <v>103</v>
      </c>
      <c r="F688" s="3" t="s">
        <v>4412</v>
      </c>
      <c r="G688" s="3" t="s">
        <v>4413</v>
      </c>
      <c r="I688" s="3">
        <f t="shared" si="4"/>
        <v>10</v>
      </c>
      <c r="J688" s="3" t="str">
        <f t="shared" si="5"/>
        <v>LJ191BD32</v>
      </c>
      <c r="K688" s="24" t="s">
        <v>4411</v>
      </c>
    </row>
    <row r="689" spans="1:11" ht="14.4" x14ac:dyDescent="0.3">
      <c r="A689" s="24" t="s">
        <v>4414</v>
      </c>
      <c r="B689" s="24" t="s">
        <v>4415</v>
      </c>
      <c r="C689" s="24" t="s">
        <v>4416</v>
      </c>
      <c r="D689" s="3" t="s">
        <v>900</v>
      </c>
      <c r="E689" s="3" t="s">
        <v>103</v>
      </c>
      <c r="F689" s="3" t="s">
        <v>4417</v>
      </c>
      <c r="G689" s="3" t="s">
        <v>4418</v>
      </c>
      <c r="I689" s="3">
        <f t="shared" si="4"/>
        <v>10</v>
      </c>
      <c r="J689" s="3" t="str">
        <f t="shared" si="5"/>
        <v>LJ191BD33</v>
      </c>
      <c r="K689" s="24" t="s">
        <v>4416</v>
      </c>
    </row>
    <row r="690" spans="1:11" ht="14.4" x14ac:dyDescent="0.3">
      <c r="A690" s="24" t="s">
        <v>4419</v>
      </c>
      <c r="B690" s="24" t="s">
        <v>4420</v>
      </c>
      <c r="C690" s="24" t="s">
        <v>4421</v>
      </c>
      <c r="D690" s="3" t="s">
        <v>900</v>
      </c>
      <c r="E690" s="3" t="s">
        <v>103</v>
      </c>
      <c r="F690" s="3" t="s">
        <v>4422</v>
      </c>
      <c r="G690" s="3" t="s">
        <v>4423</v>
      </c>
      <c r="I690" s="3">
        <f t="shared" si="4"/>
        <v>10</v>
      </c>
      <c r="J690" s="3" t="str">
        <f t="shared" si="5"/>
        <v>LJ191BD34</v>
      </c>
      <c r="K690" s="24" t="s">
        <v>4421</v>
      </c>
    </row>
    <row r="691" spans="1:11" ht="14.4" x14ac:dyDescent="0.3">
      <c r="A691" s="24" t="s">
        <v>4424</v>
      </c>
      <c r="B691" s="24" t="s">
        <v>4425</v>
      </c>
      <c r="C691" s="24" t="s">
        <v>4426</v>
      </c>
      <c r="D691" s="3" t="s">
        <v>900</v>
      </c>
      <c r="E691" s="3" t="s">
        <v>103</v>
      </c>
      <c r="F691" s="3" t="s">
        <v>4427</v>
      </c>
      <c r="G691" s="3" t="s">
        <v>4428</v>
      </c>
      <c r="I691" s="3">
        <f t="shared" si="4"/>
        <v>10</v>
      </c>
      <c r="J691" s="3" t="str">
        <f t="shared" si="5"/>
        <v>LJ191BD40</v>
      </c>
      <c r="K691" s="24" t="s">
        <v>4426</v>
      </c>
    </row>
    <row r="692" spans="1:11" ht="14.4" x14ac:dyDescent="0.3">
      <c r="A692" s="24" t="s">
        <v>4429</v>
      </c>
      <c r="B692" s="24" t="s">
        <v>4430</v>
      </c>
      <c r="C692" s="24" t="s">
        <v>4431</v>
      </c>
      <c r="D692" s="3" t="s">
        <v>900</v>
      </c>
      <c r="E692" s="3" t="s">
        <v>103</v>
      </c>
      <c r="F692" s="3" t="s">
        <v>4432</v>
      </c>
      <c r="G692" s="3" t="s">
        <v>4433</v>
      </c>
      <c r="I692" s="3">
        <f t="shared" si="4"/>
        <v>10</v>
      </c>
      <c r="J692" s="3" t="str">
        <f t="shared" si="5"/>
        <v>LJ191BD41</v>
      </c>
      <c r="K692" s="24" t="s">
        <v>4431</v>
      </c>
    </row>
    <row r="693" spans="1:11" ht="14.4" x14ac:dyDescent="0.3">
      <c r="A693" s="24" t="s">
        <v>4434</v>
      </c>
      <c r="B693" s="24" t="s">
        <v>4435</v>
      </c>
      <c r="C693" s="24" t="s">
        <v>4436</v>
      </c>
      <c r="D693" s="3" t="s">
        <v>900</v>
      </c>
      <c r="E693" s="3" t="s">
        <v>103</v>
      </c>
      <c r="F693" s="3" t="s">
        <v>4437</v>
      </c>
      <c r="G693" s="3" t="s">
        <v>4438</v>
      </c>
      <c r="I693" s="3">
        <f t="shared" si="4"/>
        <v>10</v>
      </c>
      <c r="J693" s="3" t="str">
        <f t="shared" si="5"/>
        <v>LJ191BD42</v>
      </c>
      <c r="K693" s="24" t="s">
        <v>4436</v>
      </c>
    </row>
    <row r="694" spans="1:11" ht="14.4" x14ac:dyDescent="0.3">
      <c r="A694" s="24" t="s">
        <v>4439</v>
      </c>
      <c r="B694" s="24" t="s">
        <v>4440</v>
      </c>
      <c r="C694" s="24" t="s">
        <v>4441</v>
      </c>
      <c r="D694" s="3" t="s">
        <v>900</v>
      </c>
      <c r="E694" s="3" t="s">
        <v>103</v>
      </c>
      <c r="F694" s="3" t="s">
        <v>4442</v>
      </c>
      <c r="G694" s="3" t="s">
        <v>4443</v>
      </c>
      <c r="I694" s="3">
        <f t="shared" si="4"/>
        <v>10</v>
      </c>
      <c r="J694" s="3" t="str">
        <f t="shared" si="5"/>
        <v>LJ191BD43</v>
      </c>
      <c r="K694" s="24" t="s">
        <v>4441</v>
      </c>
    </row>
    <row r="695" spans="1:11" ht="14.4" x14ac:dyDescent="0.3">
      <c r="A695" s="24" t="s">
        <v>4444</v>
      </c>
      <c r="B695" s="24" t="s">
        <v>4445</v>
      </c>
      <c r="C695" s="24" t="s">
        <v>4446</v>
      </c>
      <c r="D695" s="3" t="s">
        <v>900</v>
      </c>
      <c r="E695" s="3" t="s">
        <v>103</v>
      </c>
      <c r="F695" s="3" t="s">
        <v>4447</v>
      </c>
      <c r="G695" s="3" t="s">
        <v>4448</v>
      </c>
      <c r="I695" s="3">
        <f t="shared" si="4"/>
        <v>10</v>
      </c>
      <c r="J695" s="3" t="str">
        <f t="shared" si="5"/>
        <v>LJ191BD44</v>
      </c>
      <c r="K695" s="24" t="s">
        <v>4446</v>
      </c>
    </row>
    <row r="696" spans="1:11" ht="14.4" x14ac:dyDescent="0.3">
      <c r="A696" s="24" t="s">
        <v>4449</v>
      </c>
      <c r="B696" s="24" t="s">
        <v>4450</v>
      </c>
      <c r="C696" s="24" t="s">
        <v>4451</v>
      </c>
      <c r="D696" s="3" t="s">
        <v>900</v>
      </c>
      <c r="E696" s="3" t="s">
        <v>103</v>
      </c>
      <c r="F696" s="3" t="s">
        <v>4452</v>
      </c>
      <c r="G696" s="3" t="s">
        <v>4453</v>
      </c>
      <c r="I696" s="3">
        <f t="shared" si="4"/>
        <v>10</v>
      </c>
      <c r="J696" s="3" t="str">
        <f t="shared" si="5"/>
        <v>LJ191BD50</v>
      </c>
      <c r="K696" s="24" t="s">
        <v>4451</v>
      </c>
    </row>
    <row r="697" spans="1:11" ht="14.4" x14ac:dyDescent="0.3">
      <c r="A697" s="24" t="s">
        <v>4454</v>
      </c>
      <c r="B697" s="24" t="s">
        <v>4455</v>
      </c>
      <c r="C697" s="24" t="s">
        <v>4456</v>
      </c>
      <c r="D697" s="3" t="s">
        <v>900</v>
      </c>
      <c r="E697" s="3" t="s">
        <v>103</v>
      </c>
      <c r="F697" s="3" t="s">
        <v>4457</v>
      </c>
      <c r="G697" s="3" t="s">
        <v>4458</v>
      </c>
      <c r="I697" s="3">
        <f t="shared" si="4"/>
        <v>10</v>
      </c>
      <c r="J697" s="3" t="str">
        <f t="shared" si="5"/>
        <v>LJ191BD51</v>
      </c>
      <c r="K697" s="24" t="s">
        <v>4456</v>
      </c>
    </row>
    <row r="698" spans="1:11" ht="14.4" x14ac:dyDescent="0.3">
      <c r="A698" s="24" t="s">
        <v>4459</v>
      </c>
      <c r="B698" s="24" t="s">
        <v>4460</v>
      </c>
      <c r="C698" s="24" t="s">
        <v>4461</v>
      </c>
      <c r="D698" s="3" t="s">
        <v>900</v>
      </c>
      <c r="E698" s="3" t="s">
        <v>103</v>
      </c>
      <c r="F698" s="3" t="s">
        <v>4462</v>
      </c>
      <c r="G698" s="3" t="s">
        <v>4463</v>
      </c>
      <c r="I698" s="3">
        <f t="shared" si="4"/>
        <v>10</v>
      </c>
      <c r="J698" s="3" t="str">
        <f t="shared" si="5"/>
        <v>LJ191BD52</v>
      </c>
      <c r="K698" s="24" t="s">
        <v>4461</v>
      </c>
    </row>
    <row r="699" spans="1:11" ht="14.4" x14ac:dyDescent="0.3">
      <c r="A699" s="24" t="s">
        <v>4464</v>
      </c>
      <c r="B699" s="24" t="s">
        <v>4465</v>
      </c>
      <c r="C699" s="24" t="s">
        <v>4466</v>
      </c>
      <c r="D699" s="3" t="s">
        <v>900</v>
      </c>
      <c r="E699" s="3" t="s">
        <v>103</v>
      </c>
      <c r="F699" s="3" t="s">
        <v>4467</v>
      </c>
      <c r="G699" s="3" t="s">
        <v>4468</v>
      </c>
      <c r="I699" s="3">
        <f t="shared" si="4"/>
        <v>10</v>
      </c>
      <c r="J699" s="3" t="str">
        <f t="shared" si="5"/>
        <v>LJ191BD53</v>
      </c>
      <c r="K699" s="24" t="s">
        <v>4466</v>
      </c>
    </row>
    <row r="700" spans="1:11" ht="14.4" x14ac:dyDescent="0.3">
      <c r="A700" s="24" t="s">
        <v>4469</v>
      </c>
      <c r="B700" s="24" t="s">
        <v>4470</v>
      </c>
      <c r="C700" s="24" t="s">
        <v>4471</v>
      </c>
      <c r="D700" s="3" t="s">
        <v>900</v>
      </c>
      <c r="E700" s="3" t="s">
        <v>103</v>
      </c>
      <c r="F700" s="3" t="s">
        <v>4472</v>
      </c>
      <c r="G700" s="3" t="s">
        <v>4473</v>
      </c>
      <c r="I700" s="3">
        <f t="shared" si="4"/>
        <v>10</v>
      </c>
      <c r="J700" s="3" t="str">
        <f t="shared" si="5"/>
        <v>LJ191BD54</v>
      </c>
      <c r="K700" s="24" t="s">
        <v>4471</v>
      </c>
    </row>
    <row r="701" spans="1:11" ht="14.4" x14ac:dyDescent="0.3">
      <c r="A701" s="24" t="s">
        <v>4474</v>
      </c>
      <c r="B701" s="24" t="s">
        <v>4475</v>
      </c>
      <c r="C701" s="24" t="s">
        <v>4476</v>
      </c>
      <c r="D701" s="3" t="s">
        <v>900</v>
      </c>
      <c r="E701" s="3" t="s">
        <v>103</v>
      </c>
      <c r="F701" s="3" t="s">
        <v>4477</v>
      </c>
      <c r="G701" s="3" t="s">
        <v>4478</v>
      </c>
      <c r="I701" s="3">
        <f t="shared" si="4"/>
        <v>10</v>
      </c>
      <c r="J701" s="3" t="str">
        <f t="shared" si="5"/>
        <v>LJ192BD10</v>
      </c>
      <c r="K701" s="24" t="s">
        <v>4476</v>
      </c>
    </row>
    <row r="702" spans="1:11" ht="14.4" x14ac:dyDescent="0.3">
      <c r="A702" s="24" t="s">
        <v>4479</v>
      </c>
      <c r="B702" s="24" t="s">
        <v>4480</v>
      </c>
      <c r="C702" s="24" t="s">
        <v>4481</v>
      </c>
      <c r="D702" s="3" t="s">
        <v>900</v>
      </c>
      <c r="E702" s="3" t="s">
        <v>103</v>
      </c>
      <c r="F702" s="3" t="s">
        <v>4482</v>
      </c>
      <c r="G702" s="3" t="s">
        <v>4483</v>
      </c>
      <c r="I702" s="3">
        <f t="shared" si="4"/>
        <v>10</v>
      </c>
      <c r="J702" s="3" t="str">
        <f t="shared" si="5"/>
        <v>LJ192BD11</v>
      </c>
      <c r="K702" s="24" t="s">
        <v>4481</v>
      </c>
    </row>
    <row r="703" spans="1:11" ht="14.4" x14ac:dyDescent="0.3">
      <c r="A703" s="24" t="s">
        <v>4484</v>
      </c>
      <c r="B703" s="24" t="s">
        <v>4485</v>
      </c>
      <c r="C703" s="24" t="s">
        <v>4486</v>
      </c>
      <c r="D703" s="3" t="s">
        <v>900</v>
      </c>
      <c r="E703" s="3" t="s">
        <v>103</v>
      </c>
      <c r="F703" s="3" t="s">
        <v>4487</v>
      </c>
      <c r="G703" s="3" t="s">
        <v>4488</v>
      </c>
      <c r="I703" s="3">
        <f t="shared" si="4"/>
        <v>10</v>
      </c>
      <c r="J703" s="3" t="str">
        <f t="shared" si="5"/>
        <v>LJ192BD12</v>
      </c>
      <c r="K703" s="24" t="s">
        <v>4486</v>
      </c>
    </row>
    <row r="704" spans="1:11" ht="14.4" x14ac:dyDescent="0.3">
      <c r="A704" s="24" t="s">
        <v>4489</v>
      </c>
      <c r="B704" s="24" t="s">
        <v>4490</v>
      </c>
      <c r="C704" s="24" t="s">
        <v>4491</v>
      </c>
      <c r="D704" s="3" t="s">
        <v>900</v>
      </c>
      <c r="E704" s="3" t="s">
        <v>103</v>
      </c>
      <c r="F704" s="3" t="s">
        <v>4492</v>
      </c>
      <c r="G704" s="3" t="s">
        <v>4493</v>
      </c>
      <c r="I704" s="3">
        <f t="shared" si="4"/>
        <v>10</v>
      </c>
      <c r="J704" s="3" t="str">
        <f t="shared" si="5"/>
        <v>LJ192BD13</v>
      </c>
      <c r="K704" s="24" t="s">
        <v>4491</v>
      </c>
    </row>
    <row r="705" spans="1:11" ht="14.4" x14ac:dyDescent="0.3">
      <c r="A705" s="24" t="s">
        <v>4494</v>
      </c>
      <c r="B705" s="24" t="s">
        <v>4495</v>
      </c>
      <c r="C705" s="24" t="s">
        <v>4496</v>
      </c>
      <c r="D705" s="3" t="s">
        <v>900</v>
      </c>
      <c r="E705" s="3" t="s">
        <v>103</v>
      </c>
      <c r="F705" s="3" t="s">
        <v>4497</v>
      </c>
      <c r="G705" s="3" t="s">
        <v>4498</v>
      </c>
      <c r="I705" s="3">
        <f t="shared" si="4"/>
        <v>10</v>
      </c>
      <c r="J705" s="3" t="str">
        <f t="shared" si="5"/>
        <v>LJ192BD14</v>
      </c>
      <c r="K705" s="24" t="s">
        <v>4496</v>
      </c>
    </row>
    <row r="706" spans="1:11" ht="14.4" x14ac:dyDescent="0.3">
      <c r="A706" s="24" t="s">
        <v>4499</v>
      </c>
      <c r="B706" s="24" t="s">
        <v>4500</v>
      </c>
      <c r="C706" s="24" t="s">
        <v>4501</v>
      </c>
      <c r="D706" s="3" t="s">
        <v>900</v>
      </c>
      <c r="E706" s="3" t="s">
        <v>103</v>
      </c>
      <c r="F706" s="3" t="s">
        <v>4502</v>
      </c>
      <c r="G706" s="3" t="s">
        <v>4503</v>
      </c>
      <c r="I706" s="3">
        <f t="shared" si="4"/>
        <v>10</v>
      </c>
      <c r="J706" s="3" t="str">
        <f t="shared" si="5"/>
        <v>LJ192BD20</v>
      </c>
      <c r="K706" s="24" t="s">
        <v>4501</v>
      </c>
    </row>
    <row r="707" spans="1:11" ht="14.4" x14ac:dyDescent="0.3">
      <c r="A707" s="24" t="s">
        <v>4504</v>
      </c>
      <c r="B707" s="24" t="s">
        <v>4505</v>
      </c>
      <c r="C707" s="24" t="s">
        <v>4506</v>
      </c>
      <c r="D707" s="3" t="s">
        <v>900</v>
      </c>
      <c r="E707" s="3" t="s">
        <v>103</v>
      </c>
      <c r="F707" s="3" t="s">
        <v>4507</v>
      </c>
      <c r="G707" s="3" t="s">
        <v>4508</v>
      </c>
      <c r="I707" s="3">
        <f t="shared" si="4"/>
        <v>10</v>
      </c>
      <c r="J707" s="3" t="str">
        <f t="shared" si="5"/>
        <v>LJ192BD21</v>
      </c>
      <c r="K707" s="24" t="s">
        <v>4506</v>
      </c>
    </row>
    <row r="708" spans="1:11" ht="14.4" x14ac:dyDescent="0.3">
      <c r="A708" s="24" t="s">
        <v>4509</v>
      </c>
      <c r="B708" s="24" t="s">
        <v>4510</v>
      </c>
      <c r="C708" s="24" t="s">
        <v>4511</v>
      </c>
      <c r="D708" s="3" t="s">
        <v>900</v>
      </c>
      <c r="E708" s="3" t="s">
        <v>103</v>
      </c>
      <c r="F708" s="3" t="s">
        <v>4512</v>
      </c>
      <c r="G708" s="3" t="s">
        <v>4513</v>
      </c>
      <c r="I708" s="3">
        <f t="shared" si="4"/>
        <v>10</v>
      </c>
      <c r="J708" s="3" t="str">
        <f t="shared" si="5"/>
        <v>LJ192BD22</v>
      </c>
      <c r="K708" s="24" t="s">
        <v>4511</v>
      </c>
    </row>
    <row r="709" spans="1:11" ht="14.4" x14ac:dyDescent="0.3">
      <c r="A709" s="24" t="s">
        <v>4514</v>
      </c>
      <c r="B709" s="24" t="s">
        <v>4515</v>
      </c>
      <c r="C709" s="24" t="s">
        <v>4516</v>
      </c>
      <c r="D709" s="3" t="s">
        <v>900</v>
      </c>
      <c r="E709" s="3" t="s">
        <v>103</v>
      </c>
      <c r="F709" s="3" t="s">
        <v>4517</v>
      </c>
      <c r="G709" s="3" t="s">
        <v>4518</v>
      </c>
      <c r="I709" s="3">
        <f t="shared" si="4"/>
        <v>10</v>
      </c>
      <c r="J709" s="3" t="str">
        <f t="shared" si="5"/>
        <v>LJ192BD23</v>
      </c>
      <c r="K709" s="24" t="s">
        <v>4516</v>
      </c>
    </row>
    <row r="710" spans="1:11" ht="14.4" x14ac:dyDescent="0.3">
      <c r="A710" s="24" t="s">
        <v>4519</v>
      </c>
      <c r="B710" s="24" t="s">
        <v>4520</v>
      </c>
      <c r="C710" s="24" t="s">
        <v>4521</v>
      </c>
      <c r="D710" s="3" t="s">
        <v>900</v>
      </c>
      <c r="E710" s="3" t="s">
        <v>103</v>
      </c>
      <c r="F710" s="3" t="s">
        <v>4522</v>
      </c>
      <c r="G710" s="3" t="s">
        <v>4523</v>
      </c>
      <c r="I710" s="3">
        <f t="shared" si="4"/>
        <v>10</v>
      </c>
      <c r="J710" s="3" t="str">
        <f t="shared" si="5"/>
        <v>LJ192BD24</v>
      </c>
      <c r="K710" s="24" t="s">
        <v>4521</v>
      </c>
    </row>
    <row r="711" spans="1:11" ht="14.4" x14ac:dyDescent="0.3">
      <c r="A711" s="24" t="s">
        <v>4524</v>
      </c>
      <c r="B711" s="24" t="s">
        <v>4525</v>
      </c>
      <c r="C711" s="24" t="s">
        <v>4526</v>
      </c>
      <c r="D711" s="3" t="s">
        <v>900</v>
      </c>
      <c r="E711" s="3" t="s">
        <v>103</v>
      </c>
      <c r="F711" s="3" t="s">
        <v>4527</v>
      </c>
      <c r="G711" s="3" t="s">
        <v>4528</v>
      </c>
      <c r="I711" s="3">
        <f t="shared" si="4"/>
        <v>10</v>
      </c>
      <c r="J711" s="3" t="str">
        <f t="shared" si="5"/>
        <v>LJ192BD30</v>
      </c>
      <c r="K711" s="24" t="s">
        <v>4526</v>
      </c>
    </row>
    <row r="712" spans="1:11" ht="14.4" x14ac:dyDescent="0.3">
      <c r="A712" s="24" t="s">
        <v>4529</v>
      </c>
      <c r="B712" s="24" t="s">
        <v>4530</v>
      </c>
      <c r="C712" s="24" t="s">
        <v>4531</v>
      </c>
      <c r="D712" s="3" t="s">
        <v>900</v>
      </c>
      <c r="E712" s="3" t="s">
        <v>103</v>
      </c>
      <c r="F712" s="3" t="s">
        <v>4532</v>
      </c>
      <c r="G712" s="3" t="s">
        <v>4533</v>
      </c>
      <c r="I712" s="3">
        <f t="shared" si="4"/>
        <v>10</v>
      </c>
      <c r="J712" s="3" t="str">
        <f t="shared" si="5"/>
        <v>LJ192BD31</v>
      </c>
      <c r="K712" s="24" t="s">
        <v>4531</v>
      </c>
    </row>
    <row r="713" spans="1:11" ht="14.4" x14ac:dyDescent="0.3">
      <c r="A713" s="24" t="s">
        <v>4534</v>
      </c>
      <c r="B713" s="24" t="s">
        <v>4535</v>
      </c>
      <c r="C713" s="24" t="s">
        <v>4536</v>
      </c>
      <c r="D713" s="3" t="s">
        <v>900</v>
      </c>
      <c r="E713" s="3" t="s">
        <v>103</v>
      </c>
      <c r="F713" s="3" t="s">
        <v>4537</v>
      </c>
      <c r="G713" s="3" t="s">
        <v>4538</v>
      </c>
      <c r="I713" s="3">
        <f t="shared" si="4"/>
        <v>10</v>
      </c>
      <c r="J713" s="3" t="str">
        <f t="shared" si="5"/>
        <v>LJ192BD32</v>
      </c>
      <c r="K713" s="24" t="s">
        <v>4536</v>
      </c>
    </row>
    <row r="714" spans="1:11" ht="14.4" x14ac:dyDescent="0.3">
      <c r="A714" s="24" t="s">
        <v>4539</v>
      </c>
      <c r="B714" s="24" t="s">
        <v>4540</v>
      </c>
      <c r="C714" s="24" t="s">
        <v>4541</v>
      </c>
      <c r="D714" s="3" t="s">
        <v>900</v>
      </c>
      <c r="E714" s="3" t="s">
        <v>103</v>
      </c>
      <c r="F714" s="3" t="s">
        <v>4542</v>
      </c>
      <c r="G714" s="3" t="s">
        <v>4543</v>
      </c>
      <c r="I714" s="3">
        <f t="shared" si="4"/>
        <v>10</v>
      </c>
      <c r="J714" s="3" t="str">
        <f t="shared" si="5"/>
        <v>LJ192BD33</v>
      </c>
      <c r="K714" s="24" t="s">
        <v>4541</v>
      </c>
    </row>
    <row r="715" spans="1:11" ht="14.4" x14ac:dyDescent="0.3">
      <c r="A715" s="24" t="s">
        <v>4544</v>
      </c>
      <c r="B715" s="24" t="s">
        <v>4545</v>
      </c>
      <c r="C715" s="24" t="s">
        <v>4546</v>
      </c>
      <c r="D715" s="3" t="s">
        <v>900</v>
      </c>
      <c r="E715" s="3" t="s">
        <v>103</v>
      </c>
      <c r="F715" s="3" t="s">
        <v>4547</v>
      </c>
      <c r="G715" s="3" t="s">
        <v>4548</v>
      </c>
      <c r="I715" s="3">
        <f t="shared" si="4"/>
        <v>10</v>
      </c>
      <c r="J715" s="3" t="str">
        <f t="shared" si="5"/>
        <v>LJ192BD34</v>
      </c>
      <c r="K715" s="24" t="s">
        <v>4546</v>
      </c>
    </row>
    <row r="716" spans="1:11" ht="14.4" x14ac:dyDescent="0.3">
      <c r="A716" s="24" t="s">
        <v>4549</v>
      </c>
      <c r="B716" s="24" t="s">
        <v>4550</v>
      </c>
      <c r="C716" s="24" t="s">
        <v>4551</v>
      </c>
      <c r="D716" s="3" t="s">
        <v>113</v>
      </c>
      <c r="E716" s="3" t="s">
        <v>103</v>
      </c>
      <c r="F716" s="3" t="s">
        <v>4552</v>
      </c>
      <c r="G716" s="3" t="s">
        <v>4553</v>
      </c>
      <c r="I716" s="3">
        <f t="shared" si="4"/>
        <v>11</v>
      </c>
      <c r="J716" s="3" t="str">
        <f t="shared" si="5"/>
        <v>LJ100BTA12</v>
      </c>
      <c r="K716" s="24" t="s">
        <v>4551</v>
      </c>
    </row>
    <row r="717" spans="1:11" ht="14.4" x14ac:dyDescent="0.3">
      <c r="A717" s="24" t="s">
        <v>4554</v>
      </c>
      <c r="B717" s="24" t="s">
        <v>4555</v>
      </c>
      <c r="C717" s="24" t="s">
        <v>4556</v>
      </c>
      <c r="D717" s="3" t="s">
        <v>4077</v>
      </c>
      <c r="E717" s="3" t="s">
        <v>103</v>
      </c>
      <c r="F717" s="3" t="s">
        <v>4557</v>
      </c>
      <c r="G717" s="3" t="s">
        <v>4558</v>
      </c>
      <c r="I717" s="3">
        <f t="shared" si="4"/>
        <v>11</v>
      </c>
      <c r="J717" s="3" t="str">
        <f t="shared" si="5"/>
        <v>LJ100BEA12</v>
      </c>
      <c r="K717" s="24" t="s">
        <v>4556</v>
      </c>
    </row>
    <row r="718" spans="1:11" ht="14.4" x14ac:dyDescent="0.3">
      <c r="A718" s="24" t="s">
        <v>4559</v>
      </c>
      <c r="B718" s="24" t="s">
        <v>4560</v>
      </c>
      <c r="C718" s="24" t="s">
        <v>4561</v>
      </c>
      <c r="D718" s="3" t="s">
        <v>113</v>
      </c>
      <c r="E718" s="3" t="s">
        <v>103</v>
      </c>
      <c r="F718" s="3" t="s">
        <v>4562</v>
      </c>
      <c r="G718" s="3" t="s">
        <v>4563</v>
      </c>
      <c r="I718" s="3">
        <f t="shared" si="4"/>
        <v>11</v>
      </c>
      <c r="J718" s="3" t="str">
        <f t="shared" si="5"/>
        <v>LJ100BTA15</v>
      </c>
      <c r="K718" s="24" t="s">
        <v>4561</v>
      </c>
    </row>
    <row r="719" spans="1:11" ht="14.4" x14ac:dyDescent="0.3">
      <c r="A719" s="24" t="s">
        <v>4564</v>
      </c>
      <c r="B719" s="24" t="s">
        <v>4565</v>
      </c>
      <c r="C719" s="24" t="s">
        <v>4566</v>
      </c>
      <c r="D719" s="3" t="s">
        <v>113</v>
      </c>
      <c r="E719" s="3" t="s">
        <v>103</v>
      </c>
      <c r="F719" s="3" t="s">
        <v>4567</v>
      </c>
      <c r="G719" s="3" t="s">
        <v>4568</v>
      </c>
      <c r="J719" s="3" t="e">
        <f t="shared" si="5"/>
        <v>#VALUE!</v>
      </c>
      <c r="K719" s="24" t="s">
        <v>4566</v>
      </c>
    </row>
    <row r="720" spans="1:11" ht="14.4" x14ac:dyDescent="0.3">
      <c r="A720" s="24" t="s">
        <v>4569</v>
      </c>
      <c r="B720" s="24" t="s">
        <v>4570</v>
      </c>
      <c r="C720" s="24" t="s">
        <v>4571</v>
      </c>
      <c r="D720" s="3" t="s">
        <v>113</v>
      </c>
      <c r="E720" s="3" t="s">
        <v>103</v>
      </c>
      <c r="F720" s="3" t="s">
        <v>4572</v>
      </c>
      <c r="G720" s="3" t="s">
        <v>4573</v>
      </c>
      <c r="J720" s="3" t="e">
        <f t="shared" si="5"/>
        <v>#VALUE!</v>
      </c>
      <c r="K720" s="24" t="s">
        <v>4571</v>
      </c>
    </row>
    <row r="721" spans="1:11" ht="14.4" x14ac:dyDescent="0.3">
      <c r="A721" s="24" t="s">
        <v>4574</v>
      </c>
      <c r="B721" s="24" t="s">
        <v>4575</v>
      </c>
      <c r="C721" s="24" t="s">
        <v>4576</v>
      </c>
      <c r="D721" s="3" t="s">
        <v>113</v>
      </c>
      <c r="E721" s="3" t="s">
        <v>103</v>
      </c>
      <c r="F721" s="3" t="s">
        <v>4577</v>
      </c>
      <c r="G721" s="3" t="s">
        <v>4578</v>
      </c>
      <c r="J721" s="3" t="e">
        <f t="shared" si="5"/>
        <v>#VALUE!</v>
      </c>
      <c r="K721" s="24" t="s">
        <v>4576</v>
      </c>
    </row>
    <row r="722" spans="1:11" ht="14.4" x14ac:dyDescent="0.3">
      <c r="A722" s="24" t="s">
        <v>4579</v>
      </c>
      <c r="B722" s="24" t="s">
        <v>4580</v>
      </c>
      <c r="C722" s="24" t="s">
        <v>4581</v>
      </c>
      <c r="D722" s="3" t="s">
        <v>113</v>
      </c>
      <c r="E722" s="3" t="s">
        <v>103</v>
      </c>
      <c r="F722" s="3" t="s">
        <v>4582</v>
      </c>
      <c r="G722" s="3" t="s">
        <v>4583</v>
      </c>
      <c r="J722" s="3" t="e">
        <f t="shared" si="5"/>
        <v>#VALUE!</v>
      </c>
      <c r="K722" s="24" t="s">
        <v>4581</v>
      </c>
    </row>
    <row r="723" spans="1:11" ht="14.4" x14ac:dyDescent="0.3">
      <c r="A723" s="24" t="s">
        <v>4584</v>
      </c>
      <c r="B723" s="24" t="s">
        <v>4585</v>
      </c>
      <c r="C723" s="24" t="s">
        <v>4586</v>
      </c>
      <c r="D723" s="3" t="s">
        <v>113</v>
      </c>
      <c r="E723" s="3" t="s">
        <v>103</v>
      </c>
      <c r="F723" s="3" t="s">
        <v>4587</v>
      </c>
      <c r="G723" s="3" t="s">
        <v>4588</v>
      </c>
      <c r="J723" s="3" t="e">
        <f t="shared" si="5"/>
        <v>#VALUE!</v>
      </c>
      <c r="K723" s="24" t="s">
        <v>4586</v>
      </c>
    </row>
    <row r="724" spans="1:11" ht="14.4" x14ac:dyDescent="0.3">
      <c r="A724" s="24" t="s">
        <v>4589</v>
      </c>
      <c r="B724" s="24" t="s">
        <v>4590</v>
      </c>
      <c r="C724" s="24" t="s">
        <v>4591</v>
      </c>
      <c r="D724" s="3" t="s">
        <v>113</v>
      </c>
      <c r="E724" s="3" t="s">
        <v>103</v>
      </c>
      <c r="F724" s="3" t="s">
        <v>4592</v>
      </c>
      <c r="G724" s="3" t="s">
        <v>4593</v>
      </c>
      <c r="I724" s="3">
        <f t="shared" si="4"/>
        <v>10</v>
      </c>
      <c r="J724" s="3" t="str">
        <f t="shared" si="5"/>
        <v>LJ194BT01</v>
      </c>
      <c r="K724" s="24" t="s">
        <v>4591</v>
      </c>
    </row>
    <row r="725" spans="1:11" ht="14.4" x14ac:dyDescent="0.3">
      <c r="A725" s="24" t="s">
        <v>4594</v>
      </c>
      <c r="B725" s="24" t="s">
        <v>4595</v>
      </c>
      <c r="C725" s="24" t="s">
        <v>4596</v>
      </c>
      <c r="D725" s="3" t="s">
        <v>4077</v>
      </c>
      <c r="E725" s="3" t="s">
        <v>103</v>
      </c>
      <c r="F725" s="3" t="s">
        <v>4597</v>
      </c>
      <c r="G725" s="3" t="s">
        <v>4598</v>
      </c>
      <c r="I725" s="3">
        <f t="shared" si="4"/>
        <v>11</v>
      </c>
      <c r="J725" s="3" t="str">
        <f t="shared" si="5"/>
        <v>LL100BEA17</v>
      </c>
      <c r="K725" s="24" t="s">
        <v>4596</v>
      </c>
    </row>
    <row r="726" spans="1:11" ht="14.4" x14ac:dyDescent="0.3">
      <c r="A726" s="24" t="s">
        <v>4599</v>
      </c>
      <c r="B726" s="24" t="s">
        <v>4600</v>
      </c>
      <c r="C726" s="24" t="s">
        <v>4601</v>
      </c>
      <c r="D726" s="3" t="s">
        <v>113</v>
      </c>
      <c r="E726" s="3" t="s">
        <v>103</v>
      </c>
      <c r="F726" s="3" t="s">
        <v>4602</v>
      </c>
      <c r="G726" s="3" t="s">
        <v>4603</v>
      </c>
      <c r="I726" s="3">
        <f t="shared" si="4"/>
        <v>11</v>
      </c>
      <c r="J726" s="3" t="str">
        <f t="shared" si="5"/>
        <v>LL100BTA17</v>
      </c>
      <c r="K726" s="24" t="s">
        <v>4601</v>
      </c>
    </row>
    <row r="727" spans="1:11" ht="14.4" x14ac:dyDescent="0.3">
      <c r="A727" s="24" t="s">
        <v>4604</v>
      </c>
      <c r="B727" s="24" t="s">
        <v>4605</v>
      </c>
      <c r="C727" s="24" t="s">
        <v>4606</v>
      </c>
      <c r="D727" s="3" t="s">
        <v>113</v>
      </c>
      <c r="E727" s="3" t="s">
        <v>103</v>
      </c>
      <c r="F727" s="3" t="s">
        <v>4607</v>
      </c>
      <c r="G727" s="3" t="s">
        <v>4608</v>
      </c>
      <c r="J727" s="3" t="e">
        <f t="shared" si="5"/>
        <v>#VALUE!</v>
      </c>
      <c r="K727" s="24" t="s">
        <v>4606</v>
      </c>
    </row>
    <row r="728" spans="1:11" ht="14.4" x14ac:dyDescent="0.3">
      <c r="A728" s="24" t="s">
        <v>4609</v>
      </c>
      <c r="B728" s="24" t="s">
        <v>4610</v>
      </c>
      <c r="C728" s="24" t="s">
        <v>4611</v>
      </c>
      <c r="D728" s="3" t="s">
        <v>113</v>
      </c>
      <c r="E728" s="3" t="s">
        <v>103</v>
      </c>
      <c r="F728" s="3" t="s">
        <v>4612</v>
      </c>
      <c r="G728" s="3" t="s">
        <v>4613</v>
      </c>
      <c r="I728" s="3">
        <f t="shared" si="4"/>
        <v>12</v>
      </c>
      <c r="J728" s="3" t="str">
        <f t="shared" si="5"/>
        <v>LM100BTA18b</v>
      </c>
      <c r="K728" s="24" t="s">
        <v>4611</v>
      </c>
    </row>
    <row r="729" spans="1:11" ht="14.4" x14ac:dyDescent="0.3">
      <c r="A729" s="24" t="s">
        <v>4614</v>
      </c>
      <c r="B729" s="24" t="s">
        <v>4615</v>
      </c>
      <c r="C729" s="24" t="s">
        <v>4616</v>
      </c>
      <c r="D729" s="3" t="s">
        <v>113</v>
      </c>
      <c r="E729" s="3" t="s">
        <v>103</v>
      </c>
      <c r="F729" s="3" t="s">
        <v>4617</v>
      </c>
      <c r="G729" s="3" t="s">
        <v>4618</v>
      </c>
      <c r="I729" s="3">
        <f t="shared" si="4"/>
        <v>12</v>
      </c>
      <c r="J729" s="3" t="str">
        <f t="shared" si="5"/>
        <v>LM100BTA18a</v>
      </c>
      <c r="K729" s="24" t="s">
        <v>4616</v>
      </c>
    </row>
    <row r="730" spans="1:11" ht="14.4" x14ac:dyDescent="0.3">
      <c r="A730" s="24" t="s">
        <v>4619</v>
      </c>
      <c r="B730" s="24" t="s">
        <v>4620</v>
      </c>
      <c r="C730" s="24" t="s">
        <v>4621</v>
      </c>
      <c r="D730" s="3" t="s">
        <v>113</v>
      </c>
      <c r="E730" s="3" t="s">
        <v>103</v>
      </c>
      <c r="F730" s="3" t="s">
        <v>4622</v>
      </c>
      <c r="G730" s="3" t="s">
        <v>4623</v>
      </c>
      <c r="J730" s="3" t="e">
        <f t="shared" ref="J730:J734" si="6">MID(G730,1,I730-1)</f>
        <v>#VALUE!</v>
      </c>
      <c r="K730" s="24" t="s">
        <v>4621</v>
      </c>
    </row>
    <row r="731" spans="1:11" ht="14.4" x14ac:dyDescent="0.3">
      <c r="A731" s="24" t="s">
        <v>4624</v>
      </c>
      <c r="B731" s="24" t="s">
        <v>4625</v>
      </c>
      <c r="C731" s="24" t="s">
        <v>4626</v>
      </c>
      <c r="D731" s="3" t="s">
        <v>113</v>
      </c>
      <c r="E731" s="3" t="s">
        <v>103</v>
      </c>
      <c r="F731" s="3" t="s">
        <v>4627</v>
      </c>
      <c r="G731" s="3" t="s">
        <v>4628</v>
      </c>
      <c r="I731" s="3">
        <f t="shared" ref="I731:I733" si="7">FIND("_",G731,1)</f>
        <v>11</v>
      </c>
      <c r="J731" s="3" t="str">
        <f t="shared" si="6"/>
        <v>OK100BTA19</v>
      </c>
      <c r="K731" s="24" t="s">
        <v>4626</v>
      </c>
    </row>
    <row r="732" spans="1:11" ht="14.4" x14ac:dyDescent="0.3">
      <c r="A732" s="24" t="s">
        <v>4629</v>
      </c>
      <c r="B732" s="24" t="s">
        <v>4630</v>
      </c>
      <c r="C732" s="24" t="s">
        <v>4631</v>
      </c>
      <c r="D732" s="3" t="s">
        <v>113</v>
      </c>
      <c r="E732" s="3" t="s">
        <v>103</v>
      </c>
      <c r="F732" s="3" t="s">
        <v>4632</v>
      </c>
      <c r="G732" s="3" t="s">
        <v>4633</v>
      </c>
      <c r="J732" s="3" t="e">
        <f t="shared" si="6"/>
        <v>#VALUE!</v>
      </c>
      <c r="K732" s="24" t="s">
        <v>4631</v>
      </c>
    </row>
    <row r="733" spans="1:11" ht="14.4" x14ac:dyDescent="0.3">
      <c r="A733" s="24" t="s">
        <v>4634</v>
      </c>
      <c r="B733" s="24" t="s">
        <v>4635</v>
      </c>
      <c r="C733" s="24" t="s">
        <v>4636</v>
      </c>
      <c r="D733" s="3" t="s">
        <v>113</v>
      </c>
      <c r="E733" s="3" t="s">
        <v>103</v>
      </c>
      <c r="F733" s="3" t="s">
        <v>4637</v>
      </c>
      <c r="G733" s="3" t="s">
        <v>4638</v>
      </c>
      <c r="I733" s="3">
        <f t="shared" si="7"/>
        <v>11</v>
      </c>
      <c r="J733" s="3" t="str">
        <f t="shared" si="6"/>
        <v>OL100BTA20</v>
      </c>
      <c r="K733" s="24" t="s">
        <v>4636</v>
      </c>
    </row>
    <row r="734" spans="1:11" ht="14.4" x14ac:dyDescent="0.3">
      <c r="A734" s="24" t="s">
        <v>4639</v>
      </c>
      <c r="B734" s="24" t="s">
        <v>4640</v>
      </c>
      <c r="C734" s="24" t="s">
        <v>4641</v>
      </c>
      <c r="D734" s="3" t="s">
        <v>113</v>
      </c>
      <c r="E734" s="3" t="s">
        <v>103</v>
      </c>
      <c r="F734" s="3" t="s">
        <v>4642</v>
      </c>
      <c r="G734" s="3" t="s">
        <v>4643</v>
      </c>
      <c r="J734" s="3" t="e">
        <f t="shared" si="6"/>
        <v>#VALUE!</v>
      </c>
      <c r="K734" s="24" t="s">
        <v>4641</v>
      </c>
    </row>
    <row r="735" spans="1:11" ht="14.4" x14ac:dyDescent="0.3">
      <c r="A735" s="24" t="s">
        <v>4644</v>
      </c>
      <c r="B735" s="24" t="s">
        <v>4645</v>
      </c>
      <c r="C735" s="24" t="s">
        <v>4646</v>
      </c>
      <c r="E735" s="3" t="s">
        <v>103</v>
      </c>
    </row>
    <row r="736" spans="1:11" ht="14.4" x14ac:dyDescent="0.3">
      <c r="A736" s="24" t="s">
        <v>4647</v>
      </c>
      <c r="B736" s="24" t="s">
        <v>4648</v>
      </c>
      <c r="C736" s="24" t="s">
        <v>4649</v>
      </c>
      <c r="E736" s="3" t="s">
        <v>103</v>
      </c>
    </row>
    <row r="737" spans="1:5" ht="14.4" x14ac:dyDescent="0.3">
      <c r="A737" s="24" t="s">
        <v>4650</v>
      </c>
      <c r="B737" s="24" t="s">
        <v>4651</v>
      </c>
      <c r="C737" s="24" t="s">
        <v>4652</v>
      </c>
      <c r="E737" s="3" t="s">
        <v>103</v>
      </c>
    </row>
    <row r="738" spans="1:5" ht="14.4" x14ac:dyDescent="0.3">
      <c r="A738" s="24" t="s">
        <v>4653</v>
      </c>
      <c r="B738" s="24" t="s">
        <v>4654</v>
      </c>
      <c r="C738" s="24" t="s">
        <v>4655</v>
      </c>
      <c r="E738" s="3" t="s">
        <v>103</v>
      </c>
    </row>
  </sheetData>
  <mergeCells count="1">
    <mergeCell ref="A1:C1"/>
  </mergeCells>
  <conditionalFormatting sqref="A402:A412">
    <cfRule type="expression" dxfId="0" priority="1">
      <formula>$V402="x"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"/>
  <dimension ref="A1:Z292"/>
  <sheetViews>
    <sheetView topLeftCell="A175" workbookViewId="0">
      <selection activeCell="N180" sqref="N180"/>
    </sheetView>
  </sheetViews>
  <sheetFormatPr baseColWidth="10" defaultColWidth="4.109375" defaultRowHeight="13.2" x14ac:dyDescent="0.25"/>
  <cols>
    <col min="1" max="6" width="7.88671875" bestFit="1" customWidth="1"/>
    <col min="7" max="7" width="58.5546875" bestFit="1" customWidth="1"/>
    <col min="8" max="8" width="7.88671875" bestFit="1" customWidth="1"/>
    <col min="9" max="9" width="8.6640625" bestFit="1" customWidth="1"/>
    <col min="10" max="10" width="6.5546875" bestFit="1" customWidth="1"/>
    <col min="11" max="11" width="2" bestFit="1" customWidth="1"/>
    <col min="12" max="12" width="4.109375" style="26"/>
    <col min="13" max="13" width="64.109375" bestFit="1" customWidth="1"/>
    <col min="14" max="14" width="64.88671875" bestFit="1" customWidth="1"/>
    <col min="15" max="15" width="65.33203125" bestFit="1" customWidth="1"/>
    <col min="16" max="16" width="60.88671875" bestFit="1" customWidth="1"/>
    <col min="17" max="17" width="66" bestFit="1" customWidth="1"/>
    <col min="18" max="18" width="10.88671875" style="25" customWidth="1"/>
    <col min="19" max="19" width="66.5546875" bestFit="1" customWidth="1"/>
    <col min="20" max="20" width="67.109375" bestFit="1" customWidth="1"/>
    <col min="21" max="21" width="67.33203125" bestFit="1" customWidth="1"/>
    <col min="22" max="22" width="66.88671875" bestFit="1" customWidth="1"/>
    <col min="23" max="23" width="70.88671875" bestFit="1" customWidth="1"/>
    <col min="24" max="24" width="71.44140625" bestFit="1" customWidth="1"/>
    <col min="25" max="25" width="71.88671875" bestFit="1" customWidth="1"/>
    <col min="26" max="26" width="73.88671875" bestFit="1" customWidth="1"/>
  </cols>
  <sheetData>
    <row r="1" spans="1:26" ht="152.4" x14ac:dyDescent="0.25">
      <c r="A1" s="19" t="s">
        <v>4656</v>
      </c>
      <c r="B1" s="16" t="s">
        <v>21</v>
      </c>
      <c r="C1" s="16" t="s">
        <v>23</v>
      </c>
      <c r="D1" s="16" t="s">
        <v>24</v>
      </c>
      <c r="E1" s="16" t="s">
        <v>25</v>
      </c>
      <c r="F1" s="16" t="s">
        <v>26</v>
      </c>
      <c r="G1" s="16" t="s">
        <v>27</v>
      </c>
      <c r="H1" s="16" t="s">
        <v>28</v>
      </c>
      <c r="I1" s="16" t="s">
        <v>29</v>
      </c>
      <c r="J1" s="16"/>
    </row>
    <row r="2" spans="1:26" x14ac:dyDescent="0.25">
      <c r="A2" s="1" t="s">
        <v>41</v>
      </c>
      <c r="B2" s="1" t="s">
        <v>41</v>
      </c>
      <c r="C2" s="1" t="s">
        <v>41</v>
      </c>
      <c r="D2" s="1" t="s">
        <v>41</v>
      </c>
      <c r="E2" s="1" t="s">
        <v>41</v>
      </c>
      <c r="F2" s="1"/>
      <c r="G2" t="s">
        <v>2713</v>
      </c>
      <c r="I2" t="s">
        <v>2712</v>
      </c>
      <c r="J2" t="s">
        <v>122</v>
      </c>
      <c r="L2"/>
      <c r="M2" t="str">
        <f>"RAW_"&amp;G2</f>
        <v>RAW_POR1_TENS_PV_KN</v>
      </c>
      <c r="N2" t="str">
        <f>"PREP_"&amp;G2</f>
        <v>PREP_POR1_TENS_PV_KN</v>
      </c>
      <c r="O2" t="str">
        <f>"["&amp;M2&amp;"]"</f>
        <v>[RAW_POR1_TENS_PV_KN]</v>
      </c>
      <c r="P2" t="str">
        <f>"C_"&amp;G2</f>
        <v>C_POR1_TENS_PV_KN</v>
      </c>
      <c r="Q2" t="str">
        <f>"["&amp;N2&amp;"]"</f>
        <v>[PREP_POR1_TENS_PV_KN]</v>
      </c>
      <c r="R2" s="25">
        <f t="shared" ref="R2:R3" si="0">LEN(S2)</f>
        <v>22</v>
      </c>
      <c r="S2" t="str">
        <f>"CV_"&amp;G2&amp;"_MIN"</f>
        <v>CV_POR1_TENS_PV_KN_MIN</v>
      </c>
      <c r="T2" t="str">
        <f>"CV_"&amp;G2&amp;"_MAX"</f>
        <v>CV_POR1_TENS_PV_KN_MAX</v>
      </c>
      <c r="U2" t="str">
        <f>"CV_"&amp;G2&amp;"_AVG"</f>
        <v>CV_POR1_TENS_PV_KN_AVG</v>
      </c>
      <c r="V2" t="str">
        <f>"CV_"&amp;G2&amp;"_STD"</f>
        <v>CV_POR1_TENS_PV_KN_STD</v>
      </c>
      <c r="W2" t="str">
        <f>"Min ( ["&amp;N2&amp;"] )"</f>
        <v>Min ( [PREP_POR1_TENS_PV_KN] )</v>
      </c>
      <c r="X2" t="str">
        <f>"Max ( ["&amp;N2&amp;"] )"</f>
        <v>Max ( [PREP_POR1_TENS_PV_KN] )</v>
      </c>
      <c r="Y2" t="str">
        <f>"AVG ( ["&amp;N2&amp;"] )"</f>
        <v>AVG ( [PREP_POR1_TENS_PV_KN] )</v>
      </c>
      <c r="Z2" t="str">
        <f>"StdDev (["&amp;N2&amp;"] )"</f>
        <v>StdDev ([PREP_POR1_TENS_PV_KN] )</v>
      </c>
    </row>
    <row r="3" spans="1:26" x14ac:dyDescent="0.25">
      <c r="A3" s="1" t="s">
        <v>41</v>
      </c>
      <c r="B3" s="1" t="s">
        <v>41</v>
      </c>
      <c r="C3" s="1" t="s">
        <v>41</v>
      </c>
      <c r="D3" s="1" t="s">
        <v>41</v>
      </c>
      <c r="E3" s="1" t="s">
        <v>41</v>
      </c>
      <c r="F3" s="1"/>
      <c r="G3" t="s">
        <v>2741</v>
      </c>
      <c r="I3" t="s">
        <v>2740</v>
      </c>
      <c r="J3" t="s">
        <v>122</v>
      </c>
      <c r="L3"/>
      <c r="M3" t="str">
        <f t="shared" ref="M3:M66" si="1">"RAW_"&amp;G3</f>
        <v>RAW_POR2_TENS_PV_KN</v>
      </c>
      <c r="N3" t="str">
        <f t="shared" ref="N3:N66" si="2">"PREP_"&amp;G3</f>
        <v>PREP_POR2_TENS_PV_KN</v>
      </c>
      <c r="O3" t="str">
        <f t="shared" ref="O3:O66" si="3">"["&amp;M3&amp;"]"</f>
        <v>[RAW_POR2_TENS_PV_KN]</v>
      </c>
      <c r="P3" t="str">
        <f t="shared" ref="P3:P66" si="4">"C_"&amp;G3</f>
        <v>C_POR2_TENS_PV_KN</v>
      </c>
      <c r="Q3" t="str">
        <f t="shared" ref="Q3:Q66" si="5">"["&amp;N3&amp;"]"</f>
        <v>[PREP_POR2_TENS_PV_KN]</v>
      </c>
      <c r="R3" s="25">
        <f t="shared" si="0"/>
        <v>22</v>
      </c>
      <c r="S3" t="str">
        <f t="shared" ref="S3:S66" si="6">"CV_"&amp;G3&amp;"_MIN"</f>
        <v>CV_POR2_TENS_PV_KN_MIN</v>
      </c>
      <c r="T3" t="str">
        <f t="shared" ref="T3:T66" si="7">"CV_"&amp;G3&amp;"_MAX"</f>
        <v>CV_POR2_TENS_PV_KN_MAX</v>
      </c>
      <c r="U3" t="str">
        <f t="shared" ref="U3:U66" si="8">"CV_"&amp;G3&amp;"_AVG"</f>
        <v>CV_POR2_TENS_PV_KN_AVG</v>
      </c>
      <c r="V3" t="str">
        <f t="shared" ref="V3:V66" si="9">"CV_"&amp;G3&amp;"_STD"</f>
        <v>CV_POR2_TENS_PV_KN_STD</v>
      </c>
      <c r="W3" t="str">
        <f t="shared" ref="W3:W66" si="10">"Min ( ["&amp;N3&amp;"] )"</f>
        <v>Min ( [PREP_POR2_TENS_PV_KN] )</v>
      </c>
      <c r="X3" t="str">
        <f t="shared" ref="X3:X66" si="11">"Max ( ["&amp;N3&amp;"] )"</f>
        <v>Max ( [PREP_POR2_TENS_PV_KN] )</v>
      </c>
      <c r="Y3" t="str">
        <f t="shared" ref="Y3:Y66" si="12">"AVG ( ["&amp;N3&amp;"] )"</f>
        <v>AVG ( [PREP_POR2_TENS_PV_KN] )</v>
      </c>
      <c r="Z3" t="str">
        <f t="shared" ref="Z3:Z66" si="13">"StdDev (["&amp;N3&amp;"] )"</f>
        <v>StdDev ([PREP_POR2_TENS_PV_KN] )</v>
      </c>
    </row>
    <row r="4" spans="1:26" x14ac:dyDescent="0.25">
      <c r="A4" s="1" t="s">
        <v>41</v>
      </c>
      <c r="B4" s="1" t="s">
        <v>41</v>
      </c>
      <c r="C4" s="1"/>
      <c r="D4" s="1"/>
      <c r="E4" s="1"/>
      <c r="F4" s="1" t="s">
        <v>41</v>
      </c>
      <c r="G4" t="s">
        <v>2016</v>
      </c>
      <c r="I4" t="s">
        <v>2015</v>
      </c>
      <c r="J4" t="s">
        <v>62</v>
      </c>
      <c r="L4"/>
      <c r="M4" t="str">
        <f t="shared" si="1"/>
        <v>RAW_EN_INSP_ERR_TOP_DS_H__BOOL</v>
      </c>
      <c r="N4" t="str">
        <f t="shared" si="2"/>
        <v>PREP_EN_INSP_ERR_TOP_DS_H__BOOL</v>
      </c>
      <c r="O4" t="str">
        <f t="shared" si="3"/>
        <v>[RAW_EN_INSP_ERR_TOP_DS_H__BOOL]</v>
      </c>
      <c r="P4" t="str">
        <f t="shared" si="4"/>
        <v>C_EN_INSP_ERR_TOP_DS_H__BOOL</v>
      </c>
      <c r="Q4" t="str">
        <f t="shared" si="5"/>
        <v>[PREP_EN_INSP_ERR_TOP_DS_H__BOOL]</v>
      </c>
      <c r="S4" t="str">
        <f t="shared" si="6"/>
        <v>CV_EN_INSP_ERR_TOP_DS_H__BOOL_MIN</v>
      </c>
      <c r="T4" t="str">
        <f t="shared" si="7"/>
        <v>CV_EN_INSP_ERR_TOP_DS_H__BOOL_MAX</v>
      </c>
      <c r="U4" t="str">
        <f t="shared" si="8"/>
        <v>CV_EN_INSP_ERR_TOP_DS_H__BOOL_AVG</v>
      </c>
      <c r="V4" t="str">
        <f t="shared" si="9"/>
        <v>CV_EN_INSP_ERR_TOP_DS_H__BOOL_STD</v>
      </c>
      <c r="W4" t="str">
        <f t="shared" si="10"/>
        <v>Min ( [PREP_EN_INSP_ERR_TOP_DS_H__BOOL] )</v>
      </c>
      <c r="X4" t="str">
        <f t="shared" si="11"/>
        <v>Max ( [PREP_EN_INSP_ERR_TOP_DS_H__BOOL] )</v>
      </c>
      <c r="Y4" t="str">
        <f t="shared" si="12"/>
        <v>AVG ( [PREP_EN_INSP_ERR_TOP_DS_H__BOOL] )</v>
      </c>
      <c r="Z4" t="str">
        <f t="shared" si="13"/>
        <v>StdDev ([PREP_EN_INSP_ERR_TOP_DS_H__BOOL] )</v>
      </c>
    </row>
    <row r="5" spans="1:26" x14ac:dyDescent="0.25">
      <c r="A5" s="1" t="s">
        <v>41</v>
      </c>
      <c r="B5" s="1" t="s">
        <v>41</v>
      </c>
      <c r="C5" s="1"/>
      <c r="D5" s="1"/>
      <c r="E5" s="1"/>
      <c r="F5" s="1" t="s">
        <v>41</v>
      </c>
      <c r="G5" t="s">
        <v>2020</v>
      </c>
      <c r="I5" t="s">
        <v>2019</v>
      </c>
      <c r="J5" t="s">
        <v>62</v>
      </c>
      <c r="L5"/>
      <c r="M5" t="str">
        <f t="shared" si="1"/>
        <v>RAW_EN_INSP_ERR_TOP_MID_H__BOOL</v>
      </c>
      <c r="N5" t="str">
        <f t="shared" si="2"/>
        <v>PREP_EN_INSP_ERR_TOP_MID_H__BOOL</v>
      </c>
      <c r="O5" t="str">
        <f t="shared" si="3"/>
        <v>[RAW_EN_INSP_ERR_TOP_MID_H__BOOL]</v>
      </c>
      <c r="P5" t="str">
        <f t="shared" si="4"/>
        <v>C_EN_INSP_ERR_TOP_MID_H__BOOL</v>
      </c>
      <c r="Q5" t="str">
        <f t="shared" si="5"/>
        <v>[PREP_EN_INSP_ERR_TOP_MID_H__BOOL]</v>
      </c>
      <c r="S5" t="str">
        <f t="shared" si="6"/>
        <v>CV_EN_INSP_ERR_TOP_MID_H__BOOL_MIN</v>
      </c>
      <c r="T5" t="str">
        <f t="shared" si="7"/>
        <v>CV_EN_INSP_ERR_TOP_MID_H__BOOL_MAX</v>
      </c>
      <c r="U5" t="str">
        <f t="shared" si="8"/>
        <v>CV_EN_INSP_ERR_TOP_MID_H__BOOL_AVG</v>
      </c>
      <c r="V5" t="str">
        <f t="shared" si="9"/>
        <v>CV_EN_INSP_ERR_TOP_MID_H__BOOL_STD</v>
      </c>
      <c r="W5" t="str">
        <f t="shared" si="10"/>
        <v>Min ( [PREP_EN_INSP_ERR_TOP_MID_H__BOOL] )</v>
      </c>
      <c r="X5" t="str">
        <f t="shared" si="11"/>
        <v>Max ( [PREP_EN_INSP_ERR_TOP_MID_H__BOOL] )</v>
      </c>
      <c r="Y5" t="str">
        <f t="shared" si="12"/>
        <v>AVG ( [PREP_EN_INSP_ERR_TOP_MID_H__BOOL] )</v>
      </c>
      <c r="Z5" t="str">
        <f t="shared" si="13"/>
        <v>StdDev ([PREP_EN_INSP_ERR_TOP_MID_H__BOOL] )</v>
      </c>
    </row>
    <row r="6" spans="1:26" x14ac:dyDescent="0.25">
      <c r="A6" s="1" t="s">
        <v>41</v>
      </c>
      <c r="B6" s="1" t="s">
        <v>41</v>
      </c>
      <c r="C6" s="1"/>
      <c r="D6" s="1"/>
      <c r="E6" s="1"/>
      <c r="F6" s="1" t="s">
        <v>41</v>
      </c>
      <c r="G6" t="s">
        <v>2024</v>
      </c>
      <c r="I6" t="s">
        <v>2023</v>
      </c>
      <c r="J6" t="s">
        <v>62</v>
      </c>
      <c r="L6"/>
      <c r="M6" t="str">
        <f t="shared" si="1"/>
        <v>RAW_EN_INSP_ERR_TOP_OS_H__BOOL</v>
      </c>
      <c r="N6" t="str">
        <f t="shared" si="2"/>
        <v>PREP_EN_INSP_ERR_TOP_OS_H__BOOL</v>
      </c>
      <c r="O6" t="str">
        <f t="shared" si="3"/>
        <v>[RAW_EN_INSP_ERR_TOP_OS_H__BOOL]</v>
      </c>
      <c r="P6" t="str">
        <f t="shared" si="4"/>
        <v>C_EN_INSP_ERR_TOP_OS_H__BOOL</v>
      </c>
      <c r="Q6" t="str">
        <f t="shared" si="5"/>
        <v>[PREP_EN_INSP_ERR_TOP_OS_H__BOOL]</v>
      </c>
      <c r="S6" t="str">
        <f t="shared" si="6"/>
        <v>CV_EN_INSP_ERR_TOP_OS_H__BOOL_MIN</v>
      </c>
      <c r="T6" t="str">
        <f t="shared" si="7"/>
        <v>CV_EN_INSP_ERR_TOP_OS_H__BOOL_MAX</v>
      </c>
      <c r="U6" t="str">
        <f t="shared" si="8"/>
        <v>CV_EN_INSP_ERR_TOP_OS_H__BOOL_AVG</v>
      </c>
      <c r="V6" t="str">
        <f t="shared" si="9"/>
        <v>CV_EN_INSP_ERR_TOP_OS_H__BOOL_STD</v>
      </c>
      <c r="W6" t="str">
        <f t="shared" si="10"/>
        <v>Min ( [PREP_EN_INSP_ERR_TOP_OS_H__BOOL] )</v>
      </c>
      <c r="X6" t="str">
        <f t="shared" si="11"/>
        <v>Max ( [PREP_EN_INSP_ERR_TOP_OS_H__BOOL] )</v>
      </c>
      <c r="Y6" t="str">
        <f t="shared" si="12"/>
        <v>AVG ( [PREP_EN_INSP_ERR_TOP_OS_H__BOOL] )</v>
      </c>
      <c r="Z6" t="str">
        <f t="shared" si="13"/>
        <v>StdDev ([PREP_EN_INSP_ERR_TOP_OS_H__BOOL] )</v>
      </c>
    </row>
    <row r="7" spans="1:26" x14ac:dyDescent="0.25">
      <c r="A7" s="1" t="s">
        <v>41</v>
      </c>
      <c r="B7" s="1" t="s">
        <v>41</v>
      </c>
      <c r="C7" s="1"/>
      <c r="D7" s="1"/>
      <c r="E7" s="1"/>
      <c r="F7" s="1" t="s">
        <v>41</v>
      </c>
      <c r="G7" t="s">
        <v>2028</v>
      </c>
      <c r="I7" t="s">
        <v>2027</v>
      </c>
      <c r="J7" t="s">
        <v>62</v>
      </c>
      <c r="L7"/>
      <c r="M7" t="str">
        <f t="shared" si="1"/>
        <v>RAW_EN_INSP_ERR_TOP_DS_L__BOOL</v>
      </c>
      <c r="N7" t="str">
        <f t="shared" si="2"/>
        <v>PREP_EN_INSP_ERR_TOP_DS_L__BOOL</v>
      </c>
      <c r="O7" t="str">
        <f t="shared" si="3"/>
        <v>[RAW_EN_INSP_ERR_TOP_DS_L__BOOL]</v>
      </c>
      <c r="P7" t="str">
        <f t="shared" si="4"/>
        <v>C_EN_INSP_ERR_TOP_DS_L__BOOL</v>
      </c>
      <c r="Q7" t="str">
        <f t="shared" si="5"/>
        <v>[PREP_EN_INSP_ERR_TOP_DS_L__BOOL]</v>
      </c>
      <c r="S7" t="str">
        <f t="shared" si="6"/>
        <v>CV_EN_INSP_ERR_TOP_DS_L__BOOL_MIN</v>
      </c>
      <c r="T7" t="str">
        <f t="shared" si="7"/>
        <v>CV_EN_INSP_ERR_TOP_DS_L__BOOL_MAX</v>
      </c>
      <c r="U7" t="str">
        <f t="shared" si="8"/>
        <v>CV_EN_INSP_ERR_TOP_DS_L__BOOL_AVG</v>
      </c>
      <c r="V7" t="str">
        <f t="shared" si="9"/>
        <v>CV_EN_INSP_ERR_TOP_DS_L__BOOL_STD</v>
      </c>
      <c r="W7" t="str">
        <f t="shared" si="10"/>
        <v>Min ( [PREP_EN_INSP_ERR_TOP_DS_L__BOOL] )</v>
      </c>
      <c r="X7" t="str">
        <f t="shared" si="11"/>
        <v>Max ( [PREP_EN_INSP_ERR_TOP_DS_L__BOOL] )</v>
      </c>
      <c r="Y7" t="str">
        <f t="shared" si="12"/>
        <v>AVG ( [PREP_EN_INSP_ERR_TOP_DS_L__BOOL] )</v>
      </c>
      <c r="Z7" t="str">
        <f t="shared" si="13"/>
        <v>StdDev ([PREP_EN_INSP_ERR_TOP_DS_L__BOOL] )</v>
      </c>
    </row>
    <row r="8" spans="1:26" x14ac:dyDescent="0.25">
      <c r="A8" s="1" t="s">
        <v>41</v>
      </c>
      <c r="B8" s="1" t="s">
        <v>41</v>
      </c>
      <c r="C8" s="1"/>
      <c r="D8" s="1"/>
      <c r="E8" s="1"/>
      <c r="F8" s="1" t="s">
        <v>41</v>
      </c>
      <c r="G8" t="s">
        <v>2032</v>
      </c>
      <c r="I8" t="s">
        <v>2031</v>
      </c>
      <c r="J8" t="s">
        <v>62</v>
      </c>
      <c r="L8"/>
      <c r="M8" t="str">
        <f t="shared" si="1"/>
        <v>RAW_EN_INSP_ERR_TOP_MID_L__BOOL</v>
      </c>
      <c r="N8" t="str">
        <f t="shared" si="2"/>
        <v>PREP_EN_INSP_ERR_TOP_MID_L__BOOL</v>
      </c>
      <c r="O8" t="str">
        <f t="shared" si="3"/>
        <v>[RAW_EN_INSP_ERR_TOP_MID_L__BOOL]</v>
      </c>
      <c r="P8" t="str">
        <f t="shared" si="4"/>
        <v>C_EN_INSP_ERR_TOP_MID_L__BOOL</v>
      </c>
      <c r="Q8" t="str">
        <f t="shared" si="5"/>
        <v>[PREP_EN_INSP_ERR_TOP_MID_L__BOOL]</v>
      </c>
      <c r="S8" t="str">
        <f t="shared" si="6"/>
        <v>CV_EN_INSP_ERR_TOP_MID_L__BOOL_MIN</v>
      </c>
      <c r="T8" t="str">
        <f t="shared" si="7"/>
        <v>CV_EN_INSP_ERR_TOP_MID_L__BOOL_MAX</v>
      </c>
      <c r="U8" t="str">
        <f t="shared" si="8"/>
        <v>CV_EN_INSP_ERR_TOP_MID_L__BOOL_AVG</v>
      </c>
      <c r="V8" t="str">
        <f t="shared" si="9"/>
        <v>CV_EN_INSP_ERR_TOP_MID_L__BOOL_STD</v>
      </c>
      <c r="W8" t="str">
        <f t="shared" si="10"/>
        <v>Min ( [PREP_EN_INSP_ERR_TOP_MID_L__BOOL] )</v>
      </c>
      <c r="X8" t="str">
        <f t="shared" si="11"/>
        <v>Max ( [PREP_EN_INSP_ERR_TOP_MID_L__BOOL] )</v>
      </c>
      <c r="Y8" t="str">
        <f t="shared" si="12"/>
        <v>AVG ( [PREP_EN_INSP_ERR_TOP_MID_L__BOOL] )</v>
      </c>
      <c r="Z8" t="str">
        <f t="shared" si="13"/>
        <v>StdDev ([PREP_EN_INSP_ERR_TOP_MID_L__BOOL] )</v>
      </c>
    </row>
    <row r="9" spans="1:26" x14ac:dyDescent="0.25">
      <c r="A9" s="1" t="s">
        <v>41</v>
      </c>
      <c r="B9" s="1" t="s">
        <v>41</v>
      </c>
      <c r="C9" s="1"/>
      <c r="D9" s="1"/>
      <c r="E9" s="1"/>
      <c r="F9" s="1" t="s">
        <v>41</v>
      </c>
      <c r="G9" t="s">
        <v>2036</v>
      </c>
      <c r="I9" t="s">
        <v>2035</v>
      </c>
      <c r="J9" t="s">
        <v>62</v>
      </c>
      <c r="L9"/>
      <c r="M9" t="str">
        <f t="shared" si="1"/>
        <v>RAW_EN_INSP_ERR_TOP_OS_L__BOOL</v>
      </c>
      <c r="N9" t="str">
        <f t="shared" si="2"/>
        <v>PREP_EN_INSP_ERR_TOP_OS_L__BOOL</v>
      </c>
      <c r="O9" t="str">
        <f t="shared" si="3"/>
        <v>[RAW_EN_INSP_ERR_TOP_OS_L__BOOL]</v>
      </c>
      <c r="P9" t="str">
        <f t="shared" si="4"/>
        <v>C_EN_INSP_ERR_TOP_OS_L__BOOL</v>
      </c>
      <c r="Q9" t="str">
        <f t="shared" si="5"/>
        <v>[PREP_EN_INSP_ERR_TOP_OS_L__BOOL]</v>
      </c>
      <c r="S9" t="str">
        <f t="shared" si="6"/>
        <v>CV_EN_INSP_ERR_TOP_OS_L__BOOL_MIN</v>
      </c>
      <c r="T9" t="str">
        <f t="shared" si="7"/>
        <v>CV_EN_INSP_ERR_TOP_OS_L__BOOL_MAX</v>
      </c>
      <c r="U9" t="str">
        <f t="shared" si="8"/>
        <v>CV_EN_INSP_ERR_TOP_OS_L__BOOL_AVG</v>
      </c>
      <c r="V9" t="str">
        <f t="shared" si="9"/>
        <v>CV_EN_INSP_ERR_TOP_OS_L__BOOL_STD</v>
      </c>
      <c r="W9" t="str">
        <f t="shared" si="10"/>
        <v>Min ( [PREP_EN_INSP_ERR_TOP_OS_L__BOOL] )</v>
      </c>
      <c r="X9" t="str">
        <f t="shared" si="11"/>
        <v>Max ( [PREP_EN_INSP_ERR_TOP_OS_L__BOOL] )</v>
      </c>
      <c r="Y9" t="str">
        <f t="shared" si="12"/>
        <v>AVG ( [PREP_EN_INSP_ERR_TOP_OS_L__BOOL] )</v>
      </c>
      <c r="Z9" t="str">
        <f t="shared" si="13"/>
        <v>StdDev ([PREP_EN_INSP_ERR_TOP_OS_L__BOOL] )</v>
      </c>
    </row>
    <row r="10" spans="1:26" x14ac:dyDescent="0.25">
      <c r="A10" s="1" t="s">
        <v>41</v>
      </c>
      <c r="B10" s="1" t="s">
        <v>41</v>
      </c>
      <c r="C10" s="1"/>
      <c r="D10" s="1"/>
      <c r="E10" s="1"/>
      <c r="F10" s="1" t="s">
        <v>41</v>
      </c>
      <c r="G10" t="s">
        <v>2040</v>
      </c>
      <c r="I10" t="s">
        <v>2039</v>
      </c>
      <c r="J10" t="s">
        <v>62</v>
      </c>
      <c r="L10"/>
      <c r="M10" t="str">
        <f t="shared" si="1"/>
        <v>RAW_EN_INSP_ERR_BOT_DS_H__BOOL</v>
      </c>
      <c r="N10" t="str">
        <f t="shared" si="2"/>
        <v>PREP_EN_INSP_ERR_BOT_DS_H__BOOL</v>
      </c>
      <c r="O10" t="str">
        <f t="shared" si="3"/>
        <v>[RAW_EN_INSP_ERR_BOT_DS_H__BOOL]</v>
      </c>
      <c r="P10" t="str">
        <f t="shared" si="4"/>
        <v>C_EN_INSP_ERR_BOT_DS_H__BOOL</v>
      </c>
      <c r="Q10" t="str">
        <f t="shared" si="5"/>
        <v>[PREP_EN_INSP_ERR_BOT_DS_H__BOOL]</v>
      </c>
      <c r="S10" t="str">
        <f t="shared" si="6"/>
        <v>CV_EN_INSP_ERR_BOT_DS_H__BOOL_MIN</v>
      </c>
      <c r="T10" t="str">
        <f t="shared" si="7"/>
        <v>CV_EN_INSP_ERR_BOT_DS_H__BOOL_MAX</v>
      </c>
      <c r="U10" t="str">
        <f t="shared" si="8"/>
        <v>CV_EN_INSP_ERR_BOT_DS_H__BOOL_AVG</v>
      </c>
      <c r="V10" t="str">
        <f t="shared" si="9"/>
        <v>CV_EN_INSP_ERR_BOT_DS_H__BOOL_STD</v>
      </c>
      <c r="W10" t="str">
        <f t="shared" si="10"/>
        <v>Min ( [PREP_EN_INSP_ERR_BOT_DS_H__BOOL] )</v>
      </c>
      <c r="X10" t="str">
        <f t="shared" si="11"/>
        <v>Max ( [PREP_EN_INSP_ERR_BOT_DS_H__BOOL] )</v>
      </c>
      <c r="Y10" t="str">
        <f t="shared" si="12"/>
        <v>AVG ( [PREP_EN_INSP_ERR_BOT_DS_H__BOOL] )</v>
      </c>
      <c r="Z10" t="str">
        <f t="shared" si="13"/>
        <v>StdDev ([PREP_EN_INSP_ERR_BOT_DS_H__BOOL] )</v>
      </c>
    </row>
    <row r="11" spans="1:26" x14ac:dyDescent="0.25">
      <c r="A11" s="1" t="s">
        <v>41</v>
      </c>
      <c r="B11" s="1" t="s">
        <v>41</v>
      </c>
      <c r="C11" s="1"/>
      <c r="D11" s="1"/>
      <c r="E11" s="1"/>
      <c r="F11" s="1" t="s">
        <v>41</v>
      </c>
      <c r="G11" t="s">
        <v>2044</v>
      </c>
      <c r="I11" t="s">
        <v>2043</v>
      </c>
      <c r="J11" t="s">
        <v>62</v>
      </c>
      <c r="L11"/>
      <c r="M11" t="str">
        <f t="shared" si="1"/>
        <v>RAW_EN_INSP_ERR_BOT_MID_H__BOOL</v>
      </c>
      <c r="N11" t="str">
        <f t="shared" si="2"/>
        <v>PREP_EN_INSP_ERR_BOT_MID_H__BOOL</v>
      </c>
      <c r="O11" t="str">
        <f t="shared" si="3"/>
        <v>[RAW_EN_INSP_ERR_BOT_MID_H__BOOL]</v>
      </c>
      <c r="P11" t="str">
        <f t="shared" si="4"/>
        <v>C_EN_INSP_ERR_BOT_MID_H__BOOL</v>
      </c>
      <c r="Q11" t="str">
        <f t="shared" si="5"/>
        <v>[PREP_EN_INSP_ERR_BOT_MID_H__BOOL]</v>
      </c>
      <c r="S11" t="str">
        <f t="shared" si="6"/>
        <v>CV_EN_INSP_ERR_BOT_MID_H__BOOL_MIN</v>
      </c>
      <c r="T11" t="str">
        <f t="shared" si="7"/>
        <v>CV_EN_INSP_ERR_BOT_MID_H__BOOL_MAX</v>
      </c>
      <c r="U11" t="str">
        <f t="shared" si="8"/>
        <v>CV_EN_INSP_ERR_BOT_MID_H__BOOL_AVG</v>
      </c>
      <c r="V11" t="str">
        <f t="shared" si="9"/>
        <v>CV_EN_INSP_ERR_BOT_MID_H__BOOL_STD</v>
      </c>
      <c r="W11" t="str">
        <f t="shared" si="10"/>
        <v>Min ( [PREP_EN_INSP_ERR_BOT_MID_H__BOOL] )</v>
      </c>
      <c r="X11" t="str">
        <f t="shared" si="11"/>
        <v>Max ( [PREP_EN_INSP_ERR_BOT_MID_H__BOOL] )</v>
      </c>
      <c r="Y11" t="str">
        <f t="shared" si="12"/>
        <v>AVG ( [PREP_EN_INSP_ERR_BOT_MID_H__BOOL] )</v>
      </c>
      <c r="Z11" t="str">
        <f t="shared" si="13"/>
        <v>StdDev ([PREP_EN_INSP_ERR_BOT_MID_H__BOOL] )</v>
      </c>
    </row>
    <row r="12" spans="1:26" x14ac:dyDescent="0.25">
      <c r="A12" s="1" t="s">
        <v>41</v>
      </c>
      <c r="B12" s="1" t="s">
        <v>41</v>
      </c>
      <c r="C12" s="1"/>
      <c r="D12" s="1"/>
      <c r="E12" s="1"/>
      <c r="F12" s="1" t="s">
        <v>41</v>
      </c>
      <c r="G12" t="s">
        <v>2048</v>
      </c>
      <c r="I12" t="s">
        <v>2047</v>
      </c>
      <c r="J12" t="s">
        <v>62</v>
      </c>
      <c r="L12"/>
      <c r="M12" t="str">
        <f t="shared" si="1"/>
        <v>RAW_EN_INSP_ERR_BOT_OS_H__BOOL</v>
      </c>
      <c r="N12" t="str">
        <f t="shared" si="2"/>
        <v>PREP_EN_INSP_ERR_BOT_OS_H__BOOL</v>
      </c>
      <c r="O12" t="str">
        <f t="shared" si="3"/>
        <v>[RAW_EN_INSP_ERR_BOT_OS_H__BOOL]</v>
      </c>
      <c r="P12" t="str">
        <f t="shared" si="4"/>
        <v>C_EN_INSP_ERR_BOT_OS_H__BOOL</v>
      </c>
      <c r="Q12" t="str">
        <f t="shared" si="5"/>
        <v>[PREP_EN_INSP_ERR_BOT_OS_H__BOOL]</v>
      </c>
      <c r="S12" t="str">
        <f t="shared" si="6"/>
        <v>CV_EN_INSP_ERR_BOT_OS_H__BOOL_MIN</v>
      </c>
      <c r="T12" t="str">
        <f t="shared" si="7"/>
        <v>CV_EN_INSP_ERR_BOT_OS_H__BOOL_MAX</v>
      </c>
      <c r="U12" t="str">
        <f t="shared" si="8"/>
        <v>CV_EN_INSP_ERR_BOT_OS_H__BOOL_AVG</v>
      </c>
      <c r="V12" t="str">
        <f t="shared" si="9"/>
        <v>CV_EN_INSP_ERR_BOT_OS_H__BOOL_STD</v>
      </c>
      <c r="W12" t="str">
        <f t="shared" si="10"/>
        <v>Min ( [PREP_EN_INSP_ERR_BOT_OS_H__BOOL] )</v>
      </c>
      <c r="X12" t="str">
        <f t="shared" si="11"/>
        <v>Max ( [PREP_EN_INSP_ERR_BOT_OS_H__BOOL] )</v>
      </c>
      <c r="Y12" t="str">
        <f t="shared" si="12"/>
        <v>AVG ( [PREP_EN_INSP_ERR_BOT_OS_H__BOOL] )</v>
      </c>
      <c r="Z12" t="str">
        <f t="shared" si="13"/>
        <v>StdDev ([PREP_EN_INSP_ERR_BOT_OS_H__BOOL] )</v>
      </c>
    </row>
    <row r="13" spans="1:26" x14ac:dyDescent="0.25">
      <c r="A13" s="1" t="s">
        <v>41</v>
      </c>
      <c r="B13" s="1" t="s">
        <v>41</v>
      </c>
      <c r="C13" s="1"/>
      <c r="D13" s="1"/>
      <c r="E13" s="1"/>
      <c r="F13" s="1" t="s">
        <v>41</v>
      </c>
      <c r="G13" t="s">
        <v>2052</v>
      </c>
      <c r="I13" t="s">
        <v>2051</v>
      </c>
      <c r="J13" t="s">
        <v>62</v>
      </c>
      <c r="L13"/>
      <c r="M13" t="str">
        <f t="shared" si="1"/>
        <v>RAW_EN_INSP_ERR_BOT_DS_L__BOOL</v>
      </c>
      <c r="N13" t="str">
        <f t="shared" si="2"/>
        <v>PREP_EN_INSP_ERR_BOT_DS_L__BOOL</v>
      </c>
      <c r="O13" t="str">
        <f t="shared" si="3"/>
        <v>[RAW_EN_INSP_ERR_BOT_DS_L__BOOL]</v>
      </c>
      <c r="P13" t="str">
        <f t="shared" si="4"/>
        <v>C_EN_INSP_ERR_BOT_DS_L__BOOL</v>
      </c>
      <c r="Q13" t="str">
        <f t="shared" si="5"/>
        <v>[PREP_EN_INSP_ERR_BOT_DS_L__BOOL]</v>
      </c>
      <c r="S13" t="str">
        <f t="shared" si="6"/>
        <v>CV_EN_INSP_ERR_BOT_DS_L__BOOL_MIN</v>
      </c>
      <c r="T13" t="str">
        <f t="shared" si="7"/>
        <v>CV_EN_INSP_ERR_BOT_DS_L__BOOL_MAX</v>
      </c>
      <c r="U13" t="str">
        <f t="shared" si="8"/>
        <v>CV_EN_INSP_ERR_BOT_DS_L__BOOL_AVG</v>
      </c>
      <c r="V13" t="str">
        <f t="shared" si="9"/>
        <v>CV_EN_INSP_ERR_BOT_DS_L__BOOL_STD</v>
      </c>
      <c r="W13" t="str">
        <f t="shared" si="10"/>
        <v>Min ( [PREP_EN_INSP_ERR_BOT_DS_L__BOOL] )</v>
      </c>
      <c r="X13" t="str">
        <f t="shared" si="11"/>
        <v>Max ( [PREP_EN_INSP_ERR_BOT_DS_L__BOOL] )</v>
      </c>
      <c r="Y13" t="str">
        <f t="shared" si="12"/>
        <v>AVG ( [PREP_EN_INSP_ERR_BOT_DS_L__BOOL] )</v>
      </c>
      <c r="Z13" t="str">
        <f t="shared" si="13"/>
        <v>StdDev ([PREP_EN_INSP_ERR_BOT_DS_L__BOOL] )</v>
      </c>
    </row>
    <row r="14" spans="1:26" x14ac:dyDescent="0.25">
      <c r="A14" s="1" t="s">
        <v>41</v>
      </c>
      <c r="B14" s="1" t="s">
        <v>41</v>
      </c>
      <c r="C14" s="1"/>
      <c r="D14" s="1"/>
      <c r="E14" s="1"/>
      <c r="F14" s="1" t="s">
        <v>41</v>
      </c>
      <c r="G14" t="s">
        <v>2056</v>
      </c>
      <c r="I14" t="s">
        <v>2055</v>
      </c>
      <c r="J14" t="s">
        <v>62</v>
      </c>
      <c r="L14"/>
      <c r="M14" t="str">
        <f t="shared" si="1"/>
        <v>RAW_EN_INSP_ERR_BOT_MID_L__BOOL</v>
      </c>
      <c r="N14" t="str">
        <f t="shared" si="2"/>
        <v>PREP_EN_INSP_ERR_BOT_MID_L__BOOL</v>
      </c>
      <c r="O14" t="str">
        <f t="shared" si="3"/>
        <v>[RAW_EN_INSP_ERR_BOT_MID_L__BOOL]</v>
      </c>
      <c r="P14" t="str">
        <f t="shared" si="4"/>
        <v>C_EN_INSP_ERR_BOT_MID_L__BOOL</v>
      </c>
      <c r="Q14" t="str">
        <f t="shared" si="5"/>
        <v>[PREP_EN_INSP_ERR_BOT_MID_L__BOOL]</v>
      </c>
      <c r="S14" t="str">
        <f t="shared" si="6"/>
        <v>CV_EN_INSP_ERR_BOT_MID_L__BOOL_MIN</v>
      </c>
      <c r="T14" t="str">
        <f t="shared" si="7"/>
        <v>CV_EN_INSP_ERR_BOT_MID_L__BOOL_MAX</v>
      </c>
      <c r="U14" t="str">
        <f t="shared" si="8"/>
        <v>CV_EN_INSP_ERR_BOT_MID_L__BOOL_AVG</v>
      </c>
      <c r="V14" t="str">
        <f t="shared" si="9"/>
        <v>CV_EN_INSP_ERR_BOT_MID_L__BOOL_STD</v>
      </c>
      <c r="W14" t="str">
        <f t="shared" si="10"/>
        <v>Min ( [PREP_EN_INSP_ERR_BOT_MID_L__BOOL] )</v>
      </c>
      <c r="X14" t="str">
        <f t="shared" si="11"/>
        <v>Max ( [PREP_EN_INSP_ERR_BOT_MID_L__BOOL] )</v>
      </c>
      <c r="Y14" t="str">
        <f t="shared" si="12"/>
        <v>AVG ( [PREP_EN_INSP_ERR_BOT_MID_L__BOOL] )</v>
      </c>
      <c r="Z14" t="str">
        <f t="shared" si="13"/>
        <v>StdDev ([PREP_EN_INSP_ERR_BOT_MID_L__BOOL] )</v>
      </c>
    </row>
    <row r="15" spans="1:26" x14ac:dyDescent="0.25">
      <c r="A15" s="1" t="s">
        <v>41</v>
      </c>
      <c r="B15" s="1" t="s">
        <v>41</v>
      </c>
      <c r="C15" s="1"/>
      <c r="D15" s="1"/>
      <c r="E15" s="1"/>
      <c r="F15" s="1" t="s">
        <v>41</v>
      </c>
      <c r="G15" t="s">
        <v>2060</v>
      </c>
      <c r="I15" t="s">
        <v>2059</v>
      </c>
      <c r="J15" t="s">
        <v>62</v>
      </c>
      <c r="L15"/>
      <c r="M15" t="str">
        <f t="shared" si="1"/>
        <v>RAW_EN_INSP_ERR_BOT_OS_L__BOOL</v>
      </c>
      <c r="N15" t="str">
        <f t="shared" si="2"/>
        <v>PREP_EN_INSP_ERR_BOT_OS_L__BOOL</v>
      </c>
      <c r="O15" t="str">
        <f t="shared" si="3"/>
        <v>[RAW_EN_INSP_ERR_BOT_OS_L__BOOL]</v>
      </c>
      <c r="P15" t="str">
        <f t="shared" si="4"/>
        <v>C_EN_INSP_ERR_BOT_OS_L__BOOL</v>
      </c>
      <c r="Q15" t="str">
        <f t="shared" si="5"/>
        <v>[PREP_EN_INSP_ERR_BOT_OS_L__BOOL]</v>
      </c>
      <c r="S15" t="str">
        <f t="shared" si="6"/>
        <v>CV_EN_INSP_ERR_BOT_OS_L__BOOL_MIN</v>
      </c>
      <c r="T15" t="str">
        <f t="shared" si="7"/>
        <v>CV_EN_INSP_ERR_BOT_OS_L__BOOL_MAX</v>
      </c>
      <c r="U15" t="str">
        <f t="shared" si="8"/>
        <v>CV_EN_INSP_ERR_BOT_OS_L__BOOL_AVG</v>
      </c>
      <c r="V15" t="str">
        <f t="shared" si="9"/>
        <v>CV_EN_INSP_ERR_BOT_OS_L__BOOL_STD</v>
      </c>
      <c r="W15" t="str">
        <f t="shared" si="10"/>
        <v>Min ( [PREP_EN_INSP_ERR_BOT_OS_L__BOOL] )</v>
      </c>
      <c r="X15" t="str">
        <f t="shared" si="11"/>
        <v>Max ( [PREP_EN_INSP_ERR_BOT_OS_L__BOOL] )</v>
      </c>
      <c r="Y15" t="str">
        <f t="shared" si="12"/>
        <v>AVG ( [PREP_EN_INSP_ERR_BOT_OS_L__BOOL] )</v>
      </c>
      <c r="Z15" t="str">
        <f t="shared" si="13"/>
        <v>StdDev ([PREP_EN_INSP_ERR_BOT_OS_L__BOOL] )</v>
      </c>
    </row>
    <row r="16" spans="1:26" x14ac:dyDescent="0.25">
      <c r="A16" s="1" t="s">
        <v>41</v>
      </c>
      <c r="B16" s="1" t="s">
        <v>41</v>
      </c>
      <c r="C16" s="1"/>
      <c r="D16" s="1"/>
      <c r="E16" s="1"/>
      <c r="F16" s="1" t="s">
        <v>41</v>
      </c>
      <c r="G16" t="s">
        <v>1997</v>
      </c>
      <c r="I16" t="s">
        <v>1996</v>
      </c>
      <c r="J16" t="s">
        <v>76</v>
      </c>
      <c r="L16"/>
      <c r="M16" t="str">
        <f t="shared" si="1"/>
        <v>RAW_EN_INSP_ERR_NO__INT</v>
      </c>
      <c r="N16" t="str">
        <f t="shared" si="2"/>
        <v>PREP_EN_INSP_ERR_NO__INT</v>
      </c>
      <c r="O16" t="str">
        <f t="shared" si="3"/>
        <v>[RAW_EN_INSP_ERR_NO__INT]</v>
      </c>
      <c r="P16" t="str">
        <f t="shared" si="4"/>
        <v>C_EN_INSP_ERR_NO__INT</v>
      </c>
      <c r="Q16" t="str">
        <f t="shared" si="5"/>
        <v>[PREP_EN_INSP_ERR_NO__INT]</v>
      </c>
      <c r="S16" t="str">
        <f t="shared" si="6"/>
        <v>CV_EN_INSP_ERR_NO__INT_MIN</v>
      </c>
      <c r="T16" t="str">
        <f t="shared" si="7"/>
        <v>CV_EN_INSP_ERR_NO__INT_MAX</v>
      </c>
      <c r="U16" t="str">
        <f t="shared" si="8"/>
        <v>CV_EN_INSP_ERR_NO__INT_AVG</v>
      </c>
      <c r="V16" t="str">
        <f t="shared" si="9"/>
        <v>CV_EN_INSP_ERR_NO__INT_STD</v>
      </c>
      <c r="W16" t="str">
        <f t="shared" si="10"/>
        <v>Min ( [PREP_EN_INSP_ERR_NO__INT] )</v>
      </c>
      <c r="X16" t="str">
        <f t="shared" si="11"/>
        <v>Max ( [PREP_EN_INSP_ERR_NO__INT] )</v>
      </c>
      <c r="Y16" t="str">
        <f t="shared" si="12"/>
        <v>AVG ( [PREP_EN_INSP_ERR_NO__INT] )</v>
      </c>
      <c r="Z16" t="str">
        <f t="shared" si="13"/>
        <v>StdDev ([PREP_EN_INSP_ERR_NO__INT] )</v>
      </c>
    </row>
    <row r="17" spans="1:26" x14ac:dyDescent="0.25">
      <c r="A17" s="1" t="s">
        <v>41</v>
      </c>
      <c r="B17" s="1" t="s">
        <v>41</v>
      </c>
      <c r="C17" s="1" t="s">
        <v>41</v>
      </c>
      <c r="D17" s="1" t="s">
        <v>41</v>
      </c>
      <c r="E17" s="1" t="s">
        <v>41</v>
      </c>
      <c r="F17" s="1"/>
      <c r="G17" t="s">
        <v>2771</v>
      </c>
      <c r="I17" t="s">
        <v>2770</v>
      </c>
      <c r="J17" t="s">
        <v>2766</v>
      </c>
      <c r="L17"/>
      <c r="M17" t="str">
        <f t="shared" si="1"/>
        <v>RAW_EN_LPR_EN_BBZ_TM1_PV_N</v>
      </c>
      <c r="N17" t="str">
        <f t="shared" si="2"/>
        <v>PREP_EN_LPR_EN_BBZ_TM1_PV_N</v>
      </c>
      <c r="O17" t="str">
        <f t="shared" si="3"/>
        <v>[RAW_EN_LPR_EN_BBZ_TM1_PV_N]</v>
      </c>
      <c r="P17" t="str">
        <f t="shared" si="4"/>
        <v>C_EN_LPR_EN_BBZ_TM1_PV_N</v>
      </c>
      <c r="Q17" t="str">
        <f t="shared" si="5"/>
        <v>[PREP_EN_LPR_EN_BBZ_TM1_PV_N]</v>
      </c>
      <c r="R17" s="25">
        <f t="shared" ref="R17:R20" si="14">LEN(S17)</f>
        <v>29</v>
      </c>
      <c r="S17" t="str">
        <f t="shared" si="6"/>
        <v>CV_EN_LPR_EN_BBZ_TM1_PV_N_MIN</v>
      </c>
      <c r="T17" t="str">
        <f t="shared" si="7"/>
        <v>CV_EN_LPR_EN_BBZ_TM1_PV_N_MAX</v>
      </c>
      <c r="U17" t="str">
        <f t="shared" si="8"/>
        <v>CV_EN_LPR_EN_BBZ_TM1_PV_N_AVG</v>
      </c>
      <c r="V17" t="str">
        <f t="shared" si="9"/>
        <v>CV_EN_LPR_EN_BBZ_TM1_PV_N_STD</v>
      </c>
      <c r="W17" t="str">
        <f t="shared" si="10"/>
        <v>Min ( [PREP_EN_LPR_EN_BBZ_TM1_PV_N] )</v>
      </c>
      <c r="X17" t="str">
        <f t="shared" si="11"/>
        <v>Max ( [PREP_EN_LPR_EN_BBZ_TM1_PV_N] )</v>
      </c>
      <c r="Y17" t="str">
        <f t="shared" si="12"/>
        <v>AVG ( [PREP_EN_LPR_EN_BBZ_TM1_PV_N] )</v>
      </c>
      <c r="Z17" t="str">
        <f t="shared" si="13"/>
        <v>StdDev ([PREP_EN_LPR_EN_BBZ_TM1_PV_N] )</v>
      </c>
    </row>
    <row r="18" spans="1:26" x14ac:dyDescent="0.25">
      <c r="A18" s="1" t="s">
        <v>41</v>
      </c>
      <c r="B18" s="1" t="s">
        <v>41</v>
      </c>
      <c r="C18" s="1" t="s">
        <v>41</v>
      </c>
      <c r="D18" s="1" t="s">
        <v>41</v>
      </c>
      <c r="E18" s="1" t="s">
        <v>41</v>
      </c>
      <c r="F18" s="1"/>
      <c r="G18" t="s">
        <v>2779</v>
      </c>
      <c r="I18" t="s">
        <v>2778</v>
      </c>
      <c r="J18" t="s">
        <v>2766</v>
      </c>
      <c r="L18"/>
      <c r="M18" t="str">
        <f t="shared" si="1"/>
        <v>RAW_EN_LPR_TENS_PV_N</v>
      </c>
      <c r="N18" t="str">
        <f t="shared" si="2"/>
        <v>PREP_EN_LPR_TENS_PV_N</v>
      </c>
      <c r="O18" t="str">
        <f t="shared" si="3"/>
        <v>[RAW_EN_LPR_TENS_PV_N]</v>
      </c>
      <c r="P18" t="str">
        <f t="shared" si="4"/>
        <v>C_EN_LPR_TENS_PV_N</v>
      </c>
      <c r="Q18" t="str">
        <f t="shared" si="5"/>
        <v>[PREP_EN_LPR_TENS_PV_N]</v>
      </c>
      <c r="R18" s="25">
        <f t="shared" si="14"/>
        <v>23</v>
      </c>
      <c r="S18" t="str">
        <f t="shared" si="6"/>
        <v>CV_EN_LPR_TENS_PV_N_MIN</v>
      </c>
      <c r="T18" t="str">
        <f t="shared" si="7"/>
        <v>CV_EN_LPR_TENS_PV_N_MAX</v>
      </c>
      <c r="U18" t="str">
        <f t="shared" si="8"/>
        <v>CV_EN_LPR_TENS_PV_N_AVG</v>
      </c>
      <c r="V18" t="str">
        <f t="shared" si="9"/>
        <v>CV_EN_LPR_TENS_PV_N_STD</v>
      </c>
      <c r="W18" t="str">
        <f t="shared" si="10"/>
        <v>Min ( [PREP_EN_LPR_TENS_PV_N] )</v>
      </c>
      <c r="X18" t="str">
        <f t="shared" si="11"/>
        <v>Max ( [PREP_EN_LPR_TENS_PV_N] )</v>
      </c>
      <c r="Y18" t="str">
        <f t="shared" si="12"/>
        <v>AVG ( [PREP_EN_LPR_TENS_PV_N] )</v>
      </c>
      <c r="Z18" t="str">
        <f t="shared" si="13"/>
        <v>StdDev ([PREP_EN_LPR_TENS_PV_N] )</v>
      </c>
    </row>
    <row r="19" spans="1:26" x14ac:dyDescent="0.25">
      <c r="A19" s="1" t="s">
        <v>41</v>
      </c>
      <c r="B19" s="1" t="s">
        <v>41</v>
      </c>
      <c r="C19" s="1" t="s">
        <v>41</v>
      </c>
      <c r="D19" s="1" t="s">
        <v>41</v>
      </c>
      <c r="E19" s="1" t="s">
        <v>41</v>
      </c>
      <c r="F19" s="1"/>
      <c r="G19" t="s">
        <v>2799</v>
      </c>
      <c r="I19" t="s">
        <v>2798</v>
      </c>
      <c r="J19" t="s">
        <v>2766</v>
      </c>
      <c r="L19"/>
      <c r="M19" t="str">
        <f t="shared" si="1"/>
        <v>RAW_EN_LPR_EX_BBZ_TM2_PV_N</v>
      </c>
      <c r="N19" t="str">
        <f t="shared" si="2"/>
        <v>PREP_EN_LPR_EX_BBZ_TM2_PV_N</v>
      </c>
      <c r="O19" t="str">
        <f t="shared" si="3"/>
        <v>[RAW_EN_LPR_EX_BBZ_TM2_PV_N]</v>
      </c>
      <c r="P19" t="str">
        <f t="shared" si="4"/>
        <v>C_EN_LPR_EX_BBZ_TM2_PV_N</v>
      </c>
      <c r="Q19" t="str">
        <f t="shared" si="5"/>
        <v>[PREP_EN_LPR_EX_BBZ_TM2_PV_N]</v>
      </c>
      <c r="R19" s="25">
        <f t="shared" si="14"/>
        <v>29</v>
      </c>
      <c r="S19" t="str">
        <f t="shared" si="6"/>
        <v>CV_EN_LPR_EX_BBZ_TM2_PV_N_MIN</v>
      </c>
      <c r="T19" t="str">
        <f t="shared" si="7"/>
        <v>CV_EN_LPR_EX_BBZ_TM2_PV_N_MAX</v>
      </c>
      <c r="U19" t="str">
        <f t="shared" si="8"/>
        <v>CV_EN_LPR_EX_BBZ_TM2_PV_N_AVG</v>
      </c>
      <c r="V19" t="str">
        <f t="shared" si="9"/>
        <v>CV_EN_LPR_EX_BBZ_TM2_PV_N_STD</v>
      </c>
      <c r="W19" t="str">
        <f t="shared" si="10"/>
        <v>Min ( [PREP_EN_LPR_EX_BBZ_TM2_PV_N] )</v>
      </c>
      <c r="X19" t="str">
        <f t="shared" si="11"/>
        <v>Max ( [PREP_EN_LPR_EX_BBZ_TM2_PV_N] )</v>
      </c>
      <c r="Y19" t="str">
        <f t="shared" si="12"/>
        <v>AVG ( [PREP_EN_LPR_EX_BBZ_TM2_PV_N] )</v>
      </c>
      <c r="Z19" t="str">
        <f t="shared" si="13"/>
        <v>StdDev ([PREP_EN_LPR_EX_BBZ_TM2_PV_N] )</v>
      </c>
    </row>
    <row r="20" spans="1:26" x14ac:dyDescent="0.25">
      <c r="A20" s="1" t="s">
        <v>41</v>
      </c>
      <c r="B20" s="1" t="s">
        <v>41</v>
      </c>
      <c r="C20" s="1" t="s">
        <v>41</v>
      </c>
      <c r="D20" s="1" t="s">
        <v>41</v>
      </c>
      <c r="E20" s="1" t="s">
        <v>41</v>
      </c>
      <c r="F20" s="1"/>
      <c r="G20" t="s">
        <v>3083</v>
      </c>
      <c r="I20" t="s">
        <v>3082</v>
      </c>
      <c r="J20" t="s">
        <v>2766</v>
      </c>
      <c r="L20"/>
      <c r="M20" t="str">
        <f t="shared" si="1"/>
        <v>RAW_FUR_EN_BBZ_TM3_PV_N</v>
      </c>
      <c r="N20" t="str">
        <f t="shared" si="2"/>
        <v>PREP_FUR_EN_BBZ_TM3_PV_N</v>
      </c>
      <c r="O20" t="str">
        <f t="shared" si="3"/>
        <v>[RAW_FUR_EN_BBZ_TM3_PV_N]</v>
      </c>
      <c r="P20" t="str">
        <f t="shared" si="4"/>
        <v>C_FUR_EN_BBZ_TM3_PV_N</v>
      </c>
      <c r="Q20" t="str">
        <f t="shared" si="5"/>
        <v>[PREP_FUR_EN_BBZ_TM3_PV_N]</v>
      </c>
      <c r="R20" s="25">
        <f t="shared" si="14"/>
        <v>26</v>
      </c>
      <c r="S20" t="str">
        <f t="shared" si="6"/>
        <v>CV_FUR_EN_BBZ_TM3_PV_N_MIN</v>
      </c>
      <c r="T20" t="str">
        <f t="shared" si="7"/>
        <v>CV_FUR_EN_BBZ_TM3_PV_N_MAX</v>
      </c>
      <c r="U20" t="str">
        <f t="shared" si="8"/>
        <v>CV_FUR_EN_BBZ_TM3_PV_N_AVG</v>
      </c>
      <c r="V20" t="str">
        <f t="shared" si="9"/>
        <v>CV_FUR_EN_BBZ_TM3_PV_N_STD</v>
      </c>
      <c r="W20" t="str">
        <f t="shared" si="10"/>
        <v>Min ( [PREP_FUR_EN_BBZ_TM3_PV_N] )</v>
      </c>
      <c r="X20" t="str">
        <f t="shared" si="11"/>
        <v>Max ( [PREP_FUR_EN_BBZ_TM3_PV_N] )</v>
      </c>
      <c r="Y20" t="str">
        <f t="shared" si="12"/>
        <v>AVG ( [PREP_FUR_EN_BBZ_TM3_PV_N] )</v>
      </c>
      <c r="Z20" t="str">
        <f t="shared" si="13"/>
        <v>StdDev ([PREP_FUR_EN_BBZ_TM3_PV_N] )</v>
      </c>
    </row>
    <row r="21" spans="1:26" x14ac:dyDescent="0.25">
      <c r="A21" s="1" t="s">
        <v>41</v>
      </c>
      <c r="B21" s="20" t="s">
        <v>4657</v>
      </c>
      <c r="C21" s="20" t="s">
        <v>4657</v>
      </c>
      <c r="D21" s="20" t="s">
        <v>4657</v>
      </c>
      <c r="E21" s="20" t="s">
        <v>4657</v>
      </c>
      <c r="F21" s="1"/>
      <c r="G21" t="s">
        <v>4658</v>
      </c>
      <c r="I21" t="s">
        <v>3682</v>
      </c>
      <c r="J21" t="s">
        <v>113</v>
      </c>
      <c r="K21" t="s">
        <v>41</v>
      </c>
      <c r="M21" t="str">
        <f t="shared" si="1"/>
        <v>RAW_VH00OG_TE01_PHTG_TEMP__C</v>
      </c>
      <c r="N21" t="str">
        <f t="shared" si="2"/>
        <v>PREP_VH00OG_TE01_PHTG_TEMP__C</v>
      </c>
      <c r="O21" t="str">
        <f t="shared" si="3"/>
        <v>[RAW_VH00OG_TE01_PHTG_TEMP__C]</v>
      </c>
      <c r="P21" t="str">
        <f t="shared" si="4"/>
        <v>C_VH00OG_TE01_PHTG_TEMP__C</v>
      </c>
      <c r="Q21" t="str">
        <f t="shared" si="5"/>
        <v>[PREP_VH00OG_TE01_PHTG_TEMP__C]</v>
      </c>
      <c r="R21" s="25">
        <f>LEN(S21)</f>
        <v>31</v>
      </c>
      <c r="S21" t="str">
        <f t="shared" si="6"/>
        <v>CV_VH00OG_TE01_PHTG_TEMP__C_MIN</v>
      </c>
      <c r="T21" t="str">
        <f t="shared" si="7"/>
        <v>CV_VH00OG_TE01_PHTG_TEMP__C_MAX</v>
      </c>
      <c r="U21" t="str">
        <f t="shared" si="8"/>
        <v>CV_VH00OG_TE01_PHTG_TEMP__C_AVG</v>
      </c>
      <c r="V21" t="str">
        <f t="shared" si="9"/>
        <v>CV_VH00OG_TE01_PHTG_TEMP__C_STD</v>
      </c>
      <c r="W21" t="str">
        <f t="shared" si="10"/>
        <v>Min ( [PREP_VH00OG_TE01_PHTG_TEMP__C] )</v>
      </c>
      <c r="X21" t="str">
        <f t="shared" si="11"/>
        <v>Max ( [PREP_VH00OG_TE01_PHTG_TEMP__C] )</v>
      </c>
      <c r="Y21" t="str">
        <f t="shared" si="12"/>
        <v>AVG ( [PREP_VH00OG_TE01_PHTG_TEMP__C] )</v>
      </c>
      <c r="Z21" t="str">
        <f t="shared" si="13"/>
        <v>StdDev ([PREP_VH00OG_TE01_PHTG_TEMP__C] )</v>
      </c>
    </row>
    <row r="22" spans="1:26" x14ac:dyDescent="0.25">
      <c r="A22" s="1" t="s">
        <v>41</v>
      </c>
      <c r="B22" s="20" t="s">
        <v>4657</v>
      </c>
      <c r="C22" s="20" t="s">
        <v>4657</v>
      </c>
      <c r="D22" s="20" t="s">
        <v>4657</v>
      </c>
      <c r="E22" s="20" t="s">
        <v>4657</v>
      </c>
      <c r="F22" s="1"/>
      <c r="G22" t="s">
        <v>4659</v>
      </c>
      <c r="I22" t="s">
        <v>3817</v>
      </c>
      <c r="J22" t="s">
        <v>113</v>
      </c>
      <c r="K22" t="s">
        <v>41</v>
      </c>
      <c r="M22" t="str">
        <f t="shared" si="1"/>
        <v>RAW_DH02OG_TT01_DFF_Z_2_ETYS_TEMP__C</v>
      </c>
      <c r="N22" t="str">
        <f t="shared" si="2"/>
        <v>PREP_DH02OG_TT01_DFF_Z_2_ETYS_TEMP__C</v>
      </c>
      <c r="O22" t="str">
        <f t="shared" si="3"/>
        <v>[RAW_DH02OG_TT01_DFF_Z_2_ETYS_TEMP__C]</v>
      </c>
      <c r="P22" t="str">
        <f t="shared" si="4"/>
        <v>C_DH02OG_TT01_DFF_Z_2_ETYS_TEMP__C</v>
      </c>
      <c r="Q22" t="str">
        <f t="shared" si="5"/>
        <v>[PREP_DH02OG_TT01_DFF_Z_2_ETYS_TEMP__C]</v>
      </c>
      <c r="R22" s="25">
        <f t="shared" ref="R22:R42" si="15">LEN(S22)</f>
        <v>39</v>
      </c>
      <c r="S22" t="str">
        <f t="shared" si="6"/>
        <v>CV_DH02OG_TT01_DFF_Z_2_ETYS_TEMP__C_MIN</v>
      </c>
      <c r="T22" t="str">
        <f t="shared" si="7"/>
        <v>CV_DH02OG_TT01_DFF_Z_2_ETYS_TEMP__C_MAX</v>
      </c>
      <c r="U22" t="str">
        <f t="shared" si="8"/>
        <v>CV_DH02OG_TT01_DFF_Z_2_ETYS_TEMP__C_AVG</v>
      </c>
      <c r="V22" t="str">
        <f t="shared" si="9"/>
        <v>CV_DH02OG_TT01_DFF_Z_2_ETYS_TEMP__C_STD</v>
      </c>
      <c r="W22" t="str">
        <f t="shared" si="10"/>
        <v>Min ( [PREP_DH02OG_TT01_DFF_Z_2_ETYS_TEMP__C] )</v>
      </c>
      <c r="X22" t="str">
        <f t="shared" si="11"/>
        <v>Max ( [PREP_DH02OG_TT01_DFF_Z_2_ETYS_TEMP__C] )</v>
      </c>
      <c r="Y22" t="str">
        <f t="shared" si="12"/>
        <v>AVG ( [PREP_DH02OG_TT01_DFF_Z_2_ETYS_TEMP__C] )</v>
      </c>
      <c r="Z22" t="str">
        <f t="shared" si="13"/>
        <v>StdDev ([PREP_DH02OG_TT01_DFF_Z_2_ETYS_TEMP__C] )</v>
      </c>
    </row>
    <row r="23" spans="1:26" x14ac:dyDescent="0.25">
      <c r="A23" s="1" t="s">
        <v>41</v>
      </c>
      <c r="B23" s="20" t="s">
        <v>4657</v>
      </c>
      <c r="C23" s="20" t="s">
        <v>4657</v>
      </c>
      <c r="D23" s="20" t="s">
        <v>4657</v>
      </c>
      <c r="E23" s="20" t="s">
        <v>4657</v>
      </c>
      <c r="F23" s="1"/>
      <c r="G23" t="s">
        <v>4660</v>
      </c>
      <c r="I23" t="s">
        <v>3822</v>
      </c>
      <c r="J23" t="s">
        <v>113</v>
      </c>
      <c r="K23" t="s">
        <v>41</v>
      </c>
      <c r="M23" t="str">
        <f t="shared" si="1"/>
        <v>RAW_DH02OG_TT02_DFF_Z_2_EXTS_TEMP__C</v>
      </c>
      <c r="N23" t="str">
        <f t="shared" si="2"/>
        <v>PREP_DH02OG_TT02_DFF_Z_2_EXTS_TEMP__C</v>
      </c>
      <c r="O23" t="str">
        <f t="shared" si="3"/>
        <v>[RAW_DH02OG_TT02_DFF_Z_2_EXTS_TEMP__C]</v>
      </c>
      <c r="P23" t="str">
        <f t="shared" si="4"/>
        <v>C_DH02OG_TT02_DFF_Z_2_EXTS_TEMP__C</v>
      </c>
      <c r="Q23" t="str">
        <f t="shared" si="5"/>
        <v>[PREP_DH02OG_TT02_DFF_Z_2_EXTS_TEMP__C]</v>
      </c>
      <c r="R23" s="25">
        <f t="shared" si="15"/>
        <v>39</v>
      </c>
      <c r="S23" t="str">
        <f t="shared" si="6"/>
        <v>CV_DH02OG_TT02_DFF_Z_2_EXTS_TEMP__C_MIN</v>
      </c>
      <c r="T23" t="str">
        <f t="shared" si="7"/>
        <v>CV_DH02OG_TT02_DFF_Z_2_EXTS_TEMP__C_MAX</v>
      </c>
      <c r="U23" t="str">
        <f t="shared" si="8"/>
        <v>CV_DH02OG_TT02_DFF_Z_2_EXTS_TEMP__C_AVG</v>
      </c>
      <c r="V23" t="str">
        <f t="shared" si="9"/>
        <v>CV_DH02OG_TT02_DFF_Z_2_EXTS_TEMP__C_STD</v>
      </c>
      <c r="W23" t="str">
        <f t="shared" si="10"/>
        <v>Min ( [PREP_DH02OG_TT02_DFF_Z_2_EXTS_TEMP__C] )</v>
      </c>
      <c r="X23" t="str">
        <f t="shared" si="11"/>
        <v>Max ( [PREP_DH02OG_TT02_DFF_Z_2_EXTS_TEMP__C] )</v>
      </c>
      <c r="Y23" t="str">
        <f t="shared" si="12"/>
        <v>AVG ( [PREP_DH02OG_TT02_DFF_Z_2_EXTS_TEMP__C] )</v>
      </c>
      <c r="Z23" t="str">
        <f t="shared" si="13"/>
        <v>StdDev ([PREP_DH02OG_TT02_DFF_Z_2_EXTS_TEMP__C] )</v>
      </c>
    </row>
    <row r="24" spans="1:26" x14ac:dyDescent="0.25">
      <c r="A24" s="1" t="s">
        <v>41</v>
      </c>
      <c r="B24" s="20" t="s">
        <v>4657</v>
      </c>
      <c r="C24" s="20" t="s">
        <v>4657</v>
      </c>
      <c r="D24" s="20" t="s">
        <v>4657</v>
      </c>
      <c r="E24" s="20" t="s">
        <v>4657</v>
      </c>
      <c r="F24" s="1"/>
      <c r="G24" t="s">
        <v>4661</v>
      </c>
      <c r="I24" t="s">
        <v>3827</v>
      </c>
      <c r="J24" t="s">
        <v>113</v>
      </c>
      <c r="K24" t="s">
        <v>41</v>
      </c>
      <c r="M24" t="str">
        <f t="shared" si="1"/>
        <v>RAW_DH03OG_TT01_DFF_Z_3_ETYS_TEMP__C</v>
      </c>
      <c r="N24" t="str">
        <f t="shared" si="2"/>
        <v>PREP_DH03OG_TT01_DFF_Z_3_ETYS_TEMP__C</v>
      </c>
      <c r="O24" t="str">
        <f t="shared" si="3"/>
        <v>[RAW_DH03OG_TT01_DFF_Z_3_ETYS_TEMP__C]</v>
      </c>
      <c r="P24" t="str">
        <f t="shared" si="4"/>
        <v>C_DH03OG_TT01_DFF_Z_3_ETYS_TEMP__C</v>
      </c>
      <c r="Q24" t="str">
        <f t="shared" si="5"/>
        <v>[PREP_DH03OG_TT01_DFF_Z_3_ETYS_TEMP__C]</v>
      </c>
      <c r="R24" s="25">
        <f t="shared" si="15"/>
        <v>39</v>
      </c>
      <c r="S24" t="str">
        <f t="shared" si="6"/>
        <v>CV_DH03OG_TT01_DFF_Z_3_ETYS_TEMP__C_MIN</v>
      </c>
      <c r="T24" t="str">
        <f t="shared" si="7"/>
        <v>CV_DH03OG_TT01_DFF_Z_3_ETYS_TEMP__C_MAX</v>
      </c>
      <c r="U24" t="str">
        <f t="shared" si="8"/>
        <v>CV_DH03OG_TT01_DFF_Z_3_ETYS_TEMP__C_AVG</v>
      </c>
      <c r="V24" t="str">
        <f t="shared" si="9"/>
        <v>CV_DH03OG_TT01_DFF_Z_3_ETYS_TEMP__C_STD</v>
      </c>
      <c r="W24" t="str">
        <f t="shared" si="10"/>
        <v>Min ( [PREP_DH03OG_TT01_DFF_Z_3_ETYS_TEMP__C] )</v>
      </c>
      <c r="X24" t="str">
        <f t="shared" si="11"/>
        <v>Max ( [PREP_DH03OG_TT01_DFF_Z_3_ETYS_TEMP__C] )</v>
      </c>
      <c r="Y24" t="str">
        <f t="shared" si="12"/>
        <v>AVG ( [PREP_DH03OG_TT01_DFF_Z_3_ETYS_TEMP__C] )</v>
      </c>
      <c r="Z24" t="str">
        <f t="shared" si="13"/>
        <v>StdDev ([PREP_DH03OG_TT01_DFF_Z_3_ETYS_TEMP__C] )</v>
      </c>
    </row>
    <row r="25" spans="1:26" x14ac:dyDescent="0.25">
      <c r="A25" s="1" t="s">
        <v>41</v>
      </c>
      <c r="B25" s="20" t="s">
        <v>4657</v>
      </c>
      <c r="C25" s="20" t="s">
        <v>4657</v>
      </c>
      <c r="D25" s="20" t="s">
        <v>4657</v>
      </c>
      <c r="E25" s="20" t="s">
        <v>4657</v>
      </c>
      <c r="F25" s="1"/>
      <c r="G25" t="s">
        <v>4662</v>
      </c>
      <c r="I25" t="s">
        <v>3832</v>
      </c>
      <c r="J25" t="s">
        <v>113</v>
      </c>
      <c r="K25" t="s">
        <v>41</v>
      </c>
      <c r="M25" t="str">
        <f t="shared" si="1"/>
        <v>RAW_DH03OG_TT02_DFF_Z_3_EXTS_TEMP__C</v>
      </c>
      <c r="N25" t="str">
        <f t="shared" si="2"/>
        <v>PREP_DH03OG_TT02_DFF_Z_3_EXTS_TEMP__C</v>
      </c>
      <c r="O25" t="str">
        <f t="shared" si="3"/>
        <v>[RAW_DH03OG_TT02_DFF_Z_3_EXTS_TEMP__C]</v>
      </c>
      <c r="P25" t="str">
        <f t="shared" si="4"/>
        <v>C_DH03OG_TT02_DFF_Z_3_EXTS_TEMP__C</v>
      </c>
      <c r="Q25" t="str">
        <f t="shared" si="5"/>
        <v>[PREP_DH03OG_TT02_DFF_Z_3_EXTS_TEMP__C]</v>
      </c>
      <c r="R25" s="25">
        <f t="shared" si="15"/>
        <v>39</v>
      </c>
      <c r="S25" t="str">
        <f t="shared" si="6"/>
        <v>CV_DH03OG_TT02_DFF_Z_3_EXTS_TEMP__C_MIN</v>
      </c>
      <c r="T25" t="str">
        <f t="shared" si="7"/>
        <v>CV_DH03OG_TT02_DFF_Z_3_EXTS_TEMP__C_MAX</v>
      </c>
      <c r="U25" t="str">
        <f t="shared" si="8"/>
        <v>CV_DH03OG_TT02_DFF_Z_3_EXTS_TEMP__C_AVG</v>
      </c>
      <c r="V25" t="str">
        <f t="shared" si="9"/>
        <v>CV_DH03OG_TT02_DFF_Z_3_EXTS_TEMP__C_STD</v>
      </c>
      <c r="W25" t="str">
        <f t="shared" si="10"/>
        <v>Min ( [PREP_DH03OG_TT02_DFF_Z_3_EXTS_TEMP__C] )</v>
      </c>
      <c r="X25" t="str">
        <f t="shared" si="11"/>
        <v>Max ( [PREP_DH03OG_TT02_DFF_Z_3_EXTS_TEMP__C] )</v>
      </c>
      <c r="Y25" t="str">
        <f t="shared" si="12"/>
        <v>AVG ( [PREP_DH03OG_TT02_DFF_Z_3_EXTS_TEMP__C] )</v>
      </c>
      <c r="Z25" t="str">
        <f t="shared" si="13"/>
        <v>StdDev ([PREP_DH03OG_TT02_DFF_Z_3_EXTS_TEMP__C] )</v>
      </c>
    </row>
    <row r="26" spans="1:26" x14ac:dyDescent="0.25">
      <c r="A26" s="1" t="s">
        <v>41</v>
      </c>
      <c r="B26" s="20" t="s">
        <v>4657</v>
      </c>
      <c r="C26" s="20" t="s">
        <v>4657</v>
      </c>
      <c r="D26" s="20" t="s">
        <v>4657</v>
      </c>
      <c r="E26" s="20" t="s">
        <v>4657</v>
      </c>
      <c r="F26" s="1"/>
      <c r="G26" t="s">
        <v>4663</v>
      </c>
      <c r="I26" t="s">
        <v>3837</v>
      </c>
      <c r="J26" t="s">
        <v>113</v>
      </c>
      <c r="K26" t="s">
        <v>41</v>
      </c>
      <c r="M26" t="str">
        <f t="shared" si="1"/>
        <v>RAW_DH04OG_TT01_DFF_Z_4_ETYS_TEMP__C</v>
      </c>
      <c r="N26" t="str">
        <f t="shared" si="2"/>
        <v>PREP_DH04OG_TT01_DFF_Z_4_ETYS_TEMP__C</v>
      </c>
      <c r="O26" t="str">
        <f t="shared" si="3"/>
        <v>[RAW_DH04OG_TT01_DFF_Z_4_ETYS_TEMP__C]</v>
      </c>
      <c r="P26" t="str">
        <f t="shared" si="4"/>
        <v>C_DH04OG_TT01_DFF_Z_4_ETYS_TEMP__C</v>
      </c>
      <c r="Q26" t="str">
        <f t="shared" si="5"/>
        <v>[PREP_DH04OG_TT01_DFF_Z_4_ETYS_TEMP__C]</v>
      </c>
      <c r="R26" s="25">
        <f t="shared" si="15"/>
        <v>39</v>
      </c>
      <c r="S26" t="str">
        <f t="shared" si="6"/>
        <v>CV_DH04OG_TT01_DFF_Z_4_ETYS_TEMP__C_MIN</v>
      </c>
      <c r="T26" t="str">
        <f t="shared" si="7"/>
        <v>CV_DH04OG_TT01_DFF_Z_4_ETYS_TEMP__C_MAX</v>
      </c>
      <c r="U26" t="str">
        <f t="shared" si="8"/>
        <v>CV_DH04OG_TT01_DFF_Z_4_ETYS_TEMP__C_AVG</v>
      </c>
      <c r="V26" t="str">
        <f t="shared" si="9"/>
        <v>CV_DH04OG_TT01_DFF_Z_4_ETYS_TEMP__C_STD</v>
      </c>
      <c r="W26" t="str">
        <f t="shared" si="10"/>
        <v>Min ( [PREP_DH04OG_TT01_DFF_Z_4_ETYS_TEMP__C] )</v>
      </c>
      <c r="X26" t="str">
        <f t="shared" si="11"/>
        <v>Max ( [PREP_DH04OG_TT01_DFF_Z_4_ETYS_TEMP__C] )</v>
      </c>
      <c r="Y26" t="str">
        <f t="shared" si="12"/>
        <v>AVG ( [PREP_DH04OG_TT01_DFF_Z_4_ETYS_TEMP__C] )</v>
      </c>
      <c r="Z26" t="str">
        <f t="shared" si="13"/>
        <v>StdDev ([PREP_DH04OG_TT01_DFF_Z_4_ETYS_TEMP__C] )</v>
      </c>
    </row>
    <row r="27" spans="1:26" x14ac:dyDescent="0.25">
      <c r="A27" s="1" t="s">
        <v>41</v>
      </c>
      <c r="B27" s="20" t="s">
        <v>4657</v>
      </c>
      <c r="C27" s="20" t="s">
        <v>4657</v>
      </c>
      <c r="D27" s="20" t="s">
        <v>4657</v>
      </c>
      <c r="E27" s="20" t="s">
        <v>4657</v>
      </c>
      <c r="F27" s="1"/>
      <c r="G27" t="s">
        <v>4664</v>
      </c>
      <c r="I27" t="s">
        <v>3842</v>
      </c>
      <c r="J27" t="s">
        <v>113</v>
      </c>
      <c r="K27" t="s">
        <v>41</v>
      </c>
      <c r="M27" t="str">
        <f t="shared" si="1"/>
        <v>RAW_DH04OG_TT02_DFF_Z_4_EXTS_TEMP__C</v>
      </c>
      <c r="N27" t="str">
        <f t="shared" si="2"/>
        <v>PREP_DH04OG_TT02_DFF_Z_4_EXTS_TEMP__C</v>
      </c>
      <c r="O27" t="str">
        <f t="shared" si="3"/>
        <v>[RAW_DH04OG_TT02_DFF_Z_4_EXTS_TEMP__C]</v>
      </c>
      <c r="P27" t="str">
        <f t="shared" si="4"/>
        <v>C_DH04OG_TT02_DFF_Z_4_EXTS_TEMP__C</v>
      </c>
      <c r="Q27" t="str">
        <f t="shared" si="5"/>
        <v>[PREP_DH04OG_TT02_DFF_Z_4_EXTS_TEMP__C]</v>
      </c>
      <c r="R27" s="25">
        <f t="shared" si="15"/>
        <v>39</v>
      </c>
      <c r="S27" t="str">
        <f t="shared" si="6"/>
        <v>CV_DH04OG_TT02_DFF_Z_4_EXTS_TEMP__C_MIN</v>
      </c>
      <c r="T27" t="str">
        <f t="shared" si="7"/>
        <v>CV_DH04OG_TT02_DFF_Z_4_EXTS_TEMP__C_MAX</v>
      </c>
      <c r="U27" t="str">
        <f t="shared" si="8"/>
        <v>CV_DH04OG_TT02_DFF_Z_4_EXTS_TEMP__C_AVG</v>
      </c>
      <c r="V27" t="str">
        <f t="shared" si="9"/>
        <v>CV_DH04OG_TT02_DFF_Z_4_EXTS_TEMP__C_STD</v>
      </c>
      <c r="W27" t="str">
        <f t="shared" si="10"/>
        <v>Min ( [PREP_DH04OG_TT02_DFF_Z_4_EXTS_TEMP__C] )</v>
      </c>
      <c r="X27" t="str">
        <f t="shared" si="11"/>
        <v>Max ( [PREP_DH04OG_TT02_DFF_Z_4_EXTS_TEMP__C] )</v>
      </c>
      <c r="Y27" t="str">
        <f t="shared" si="12"/>
        <v>AVG ( [PREP_DH04OG_TT02_DFF_Z_4_EXTS_TEMP__C] )</v>
      </c>
      <c r="Z27" t="str">
        <f t="shared" si="13"/>
        <v>StdDev ([PREP_DH04OG_TT02_DFF_Z_4_EXTS_TEMP__C] )</v>
      </c>
    </row>
    <row r="28" spans="1:26" x14ac:dyDescent="0.25">
      <c r="A28" s="1" t="s">
        <v>41</v>
      </c>
      <c r="B28" s="20" t="s">
        <v>4657</v>
      </c>
      <c r="C28" s="20" t="s">
        <v>4657</v>
      </c>
      <c r="D28" s="20" t="s">
        <v>4657</v>
      </c>
      <c r="E28" s="20" t="s">
        <v>4657</v>
      </c>
      <c r="F28" s="1"/>
      <c r="G28" t="s">
        <v>4665</v>
      </c>
      <c r="I28" t="s">
        <v>3847</v>
      </c>
      <c r="J28" t="s">
        <v>113</v>
      </c>
      <c r="K28" t="s">
        <v>41</v>
      </c>
      <c r="M28" t="str">
        <f t="shared" si="1"/>
        <v>RAW_DH05OG_TT01_DFF_Z_5_ETYS_TEMP__C</v>
      </c>
      <c r="N28" t="str">
        <f t="shared" si="2"/>
        <v>PREP_DH05OG_TT01_DFF_Z_5_ETYS_TEMP__C</v>
      </c>
      <c r="O28" t="str">
        <f t="shared" si="3"/>
        <v>[RAW_DH05OG_TT01_DFF_Z_5_ETYS_TEMP__C]</v>
      </c>
      <c r="P28" t="str">
        <f t="shared" si="4"/>
        <v>C_DH05OG_TT01_DFF_Z_5_ETYS_TEMP__C</v>
      </c>
      <c r="Q28" t="str">
        <f t="shared" si="5"/>
        <v>[PREP_DH05OG_TT01_DFF_Z_5_ETYS_TEMP__C]</v>
      </c>
      <c r="R28" s="25">
        <f t="shared" si="15"/>
        <v>39</v>
      </c>
      <c r="S28" t="str">
        <f t="shared" si="6"/>
        <v>CV_DH05OG_TT01_DFF_Z_5_ETYS_TEMP__C_MIN</v>
      </c>
      <c r="T28" t="str">
        <f t="shared" si="7"/>
        <v>CV_DH05OG_TT01_DFF_Z_5_ETYS_TEMP__C_MAX</v>
      </c>
      <c r="U28" t="str">
        <f t="shared" si="8"/>
        <v>CV_DH05OG_TT01_DFF_Z_5_ETYS_TEMP__C_AVG</v>
      </c>
      <c r="V28" t="str">
        <f t="shared" si="9"/>
        <v>CV_DH05OG_TT01_DFF_Z_5_ETYS_TEMP__C_STD</v>
      </c>
      <c r="W28" t="str">
        <f t="shared" si="10"/>
        <v>Min ( [PREP_DH05OG_TT01_DFF_Z_5_ETYS_TEMP__C] )</v>
      </c>
      <c r="X28" t="str">
        <f t="shared" si="11"/>
        <v>Max ( [PREP_DH05OG_TT01_DFF_Z_5_ETYS_TEMP__C] )</v>
      </c>
      <c r="Y28" t="str">
        <f t="shared" si="12"/>
        <v>AVG ( [PREP_DH05OG_TT01_DFF_Z_5_ETYS_TEMP__C] )</v>
      </c>
      <c r="Z28" t="str">
        <f t="shared" si="13"/>
        <v>StdDev ([PREP_DH05OG_TT01_DFF_Z_5_ETYS_TEMP__C] )</v>
      </c>
    </row>
    <row r="29" spans="1:26" x14ac:dyDescent="0.25">
      <c r="A29" s="1" t="s">
        <v>41</v>
      </c>
      <c r="B29" s="20" t="s">
        <v>4657</v>
      </c>
      <c r="C29" s="20" t="s">
        <v>4657</v>
      </c>
      <c r="D29" s="20" t="s">
        <v>4657</v>
      </c>
      <c r="E29" s="20" t="s">
        <v>4657</v>
      </c>
      <c r="F29" s="1"/>
      <c r="G29" t="s">
        <v>4666</v>
      </c>
      <c r="I29" t="s">
        <v>3852</v>
      </c>
      <c r="J29" t="s">
        <v>113</v>
      </c>
      <c r="K29" t="s">
        <v>41</v>
      </c>
      <c r="M29" t="str">
        <f t="shared" si="1"/>
        <v>RAW_DH05OG_TT02_DFF_Z_5_EXTS_TEMP__C</v>
      </c>
      <c r="N29" t="str">
        <f t="shared" si="2"/>
        <v>PREP_DH05OG_TT02_DFF_Z_5_EXTS_TEMP__C</v>
      </c>
      <c r="O29" t="str">
        <f t="shared" si="3"/>
        <v>[RAW_DH05OG_TT02_DFF_Z_5_EXTS_TEMP__C]</v>
      </c>
      <c r="P29" t="str">
        <f t="shared" si="4"/>
        <v>C_DH05OG_TT02_DFF_Z_5_EXTS_TEMP__C</v>
      </c>
      <c r="Q29" t="str">
        <f t="shared" si="5"/>
        <v>[PREP_DH05OG_TT02_DFF_Z_5_EXTS_TEMP__C]</v>
      </c>
      <c r="R29" s="25">
        <f t="shared" si="15"/>
        <v>39</v>
      </c>
      <c r="S29" t="str">
        <f t="shared" si="6"/>
        <v>CV_DH05OG_TT02_DFF_Z_5_EXTS_TEMP__C_MIN</v>
      </c>
      <c r="T29" t="str">
        <f t="shared" si="7"/>
        <v>CV_DH05OG_TT02_DFF_Z_5_EXTS_TEMP__C_MAX</v>
      </c>
      <c r="U29" t="str">
        <f t="shared" si="8"/>
        <v>CV_DH05OG_TT02_DFF_Z_5_EXTS_TEMP__C_AVG</v>
      </c>
      <c r="V29" t="str">
        <f t="shared" si="9"/>
        <v>CV_DH05OG_TT02_DFF_Z_5_EXTS_TEMP__C_STD</v>
      </c>
      <c r="W29" t="str">
        <f t="shared" si="10"/>
        <v>Min ( [PREP_DH05OG_TT02_DFF_Z_5_EXTS_TEMP__C] )</v>
      </c>
      <c r="X29" t="str">
        <f t="shared" si="11"/>
        <v>Max ( [PREP_DH05OG_TT02_DFF_Z_5_EXTS_TEMP__C] )</v>
      </c>
      <c r="Y29" t="str">
        <f t="shared" si="12"/>
        <v>AVG ( [PREP_DH05OG_TT02_DFF_Z_5_EXTS_TEMP__C] )</v>
      </c>
      <c r="Z29" t="str">
        <f t="shared" si="13"/>
        <v>StdDev ([PREP_DH05OG_TT02_DFF_Z_5_EXTS_TEMP__C] )</v>
      </c>
    </row>
    <row r="30" spans="1:26" x14ac:dyDescent="0.25">
      <c r="A30" s="1" t="s">
        <v>41</v>
      </c>
      <c r="B30" s="20" t="s">
        <v>4657</v>
      </c>
      <c r="C30" s="20" t="s">
        <v>4657</v>
      </c>
      <c r="D30" s="20" t="s">
        <v>4657</v>
      </c>
      <c r="E30" s="20" t="s">
        <v>4657</v>
      </c>
      <c r="F30" s="1"/>
      <c r="G30" t="s">
        <v>4667</v>
      </c>
      <c r="I30" t="s">
        <v>3857</v>
      </c>
      <c r="J30" t="s">
        <v>113</v>
      </c>
      <c r="K30" t="s">
        <v>41</v>
      </c>
      <c r="M30" t="str">
        <f t="shared" si="1"/>
        <v>RAW_DH06OG_TT01_DFF_Z_6_ETYS_TEMP__C</v>
      </c>
      <c r="N30" t="str">
        <f t="shared" si="2"/>
        <v>PREP_DH06OG_TT01_DFF_Z_6_ETYS_TEMP__C</v>
      </c>
      <c r="O30" t="str">
        <f t="shared" si="3"/>
        <v>[RAW_DH06OG_TT01_DFF_Z_6_ETYS_TEMP__C]</v>
      </c>
      <c r="P30" t="str">
        <f t="shared" si="4"/>
        <v>C_DH06OG_TT01_DFF_Z_6_ETYS_TEMP__C</v>
      </c>
      <c r="Q30" t="str">
        <f t="shared" si="5"/>
        <v>[PREP_DH06OG_TT01_DFF_Z_6_ETYS_TEMP__C]</v>
      </c>
      <c r="R30" s="25">
        <f t="shared" si="15"/>
        <v>39</v>
      </c>
      <c r="S30" t="str">
        <f t="shared" si="6"/>
        <v>CV_DH06OG_TT01_DFF_Z_6_ETYS_TEMP__C_MIN</v>
      </c>
      <c r="T30" t="str">
        <f t="shared" si="7"/>
        <v>CV_DH06OG_TT01_DFF_Z_6_ETYS_TEMP__C_MAX</v>
      </c>
      <c r="U30" t="str">
        <f t="shared" si="8"/>
        <v>CV_DH06OG_TT01_DFF_Z_6_ETYS_TEMP__C_AVG</v>
      </c>
      <c r="V30" t="str">
        <f t="shared" si="9"/>
        <v>CV_DH06OG_TT01_DFF_Z_6_ETYS_TEMP__C_STD</v>
      </c>
      <c r="W30" t="str">
        <f t="shared" si="10"/>
        <v>Min ( [PREP_DH06OG_TT01_DFF_Z_6_ETYS_TEMP__C] )</v>
      </c>
      <c r="X30" t="str">
        <f t="shared" si="11"/>
        <v>Max ( [PREP_DH06OG_TT01_DFF_Z_6_ETYS_TEMP__C] )</v>
      </c>
      <c r="Y30" t="str">
        <f t="shared" si="12"/>
        <v>AVG ( [PREP_DH06OG_TT01_DFF_Z_6_ETYS_TEMP__C] )</v>
      </c>
      <c r="Z30" t="str">
        <f t="shared" si="13"/>
        <v>StdDev ([PREP_DH06OG_TT01_DFF_Z_6_ETYS_TEMP__C] )</v>
      </c>
    </row>
    <row r="31" spans="1:26" x14ac:dyDescent="0.25">
      <c r="A31" s="1" t="s">
        <v>41</v>
      </c>
      <c r="B31" s="20" t="s">
        <v>4657</v>
      </c>
      <c r="C31" s="20" t="s">
        <v>4657</v>
      </c>
      <c r="D31" s="20" t="s">
        <v>4657</v>
      </c>
      <c r="E31" s="20" t="s">
        <v>4657</v>
      </c>
      <c r="F31" s="1"/>
      <c r="G31" t="s">
        <v>4668</v>
      </c>
      <c r="I31" t="s">
        <v>3862</v>
      </c>
      <c r="J31" t="s">
        <v>113</v>
      </c>
      <c r="K31" t="s">
        <v>41</v>
      </c>
      <c r="M31" t="str">
        <f t="shared" si="1"/>
        <v>RAW_DH06OG_TT02_DFF_Z_6_EXTS_TEMP__C</v>
      </c>
      <c r="N31" t="str">
        <f t="shared" si="2"/>
        <v>PREP_DH06OG_TT02_DFF_Z_6_EXTS_TEMP__C</v>
      </c>
      <c r="O31" t="str">
        <f t="shared" si="3"/>
        <v>[RAW_DH06OG_TT02_DFF_Z_6_EXTS_TEMP__C]</v>
      </c>
      <c r="P31" t="str">
        <f t="shared" si="4"/>
        <v>C_DH06OG_TT02_DFF_Z_6_EXTS_TEMP__C</v>
      </c>
      <c r="Q31" t="str">
        <f t="shared" si="5"/>
        <v>[PREP_DH06OG_TT02_DFF_Z_6_EXTS_TEMP__C]</v>
      </c>
      <c r="R31" s="25">
        <f t="shared" si="15"/>
        <v>39</v>
      </c>
      <c r="S31" t="str">
        <f t="shared" si="6"/>
        <v>CV_DH06OG_TT02_DFF_Z_6_EXTS_TEMP__C_MIN</v>
      </c>
      <c r="T31" t="str">
        <f t="shared" si="7"/>
        <v>CV_DH06OG_TT02_DFF_Z_6_EXTS_TEMP__C_MAX</v>
      </c>
      <c r="U31" t="str">
        <f t="shared" si="8"/>
        <v>CV_DH06OG_TT02_DFF_Z_6_EXTS_TEMP__C_AVG</v>
      </c>
      <c r="V31" t="str">
        <f t="shared" si="9"/>
        <v>CV_DH06OG_TT02_DFF_Z_6_EXTS_TEMP__C_STD</v>
      </c>
      <c r="W31" t="str">
        <f t="shared" si="10"/>
        <v>Min ( [PREP_DH06OG_TT02_DFF_Z_6_EXTS_TEMP__C] )</v>
      </c>
      <c r="X31" t="str">
        <f t="shared" si="11"/>
        <v>Max ( [PREP_DH06OG_TT02_DFF_Z_6_EXTS_TEMP__C] )</v>
      </c>
      <c r="Y31" t="str">
        <f t="shared" si="12"/>
        <v>AVG ( [PREP_DH06OG_TT02_DFF_Z_6_EXTS_TEMP__C] )</v>
      </c>
      <c r="Z31" t="str">
        <f t="shared" si="13"/>
        <v>StdDev ([PREP_DH06OG_TT02_DFF_Z_6_EXTS_TEMP__C] )</v>
      </c>
    </row>
    <row r="32" spans="1:26" x14ac:dyDescent="0.25">
      <c r="A32" s="1" t="s">
        <v>41</v>
      </c>
      <c r="B32" s="20" t="s">
        <v>4657</v>
      </c>
      <c r="C32" s="20" t="s">
        <v>4657</v>
      </c>
      <c r="D32" s="20" t="s">
        <v>4657</v>
      </c>
      <c r="E32" s="20" t="s">
        <v>4657</v>
      </c>
      <c r="F32" s="1"/>
      <c r="G32" t="s">
        <v>4669</v>
      </c>
      <c r="I32" t="s">
        <v>3867</v>
      </c>
      <c r="J32" t="s">
        <v>113</v>
      </c>
      <c r="K32" t="s">
        <v>41</v>
      </c>
      <c r="M32" t="str">
        <f t="shared" si="1"/>
        <v>RAW_DH07OG_TT01_DFF_Z_7_ETYS_TEMP__C</v>
      </c>
      <c r="N32" t="str">
        <f t="shared" si="2"/>
        <v>PREP_DH07OG_TT01_DFF_Z_7_ETYS_TEMP__C</v>
      </c>
      <c r="O32" t="str">
        <f t="shared" si="3"/>
        <v>[RAW_DH07OG_TT01_DFF_Z_7_ETYS_TEMP__C]</v>
      </c>
      <c r="P32" t="str">
        <f t="shared" si="4"/>
        <v>C_DH07OG_TT01_DFF_Z_7_ETYS_TEMP__C</v>
      </c>
      <c r="Q32" t="str">
        <f t="shared" si="5"/>
        <v>[PREP_DH07OG_TT01_DFF_Z_7_ETYS_TEMP__C]</v>
      </c>
      <c r="R32" s="25">
        <f t="shared" si="15"/>
        <v>39</v>
      </c>
      <c r="S32" t="str">
        <f t="shared" si="6"/>
        <v>CV_DH07OG_TT01_DFF_Z_7_ETYS_TEMP__C_MIN</v>
      </c>
      <c r="T32" t="str">
        <f t="shared" si="7"/>
        <v>CV_DH07OG_TT01_DFF_Z_7_ETYS_TEMP__C_MAX</v>
      </c>
      <c r="U32" t="str">
        <f t="shared" si="8"/>
        <v>CV_DH07OG_TT01_DFF_Z_7_ETYS_TEMP__C_AVG</v>
      </c>
      <c r="V32" t="str">
        <f t="shared" si="9"/>
        <v>CV_DH07OG_TT01_DFF_Z_7_ETYS_TEMP__C_STD</v>
      </c>
      <c r="W32" t="str">
        <f t="shared" si="10"/>
        <v>Min ( [PREP_DH07OG_TT01_DFF_Z_7_ETYS_TEMP__C] )</v>
      </c>
      <c r="X32" t="str">
        <f t="shared" si="11"/>
        <v>Max ( [PREP_DH07OG_TT01_DFF_Z_7_ETYS_TEMP__C] )</v>
      </c>
      <c r="Y32" t="str">
        <f t="shared" si="12"/>
        <v>AVG ( [PREP_DH07OG_TT01_DFF_Z_7_ETYS_TEMP__C] )</v>
      </c>
      <c r="Z32" t="str">
        <f t="shared" si="13"/>
        <v>StdDev ([PREP_DH07OG_TT01_DFF_Z_7_ETYS_TEMP__C] )</v>
      </c>
    </row>
    <row r="33" spans="1:26" x14ac:dyDescent="0.25">
      <c r="A33" s="1" t="s">
        <v>41</v>
      </c>
      <c r="B33" s="20" t="s">
        <v>4657</v>
      </c>
      <c r="C33" s="20" t="s">
        <v>4657</v>
      </c>
      <c r="D33" s="20" t="s">
        <v>4657</v>
      </c>
      <c r="E33" s="20" t="s">
        <v>4657</v>
      </c>
      <c r="F33" s="1"/>
      <c r="G33" t="s">
        <v>4670</v>
      </c>
      <c r="I33" t="s">
        <v>3872</v>
      </c>
      <c r="J33" t="s">
        <v>113</v>
      </c>
      <c r="K33" t="s">
        <v>41</v>
      </c>
      <c r="M33" t="str">
        <f t="shared" si="1"/>
        <v>RAW_DH07OG_TT02_DFF_Z_7_EXTS_TEMP__C</v>
      </c>
      <c r="N33" t="str">
        <f t="shared" si="2"/>
        <v>PREP_DH07OG_TT02_DFF_Z_7_EXTS_TEMP__C</v>
      </c>
      <c r="O33" t="str">
        <f t="shared" si="3"/>
        <v>[RAW_DH07OG_TT02_DFF_Z_7_EXTS_TEMP__C]</v>
      </c>
      <c r="P33" t="str">
        <f t="shared" si="4"/>
        <v>C_DH07OG_TT02_DFF_Z_7_EXTS_TEMP__C</v>
      </c>
      <c r="Q33" t="str">
        <f t="shared" si="5"/>
        <v>[PREP_DH07OG_TT02_DFF_Z_7_EXTS_TEMP__C]</v>
      </c>
      <c r="R33" s="25">
        <f t="shared" si="15"/>
        <v>39</v>
      </c>
      <c r="S33" t="str">
        <f t="shared" si="6"/>
        <v>CV_DH07OG_TT02_DFF_Z_7_EXTS_TEMP__C_MIN</v>
      </c>
      <c r="T33" t="str">
        <f t="shared" si="7"/>
        <v>CV_DH07OG_TT02_DFF_Z_7_EXTS_TEMP__C_MAX</v>
      </c>
      <c r="U33" t="str">
        <f t="shared" si="8"/>
        <v>CV_DH07OG_TT02_DFF_Z_7_EXTS_TEMP__C_AVG</v>
      </c>
      <c r="V33" t="str">
        <f t="shared" si="9"/>
        <v>CV_DH07OG_TT02_DFF_Z_7_EXTS_TEMP__C_STD</v>
      </c>
      <c r="W33" t="str">
        <f t="shared" si="10"/>
        <v>Min ( [PREP_DH07OG_TT02_DFF_Z_7_EXTS_TEMP__C] )</v>
      </c>
      <c r="X33" t="str">
        <f t="shared" si="11"/>
        <v>Max ( [PREP_DH07OG_TT02_DFF_Z_7_EXTS_TEMP__C] )</v>
      </c>
      <c r="Y33" t="str">
        <f t="shared" si="12"/>
        <v>AVG ( [PREP_DH07OG_TT02_DFF_Z_7_EXTS_TEMP__C] )</v>
      </c>
      <c r="Z33" t="str">
        <f t="shared" si="13"/>
        <v>StdDev ([PREP_DH07OG_TT02_DFF_Z_7_EXTS_TEMP__C] )</v>
      </c>
    </row>
    <row r="34" spans="1:26" x14ac:dyDescent="0.25">
      <c r="A34" s="1" t="s">
        <v>41</v>
      </c>
      <c r="B34" s="20" t="s">
        <v>4657</v>
      </c>
      <c r="C34" s="20" t="s">
        <v>4657</v>
      </c>
      <c r="D34" s="20" t="s">
        <v>4657</v>
      </c>
      <c r="E34" s="20" t="s">
        <v>4657</v>
      </c>
      <c r="F34" s="1"/>
      <c r="G34" t="s">
        <v>4671</v>
      </c>
      <c r="I34" t="s">
        <v>3877</v>
      </c>
      <c r="J34" t="s">
        <v>113</v>
      </c>
      <c r="K34" t="s">
        <v>41</v>
      </c>
      <c r="M34" t="str">
        <f t="shared" si="1"/>
        <v>RAW_DH08OG_TT01_DFF_Z_8_ETYS_TEMP__C</v>
      </c>
      <c r="N34" t="str">
        <f t="shared" si="2"/>
        <v>PREP_DH08OG_TT01_DFF_Z_8_ETYS_TEMP__C</v>
      </c>
      <c r="O34" t="str">
        <f t="shared" si="3"/>
        <v>[RAW_DH08OG_TT01_DFF_Z_8_ETYS_TEMP__C]</v>
      </c>
      <c r="P34" t="str">
        <f t="shared" si="4"/>
        <v>C_DH08OG_TT01_DFF_Z_8_ETYS_TEMP__C</v>
      </c>
      <c r="Q34" t="str">
        <f t="shared" si="5"/>
        <v>[PREP_DH08OG_TT01_DFF_Z_8_ETYS_TEMP__C]</v>
      </c>
      <c r="R34" s="25">
        <f t="shared" si="15"/>
        <v>39</v>
      </c>
      <c r="S34" t="str">
        <f t="shared" si="6"/>
        <v>CV_DH08OG_TT01_DFF_Z_8_ETYS_TEMP__C_MIN</v>
      </c>
      <c r="T34" t="str">
        <f t="shared" si="7"/>
        <v>CV_DH08OG_TT01_DFF_Z_8_ETYS_TEMP__C_MAX</v>
      </c>
      <c r="U34" t="str">
        <f t="shared" si="8"/>
        <v>CV_DH08OG_TT01_DFF_Z_8_ETYS_TEMP__C_AVG</v>
      </c>
      <c r="V34" t="str">
        <f t="shared" si="9"/>
        <v>CV_DH08OG_TT01_DFF_Z_8_ETYS_TEMP__C_STD</v>
      </c>
      <c r="W34" t="str">
        <f t="shared" si="10"/>
        <v>Min ( [PREP_DH08OG_TT01_DFF_Z_8_ETYS_TEMP__C] )</v>
      </c>
      <c r="X34" t="str">
        <f t="shared" si="11"/>
        <v>Max ( [PREP_DH08OG_TT01_DFF_Z_8_ETYS_TEMP__C] )</v>
      </c>
      <c r="Y34" t="str">
        <f t="shared" si="12"/>
        <v>AVG ( [PREP_DH08OG_TT01_DFF_Z_8_ETYS_TEMP__C] )</v>
      </c>
      <c r="Z34" t="str">
        <f t="shared" si="13"/>
        <v>StdDev ([PREP_DH08OG_TT01_DFF_Z_8_ETYS_TEMP__C] )</v>
      </c>
    </row>
    <row r="35" spans="1:26" x14ac:dyDescent="0.25">
      <c r="A35" s="1" t="s">
        <v>41</v>
      </c>
      <c r="B35" s="20" t="s">
        <v>4657</v>
      </c>
      <c r="C35" s="20" t="s">
        <v>4657</v>
      </c>
      <c r="D35" s="20" t="s">
        <v>4657</v>
      </c>
      <c r="E35" s="20" t="s">
        <v>4657</v>
      </c>
      <c r="F35" s="1"/>
      <c r="G35" t="s">
        <v>4672</v>
      </c>
      <c r="I35" t="s">
        <v>3882</v>
      </c>
      <c r="J35" t="s">
        <v>113</v>
      </c>
      <c r="K35" t="s">
        <v>41</v>
      </c>
      <c r="M35" t="str">
        <f t="shared" si="1"/>
        <v>RAW_DH08OG_TT02_DFF_Z_8_EXTS_TEMP__C</v>
      </c>
      <c r="N35" t="str">
        <f t="shared" si="2"/>
        <v>PREP_DH08OG_TT02_DFF_Z_8_EXTS_TEMP__C</v>
      </c>
      <c r="O35" t="str">
        <f t="shared" si="3"/>
        <v>[RAW_DH08OG_TT02_DFF_Z_8_EXTS_TEMP__C]</v>
      </c>
      <c r="P35" t="str">
        <f t="shared" si="4"/>
        <v>C_DH08OG_TT02_DFF_Z_8_EXTS_TEMP__C</v>
      </c>
      <c r="Q35" t="str">
        <f t="shared" si="5"/>
        <v>[PREP_DH08OG_TT02_DFF_Z_8_EXTS_TEMP__C]</v>
      </c>
      <c r="R35" s="25">
        <f t="shared" si="15"/>
        <v>39</v>
      </c>
      <c r="S35" t="str">
        <f t="shared" si="6"/>
        <v>CV_DH08OG_TT02_DFF_Z_8_EXTS_TEMP__C_MIN</v>
      </c>
      <c r="T35" t="str">
        <f t="shared" si="7"/>
        <v>CV_DH08OG_TT02_DFF_Z_8_EXTS_TEMP__C_MAX</v>
      </c>
      <c r="U35" t="str">
        <f t="shared" si="8"/>
        <v>CV_DH08OG_TT02_DFF_Z_8_EXTS_TEMP__C_AVG</v>
      </c>
      <c r="V35" t="str">
        <f t="shared" si="9"/>
        <v>CV_DH08OG_TT02_DFF_Z_8_EXTS_TEMP__C_STD</v>
      </c>
      <c r="W35" t="str">
        <f t="shared" si="10"/>
        <v>Min ( [PREP_DH08OG_TT02_DFF_Z_8_EXTS_TEMP__C] )</v>
      </c>
      <c r="X35" t="str">
        <f t="shared" si="11"/>
        <v>Max ( [PREP_DH08OG_TT02_DFF_Z_8_EXTS_TEMP__C] )</v>
      </c>
      <c r="Y35" t="str">
        <f t="shared" si="12"/>
        <v>AVG ( [PREP_DH08OG_TT02_DFF_Z_8_EXTS_TEMP__C] )</v>
      </c>
      <c r="Z35" t="str">
        <f t="shared" si="13"/>
        <v>StdDev ([PREP_DH08OG_TT02_DFF_Z_8_EXTS_TEMP__C] )</v>
      </c>
    </row>
    <row r="36" spans="1:26" x14ac:dyDescent="0.25">
      <c r="A36" s="1" t="s">
        <v>41</v>
      </c>
      <c r="B36" s="20" t="s">
        <v>4657</v>
      </c>
      <c r="C36" s="20" t="s">
        <v>4657</v>
      </c>
      <c r="D36" s="20" t="s">
        <v>4657</v>
      </c>
      <c r="E36" s="20" t="s">
        <v>4657</v>
      </c>
      <c r="F36" s="1"/>
      <c r="G36" t="s">
        <v>4673</v>
      </c>
      <c r="I36" t="s">
        <v>3972</v>
      </c>
      <c r="J36" t="s">
        <v>113</v>
      </c>
      <c r="K36" t="s">
        <v>41</v>
      </c>
      <c r="M36" t="str">
        <f t="shared" si="1"/>
        <v>RAW_DH06CM_TE01_DFF_Z_6_AIR_TEMP__C</v>
      </c>
      <c r="N36" t="str">
        <f t="shared" si="2"/>
        <v>PREP_DH06CM_TE01_DFF_Z_6_AIR_TEMP__C</v>
      </c>
      <c r="O36" t="str">
        <f t="shared" si="3"/>
        <v>[RAW_DH06CM_TE01_DFF_Z_6_AIR_TEMP__C]</v>
      </c>
      <c r="P36" t="str">
        <f t="shared" si="4"/>
        <v>C_DH06CM_TE01_DFF_Z_6_AIR_TEMP__C</v>
      </c>
      <c r="Q36" t="str">
        <f t="shared" si="5"/>
        <v>[PREP_DH06CM_TE01_DFF_Z_6_AIR_TEMP__C]</v>
      </c>
      <c r="R36" s="25">
        <f t="shared" si="15"/>
        <v>38</v>
      </c>
      <c r="S36" t="str">
        <f t="shared" si="6"/>
        <v>CV_DH06CM_TE01_DFF_Z_6_AIR_TEMP__C_MIN</v>
      </c>
      <c r="T36" t="str">
        <f t="shared" si="7"/>
        <v>CV_DH06CM_TE01_DFF_Z_6_AIR_TEMP__C_MAX</v>
      </c>
      <c r="U36" t="str">
        <f t="shared" si="8"/>
        <v>CV_DH06CM_TE01_DFF_Z_6_AIR_TEMP__C_AVG</v>
      </c>
      <c r="V36" t="str">
        <f t="shared" si="9"/>
        <v>CV_DH06CM_TE01_DFF_Z_6_AIR_TEMP__C_STD</v>
      </c>
      <c r="W36" t="str">
        <f t="shared" si="10"/>
        <v>Min ( [PREP_DH06CM_TE01_DFF_Z_6_AIR_TEMP__C] )</v>
      </c>
      <c r="X36" t="str">
        <f t="shared" si="11"/>
        <v>Max ( [PREP_DH06CM_TE01_DFF_Z_6_AIR_TEMP__C] )</v>
      </c>
      <c r="Y36" t="str">
        <f t="shared" si="12"/>
        <v>AVG ( [PREP_DH06CM_TE01_DFF_Z_6_AIR_TEMP__C] )</v>
      </c>
      <c r="Z36" t="str">
        <f t="shared" si="13"/>
        <v>StdDev ([PREP_DH06CM_TE01_DFF_Z_6_AIR_TEMP__C] )</v>
      </c>
    </row>
    <row r="37" spans="1:26" x14ac:dyDescent="0.25">
      <c r="A37" s="1" t="s">
        <v>41</v>
      </c>
      <c r="B37" s="20" t="s">
        <v>4657</v>
      </c>
      <c r="C37" s="20" t="s">
        <v>4657</v>
      </c>
      <c r="D37" s="20" t="s">
        <v>4657</v>
      </c>
      <c r="E37" s="20" t="s">
        <v>4657</v>
      </c>
      <c r="F37" s="1"/>
      <c r="G37" t="s">
        <v>4674</v>
      </c>
      <c r="I37" t="s">
        <v>3977</v>
      </c>
      <c r="J37" t="s">
        <v>113</v>
      </c>
      <c r="K37" t="s">
        <v>41</v>
      </c>
      <c r="M37" t="str">
        <f t="shared" si="1"/>
        <v>RAW_DH05CM_TE01_DFF_Z_5_AIR_TEMP__C</v>
      </c>
      <c r="N37" t="str">
        <f t="shared" si="2"/>
        <v>PREP_DH05CM_TE01_DFF_Z_5_AIR_TEMP__C</v>
      </c>
      <c r="O37" t="str">
        <f t="shared" si="3"/>
        <v>[RAW_DH05CM_TE01_DFF_Z_5_AIR_TEMP__C]</v>
      </c>
      <c r="P37" t="str">
        <f t="shared" si="4"/>
        <v>C_DH05CM_TE01_DFF_Z_5_AIR_TEMP__C</v>
      </c>
      <c r="Q37" t="str">
        <f t="shared" si="5"/>
        <v>[PREP_DH05CM_TE01_DFF_Z_5_AIR_TEMP__C]</v>
      </c>
      <c r="R37" s="25">
        <f t="shared" si="15"/>
        <v>38</v>
      </c>
      <c r="S37" t="str">
        <f t="shared" si="6"/>
        <v>CV_DH05CM_TE01_DFF_Z_5_AIR_TEMP__C_MIN</v>
      </c>
      <c r="T37" t="str">
        <f t="shared" si="7"/>
        <v>CV_DH05CM_TE01_DFF_Z_5_AIR_TEMP__C_MAX</v>
      </c>
      <c r="U37" t="str">
        <f t="shared" si="8"/>
        <v>CV_DH05CM_TE01_DFF_Z_5_AIR_TEMP__C_AVG</v>
      </c>
      <c r="V37" t="str">
        <f t="shared" si="9"/>
        <v>CV_DH05CM_TE01_DFF_Z_5_AIR_TEMP__C_STD</v>
      </c>
      <c r="W37" t="str">
        <f t="shared" si="10"/>
        <v>Min ( [PREP_DH05CM_TE01_DFF_Z_5_AIR_TEMP__C] )</v>
      </c>
      <c r="X37" t="str">
        <f t="shared" si="11"/>
        <v>Max ( [PREP_DH05CM_TE01_DFF_Z_5_AIR_TEMP__C] )</v>
      </c>
      <c r="Y37" t="str">
        <f t="shared" si="12"/>
        <v>AVG ( [PREP_DH05CM_TE01_DFF_Z_5_AIR_TEMP__C] )</v>
      </c>
      <c r="Z37" t="str">
        <f t="shared" si="13"/>
        <v>StdDev ([PREP_DH05CM_TE01_DFF_Z_5_AIR_TEMP__C] )</v>
      </c>
    </row>
    <row r="38" spans="1:26" x14ac:dyDescent="0.25">
      <c r="A38" s="1" t="s">
        <v>41</v>
      </c>
      <c r="B38" s="20" t="s">
        <v>4657</v>
      </c>
      <c r="C38" s="20" t="s">
        <v>4657</v>
      </c>
      <c r="D38" s="20" t="s">
        <v>4657</v>
      </c>
      <c r="E38" s="20" t="s">
        <v>4657</v>
      </c>
      <c r="F38" s="1"/>
      <c r="G38" t="s">
        <v>4675</v>
      </c>
      <c r="I38" t="s">
        <v>3982</v>
      </c>
      <c r="J38" t="s">
        <v>113</v>
      </c>
      <c r="K38" t="s">
        <v>41</v>
      </c>
      <c r="M38" t="str">
        <f t="shared" si="1"/>
        <v>RAW_DH04CM_TE01_DFF_Z_4_AIR_TEMP__C</v>
      </c>
      <c r="N38" t="str">
        <f t="shared" si="2"/>
        <v>PREP_DH04CM_TE01_DFF_Z_4_AIR_TEMP__C</v>
      </c>
      <c r="O38" t="str">
        <f t="shared" si="3"/>
        <v>[RAW_DH04CM_TE01_DFF_Z_4_AIR_TEMP__C]</v>
      </c>
      <c r="P38" t="str">
        <f t="shared" si="4"/>
        <v>C_DH04CM_TE01_DFF_Z_4_AIR_TEMP__C</v>
      </c>
      <c r="Q38" t="str">
        <f t="shared" si="5"/>
        <v>[PREP_DH04CM_TE01_DFF_Z_4_AIR_TEMP__C]</v>
      </c>
      <c r="R38" s="25">
        <f t="shared" si="15"/>
        <v>38</v>
      </c>
      <c r="S38" t="str">
        <f t="shared" si="6"/>
        <v>CV_DH04CM_TE01_DFF_Z_4_AIR_TEMP__C_MIN</v>
      </c>
      <c r="T38" t="str">
        <f t="shared" si="7"/>
        <v>CV_DH04CM_TE01_DFF_Z_4_AIR_TEMP__C_MAX</v>
      </c>
      <c r="U38" t="str">
        <f t="shared" si="8"/>
        <v>CV_DH04CM_TE01_DFF_Z_4_AIR_TEMP__C_AVG</v>
      </c>
      <c r="V38" t="str">
        <f t="shared" si="9"/>
        <v>CV_DH04CM_TE01_DFF_Z_4_AIR_TEMP__C_STD</v>
      </c>
      <c r="W38" t="str">
        <f t="shared" si="10"/>
        <v>Min ( [PREP_DH04CM_TE01_DFF_Z_4_AIR_TEMP__C] )</v>
      </c>
      <c r="X38" t="str">
        <f t="shared" si="11"/>
        <v>Max ( [PREP_DH04CM_TE01_DFF_Z_4_AIR_TEMP__C] )</v>
      </c>
      <c r="Y38" t="str">
        <f t="shared" si="12"/>
        <v>AVG ( [PREP_DH04CM_TE01_DFF_Z_4_AIR_TEMP__C] )</v>
      </c>
      <c r="Z38" t="str">
        <f t="shared" si="13"/>
        <v>StdDev ([PREP_DH04CM_TE01_DFF_Z_4_AIR_TEMP__C] )</v>
      </c>
    </row>
    <row r="39" spans="1:26" x14ac:dyDescent="0.25">
      <c r="A39" s="1" t="s">
        <v>41</v>
      </c>
      <c r="B39" s="20" t="s">
        <v>4657</v>
      </c>
      <c r="C39" s="20" t="s">
        <v>4657</v>
      </c>
      <c r="D39" s="20" t="s">
        <v>4657</v>
      </c>
      <c r="E39" s="20" t="s">
        <v>4657</v>
      </c>
      <c r="F39" s="1"/>
      <c r="G39" t="s">
        <v>4676</v>
      </c>
      <c r="I39" t="s">
        <v>3987</v>
      </c>
      <c r="J39" t="s">
        <v>113</v>
      </c>
      <c r="K39" t="s">
        <v>41</v>
      </c>
      <c r="M39" t="str">
        <f t="shared" si="1"/>
        <v>RAW_DH03CM_TE01_DFF_Z_3_AIR_TEMP__C</v>
      </c>
      <c r="N39" t="str">
        <f t="shared" si="2"/>
        <v>PREP_DH03CM_TE01_DFF_Z_3_AIR_TEMP__C</v>
      </c>
      <c r="O39" t="str">
        <f t="shared" si="3"/>
        <v>[RAW_DH03CM_TE01_DFF_Z_3_AIR_TEMP__C]</v>
      </c>
      <c r="P39" t="str">
        <f t="shared" si="4"/>
        <v>C_DH03CM_TE01_DFF_Z_3_AIR_TEMP__C</v>
      </c>
      <c r="Q39" t="str">
        <f t="shared" si="5"/>
        <v>[PREP_DH03CM_TE01_DFF_Z_3_AIR_TEMP__C]</v>
      </c>
      <c r="R39" s="25">
        <f t="shared" si="15"/>
        <v>38</v>
      </c>
      <c r="S39" t="str">
        <f t="shared" si="6"/>
        <v>CV_DH03CM_TE01_DFF_Z_3_AIR_TEMP__C_MIN</v>
      </c>
      <c r="T39" t="str">
        <f t="shared" si="7"/>
        <v>CV_DH03CM_TE01_DFF_Z_3_AIR_TEMP__C_MAX</v>
      </c>
      <c r="U39" t="str">
        <f t="shared" si="8"/>
        <v>CV_DH03CM_TE01_DFF_Z_3_AIR_TEMP__C_AVG</v>
      </c>
      <c r="V39" t="str">
        <f t="shared" si="9"/>
        <v>CV_DH03CM_TE01_DFF_Z_3_AIR_TEMP__C_STD</v>
      </c>
      <c r="W39" t="str">
        <f t="shared" si="10"/>
        <v>Min ( [PREP_DH03CM_TE01_DFF_Z_3_AIR_TEMP__C] )</v>
      </c>
      <c r="X39" t="str">
        <f t="shared" si="11"/>
        <v>Max ( [PREP_DH03CM_TE01_DFF_Z_3_AIR_TEMP__C] )</v>
      </c>
      <c r="Y39" t="str">
        <f t="shared" si="12"/>
        <v>AVG ( [PREP_DH03CM_TE01_DFF_Z_3_AIR_TEMP__C] )</v>
      </c>
      <c r="Z39" t="str">
        <f t="shared" si="13"/>
        <v>StdDev ([PREP_DH03CM_TE01_DFF_Z_3_AIR_TEMP__C] )</v>
      </c>
    </row>
    <row r="40" spans="1:26" x14ac:dyDescent="0.25">
      <c r="A40" s="1" t="s">
        <v>41</v>
      </c>
      <c r="B40" s="20" t="s">
        <v>4657</v>
      </c>
      <c r="C40" s="20" t="s">
        <v>4657</v>
      </c>
      <c r="D40" s="20" t="s">
        <v>4657</v>
      </c>
      <c r="E40" s="20" t="s">
        <v>4657</v>
      </c>
      <c r="F40" s="1"/>
      <c r="G40" t="s">
        <v>4677</v>
      </c>
      <c r="I40" t="s">
        <v>3992</v>
      </c>
      <c r="J40" t="s">
        <v>113</v>
      </c>
      <c r="K40" t="s">
        <v>41</v>
      </c>
      <c r="M40" t="str">
        <f t="shared" si="1"/>
        <v>RAW_DH02CM_TE01_DFF_Z_2_AIR_TEMP__C</v>
      </c>
      <c r="N40" t="str">
        <f t="shared" si="2"/>
        <v>PREP_DH02CM_TE01_DFF_Z_2_AIR_TEMP__C</v>
      </c>
      <c r="O40" t="str">
        <f t="shared" si="3"/>
        <v>[RAW_DH02CM_TE01_DFF_Z_2_AIR_TEMP__C]</v>
      </c>
      <c r="P40" t="str">
        <f t="shared" si="4"/>
        <v>C_DH02CM_TE01_DFF_Z_2_AIR_TEMP__C</v>
      </c>
      <c r="Q40" t="str">
        <f t="shared" si="5"/>
        <v>[PREP_DH02CM_TE01_DFF_Z_2_AIR_TEMP__C]</v>
      </c>
      <c r="R40" s="25">
        <f t="shared" si="15"/>
        <v>38</v>
      </c>
      <c r="S40" t="str">
        <f t="shared" si="6"/>
        <v>CV_DH02CM_TE01_DFF_Z_2_AIR_TEMP__C_MIN</v>
      </c>
      <c r="T40" t="str">
        <f t="shared" si="7"/>
        <v>CV_DH02CM_TE01_DFF_Z_2_AIR_TEMP__C_MAX</v>
      </c>
      <c r="U40" t="str">
        <f t="shared" si="8"/>
        <v>CV_DH02CM_TE01_DFF_Z_2_AIR_TEMP__C_AVG</v>
      </c>
      <c r="V40" t="str">
        <f t="shared" si="9"/>
        <v>CV_DH02CM_TE01_DFF_Z_2_AIR_TEMP__C_STD</v>
      </c>
      <c r="W40" t="str">
        <f t="shared" si="10"/>
        <v>Min ( [PREP_DH02CM_TE01_DFF_Z_2_AIR_TEMP__C] )</v>
      </c>
      <c r="X40" t="str">
        <f t="shared" si="11"/>
        <v>Max ( [PREP_DH02CM_TE01_DFF_Z_2_AIR_TEMP__C] )</v>
      </c>
      <c r="Y40" t="str">
        <f t="shared" si="12"/>
        <v>AVG ( [PREP_DH02CM_TE01_DFF_Z_2_AIR_TEMP__C] )</v>
      </c>
      <c r="Z40" t="str">
        <f t="shared" si="13"/>
        <v>StdDev ([PREP_DH02CM_TE01_DFF_Z_2_AIR_TEMP__C] )</v>
      </c>
    </row>
    <row r="41" spans="1:26" x14ac:dyDescent="0.25">
      <c r="A41" s="1" t="s">
        <v>41</v>
      </c>
      <c r="B41" s="20" t="s">
        <v>4657</v>
      </c>
      <c r="C41" s="20" t="s">
        <v>4657</v>
      </c>
      <c r="D41" s="20" t="s">
        <v>4657</v>
      </c>
      <c r="E41" s="20" t="s">
        <v>4657</v>
      </c>
      <c r="F41" s="1"/>
      <c r="G41" t="s">
        <v>4678</v>
      </c>
      <c r="I41" t="s">
        <v>4016</v>
      </c>
      <c r="J41" t="s">
        <v>113</v>
      </c>
      <c r="K41" t="s">
        <v>41</v>
      </c>
      <c r="M41" t="str">
        <f t="shared" si="1"/>
        <v>RAW_DH00CM_TT04_DFF_ZS_2-6_HOT_AIR_TEMP__C</v>
      </c>
      <c r="N41" t="str">
        <f t="shared" si="2"/>
        <v>PREP_DH00CM_TT04_DFF_ZS_2-6_HOT_AIR_TEMP__C</v>
      </c>
      <c r="O41" t="str">
        <f t="shared" si="3"/>
        <v>[RAW_DH00CM_TT04_DFF_ZS_2-6_HOT_AIR_TEMP__C]</v>
      </c>
      <c r="P41" t="str">
        <f t="shared" si="4"/>
        <v>C_DH00CM_TT04_DFF_ZS_2-6_HOT_AIR_TEMP__C</v>
      </c>
      <c r="Q41" t="str">
        <f t="shared" si="5"/>
        <v>[PREP_DH00CM_TT04_DFF_ZS_2-6_HOT_AIR_TEMP__C]</v>
      </c>
      <c r="R41" s="25">
        <f t="shared" si="15"/>
        <v>45</v>
      </c>
      <c r="S41" t="str">
        <f t="shared" si="6"/>
        <v>CV_DH00CM_TT04_DFF_ZS_2-6_HOT_AIR_TEMP__C_MIN</v>
      </c>
      <c r="T41" t="str">
        <f t="shared" si="7"/>
        <v>CV_DH00CM_TT04_DFF_ZS_2-6_HOT_AIR_TEMP__C_MAX</v>
      </c>
      <c r="U41" t="str">
        <f t="shared" si="8"/>
        <v>CV_DH00CM_TT04_DFF_ZS_2-6_HOT_AIR_TEMP__C_AVG</v>
      </c>
      <c r="V41" t="str">
        <f t="shared" si="9"/>
        <v>CV_DH00CM_TT04_DFF_ZS_2-6_HOT_AIR_TEMP__C_STD</v>
      </c>
      <c r="W41" t="str">
        <f t="shared" si="10"/>
        <v>Min ( [PREP_DH00CM_TT04_DFF_ZS_2-6_HOT_AIR_TEMP__C] )</v>
      </c>
      <c r="X41" t="str">
        <f t="shared" si="11"/>
        <v>Max ( [PREP_DH00CM_TT04_DFF_ZS_2-6_HOT_AIR_TEMP__C] )</v>
      </c>
      <c r="Y41" t="str">
        <f t="shared" si="12"/>
        <v>AVG ( [PREP_DH00CM_TT04_DFF_ZS_2-6_HOT_AIR_TEMP__C] )</v>
      </c>
      <c r="Z41" t="str">
        <f t="shared" si="13"/>
        <v>StdDev ([PREP_DH00CM_TT04_DFF_ZS_2-6_HOT_AIR_TEMP__C] )</v>
      </c>
    </row>
    <row r="42" spans="1:26" x14ac:dyDescent="0.25">
      <c r="A42" s="1" t="s">
        <v>41</v>
      </c>
      <c r="B42" s="20" t="s">
        <v>4657</v>
      </c>
      <c r="C42" s="20" t="s">
        <v>4657</v>
      </c>
      <c r="D42" s="20" t="s">
        <v>4657</v>
      </c>
      <c r="E42" s="20" t="s">
        <v>4657</v>
      </c>
      <c r="F42" s="1"/>
      <c r="G42" t="s">
        <v>4679</v>
      </c>
      <c r="I42" t="s">
        <v>4082</v>
      </c>
      <c r="J42" t="s">
        <v>113</v>
      </c>
      <c r="K42" t="s">
        <v>41</v>
      </c>
      <c r="M42" t="str">
        <f t="shared" si="1"/>
        <v>RAW_PY0100_RT01_DFF_PY01_STRIP_TEMP__C</v>
      </c>
      <c r="N42" t="str">
        <f t="shared" si="2"/>
        <v>PREP_PY0100_RT01_DFF_PY01_STRIP_TEMP__C</v>
      </c>
      <c r="O42" t="str">
        <f t="shared" si="3"/>
        <v>[RAW_PY0100_RT01_DFF_PY01_STRIP_TEMP__C]</v>
      </c>
      <c r="P42" t="str">
        <f t="shared" si="4"/>
        <v>C_PY0100_RT01_DFF_PY01_STRIP_TEMP__C</v>
      </c>
      <c r="Q42" t="str">
        <f t="shared" si="5"/>
        <v>[PREP_PY0100_RT01_DFF_PY01_STRIP_TEMP__C]</v>
      </c>
      <c r="R42" s="25">
        <f t="shared" si="15"/>
        <v>41</v>
      </c>
      <c r="S42" t="str">
        <f t="shared" si="6"/>
        <v>CV_PY0100_RT01_DFF_PY01_STRIP_TEMP__C_MIN</v>
      </c>
      <c r="T42" t="str">
        <f t="shared" si="7"/>
        <v>CV_PY0100_RT01_DFF_PY01_STRIP_TEMP__C_MAX</v>
      </c>
      <c r="U42" t="str">
        <f t="shared" si="8"/>
        <v>CV_PY0100_RT01_DFF_PY01_STRIP_TEMP__C_AVG</v>
      </c>
      <c r="V42" t="str">
        <f t="shared" si="9"/>
        <v>CV_PY0100_RT01_DFF_PY01_STRIP_TEMP__C_STD</v>
      </c>
      <c r="W42" t="str">
        <f t="shared" si="10"/>
        <v>Min ( [PREP_PY0100_RT01_DFF_PY01_STRIP_TEMP__C] )</v>
      </c>
      <c r="X42" t="str">
        <f t="shared" si="11"/>
        <v>Max ( [PREP_PY0100_RT01_DFF_PY01_STRIP_TEMP__C] )</v>
      </c>
      <c r="Y42" t="str">
        <f t="shared" si="12"/>
        <v>AVG ( [PREP_PY0100_RT01_DFF_PY01_STRIP_TEMP__C] )</v>
      </c>
      <c r="Z42" t="str">
        <f t="shared" si="13"/>
        <v>StdDev ([PREP_PY0100_RT01_DFF_PY01_STRIP_TEMP__C] )</v>
      </c>
    </row>
    <row r="43" spans="1:26" x14ac:dyDescent="0.25">
      <c r="A43" s="1" t="s">
        <v>41</v>
      </c>
      <c r="B43" s="20" t="s">
        <v>4657</v>
      </c>
      <c r="C43" s="20"/>
      <c r="D43" s="20"/>
      <c r="E43" s="20" t="s">
        <v>4657</v>
      </c>
      <c r="F43" s="1"/>
      <c r="G43" t="s">
        <v>4680</v>
      </c>
      <c r="I43" t="s">
        <v>4087</v>
      </c>
      <c r="J43" t="s">
        <v>113</v>
      </c>
      <c r="K43" t="s">
        <v>41</v>
      </c>
      <c r="M43" t="str">
        <f t="shared" si="1"/>
        <v>RAW_DFF_LOAD_PY01_SP_OF_MM_MODE__C</v>
      </c>
      <c r="N43" t="str">
        <f t="shared" si="2"/>
        <v>PREP_DFF_LOAD_PY01_SP_OF_MM_MODE__C</v>
      </c>
      <c r="O43" t="str">
        <f t="shared" si="3"/>
        <v>[RAW_DFF_LOAD_PY01_SP_OF_MM_MODE__C]</v>
      </c>
      <c r="P43" t="str">
        <f t="shared" si="4"/>
        <v>C_DFF_LOAD_PY01_SP_OF_MM_MODE__C</v>
      </c>
      <c r="Q43" t="str">
        <f t="shared" si="5"/>
        <v>[PREP_DFF_LOAD_PY01_SP_OF_MM_MODE__C]</v>
      </c>
      <c r="S43" t="str">
        <f t="shared" si="6"/>
        <v>CV_DFF_LOAD_PY01_SP_OF_MM_MODE__C_MIN</v>
      </c>
      <c r="T43" t="str">
        <f t="shared" si="7"/>
        <v>CV_DFF_LOAD_PY01_SP_OF_MM_MODE__C_MAX</v>
      </c>
      <c r="U43" t="str">
        <f t="shared" si="8"/>
        <v>CV_DFF_LOAD_PY01_SP_OF_MM_MODE__C_AVG</v>
      </c>
      <c r="V43" t="str">
        <f t="shared" si="9"/>
        <v>CV_DFF_LOAD_PY01_SP_OF_MM_MODE__C_STD</v>
      </c>
      <c r="W43" t="str">
        <f t="shared" si="10"/>
        <v>Min ( [PREP_DFF_LOAD_PY01_SP_OF_MM_MODE__C] )</v>
      </c>
      <c r="X43" t="str">
        <f t="shared" si="11"/>
        <v>Max ( [PREP_DFF_LOAD_PY01_SP_OF_MM_MODE__C] )</v>
      </c>
      <c r="Y43" t="str">
        <f t="shared" si="12"/>
        <v>AVG ( [PREP_DFF_LOAD_PY01_SP_OF_MM_MODE__C] )</v>
      </c>
      <c r="Z43" t="str">
        <f t="shared" si="13"/>
        <v>StdDev ([PREP_DFF_LOAD_PY01_SP_OF_MM_MODE__C] )</v>
      </c>
    </row>
    <row r="44" spans="1:26" x14ac:dyDescent="0.25">
      <c r="A44" s="1" t="s">
        <v>41</v>
      </c>
      <c r="B44" s="20" t="s">
        <v>4657</v>
      </c>
      <c r="C44" s="20"/>
      <c r="D44" s="20"/>
      <c r="E44" s="20" t="s">
        <v>4657</v>
      </c>
      <c r="F44" s="1"/>
      <c r="G44" t="s">
        <v>4681</v>
      </c>
      <c r="I44" t="s">
        <v>4092</v>
      </c>
      <c r="J44" t="s">
        <v>113</v>
      </c>
      <c r="K44" t="s">
        <v>41</v>
      </c>
      <c r="M44" t="str">
        <f t="shared" si="1"/>
        <v>RAW_DFF_LOAD_PY01_HIGH_QUAL_LIM_OF_MM_MODE__C</v>
      </c>
      <c r="N44" t="str">
        <f t="shared" si="2"/>
        <v>PREP_DFF_LOAD_PY01_HIGH_QUAL_LIM_OF_MM_MODE__C</v>
      </c>
      <c r="O44" t="str">
        <f t="shared" si="3"/>
        <v>[RAW_DFF_LOAD_PY01_HIGH_QUAL_LIM_OF_MM_MODE__C]</v>
      </c>
      <c r="P44" t="str">
        <f t="shared" si="4"/>
        <v>C_DFF_LOAD_PY01_HIGH_QUAL_LIM_OF_MM_MODE__C</v>
      </c>
      <c r="Q44" t="str">
        <f t="shared" si="5"/>
        <v>[PREP_DFF_LOAD_PY01_HIGH_QUAL_LIM_OF_MM_MODE__C]</v>
      </c>
      <c r="S44" t="str">
        <f t="shared" si="6"/>
        <v>CV_DFF_LOAD_PY01_HIGH_QUAL_LIM_OF_MM_MODE__C_MIN</v>
      </c>
      <c r="T44" t="str">
        <f t="shared" si="7"/>
        <v>CV_DFF_LOAD_PY01_HIGH_QUAL_LIM_OF_MM_MODE__C_MAX</v>
      </c>
      <c r="U44" t="str">
        <f t="shared" si="8"/>
        <v>CV_DFF_LOAD_PY01_HIGH_QUAL_LIM_OF_MM_MODE__C_AVG</v>
      </c>
      <c r="V44" t="str">
        <f t="shared" si="9"/>
        <v>CV_DFF_LOAD_PY01_HIGH_QUAL_LIM_OF_MM_MODE__C_STD</v>
      </c>
      <c r="W44" t="str">
        <f t="shared" si="10"/>
        <v>Min ( [PREP_DFF_LOAD_PY01_HIGH_QUAL_LIM_OF_MM_MODE__C] )</v>
      </c>
      <c r="X44" t="str">
        <f t="shared" si="11"/>
        <v>Max ( [PREP_DFF_LOAD_PY01_HIGH_QUAL_LIM_OF_MM_MODE__C] )</v>
      </c>
      <c r="Y44" t="str">
        <f t="shared" si="12"/>
        <v>AVG ( [PREP_DFF_LOAD_PY01_HIGH_QUAL_LIM_OF_MM_MODE__C] )</v>
      </c>
      <c r="Z44" t="str">
        <f t="shared" si="13"/>
        <v>StdDev ([PREP_DFF_LOAD_PY01_HIGH_QUAL_LIM_OF_MM_MODE__C] )</v>
      </c>
    </row>
    <row r="45" spans="1:26" x14ac:dyDescent="0.25">
      <c r="A45" s="1" t="s">
        <v>41</v>
      </c>
      <c r="B45" s="20" t="s">
        <v>4657</v>
      </c>
      <c r="C45" s="20"/>
      <c r="D45" s="20"/>
      <c r="E45" s="20" t="s">
        <v>4657</v>
      </c>
      <c r="F45" s="1"/>
      <c r="G45" t="s">
        <v>4682</v>
      </c>
      <c r="I45" t="s">
        <v>4097</v>
      </c>
      <c r="J45" t="s">
        <v>113</v>
      </c>
      <c r="K45" t="s">
        <v>41</v>
      </c>
      <c r="M45" t="str">
        <f t="shared" si="1"/>
        <v>RAW_DFF_LOAD_PY01_LOW_QUAL_LIM_OF_MM_MODE__C</v>
      </c>
      <c r="N45" t="str">
        <f t="shared" si="2"/>
        <v>PREP_DFF_LOAD_PY01_LOW_QUAL_LIM_OF_MM_MODE__C</v>
      </c>
      <c r="O45" t="str">
        <f t="shared" si="3"/>
        <v>[RAW_DFF_LOAD_PY01_LOW_QUAL_LIM_OF_MM_MODE__C]</v>
      </c>
      <c r="P45" t="str">
        <f t="shared" si="4"/>
        <v>C_DFF_LOAD_PY01_LOW_QUAL_LIM_OF_MM_MODE__C</v>
      </c>
      <c r="Q45" t="str">
        <f t="shared" si="5"/>
        <v>[PREP_DFF_LOAD_PY01_LOW_QUAL_LIM_OF_MM_MODE__C]</v>
      </c>
      <c r="S45" t="str">
        <f t="shared" si="6"/>
        <v>CV_DFF_LOAD_PY01_LOW_QUAL_LIM_OF_MM_MODE__C_MIN</v>
      </c>
      <c r="T45" t="str">
        <f t="shared" si="7"/>
        <v>CV_DFF_LOAD_PY01_LOW_QUAL_LIM_OF_MM_MODE__C_MAX</v>
      </c>
      <c r="U45" t="str">
        <f t="shared" si="8"/>
        <v>CV_DFF_LOAD_PY01_LOW_QUAL_LIM_OF_MM_MODE__C_AVG</v>
      </c>
      <c r="V45" t="str">
        <f t="shared" si="9"/>
        <v>CV_DFF_LOAD_PY01_LOW_QUAL_LIM_OF_MM_MODE__C_STD</v>
      </c>
      <c r="W45" t="str">
        <f t="shared" si="10"/>
        <v>Min ( [PREP_DFF_LOAD_PY01_LOW_QUAL_LIM_OF_MM_MODE__C] )</v>
      </c>
      <c r="X45" t="str">
        <f t="shared" si="11"/>
        <v>Max ( [PREP_DFF_LOAD_PY01_LOW_QUAL_LIM_OF_MM_MODE__C] )</v>
      </c>
      <c r="Y45" t="str">
        <f t="shared" si="12"/>
        <v>AVG ( [PREP_DFF_LOAD_PY01_LOW_QUAL_LIM_OF_MM_MODE__C] )</v>
      </c>
      <c r="Z45" t="str">
        <f t="shared" si="13"/>
        <v>StdDev ([PREP_DFF_LOAD_PY01_LOW_QUAL_LIM_OF_MM_MODE__C] )</v>
      </c>
    </row>
    <row r="46" spans="1:26" x14ac:dyDescent="0.25">
      <c r="A46" s="1" t="s">
        <v>4683</v>
      </c>
      <c r="B46" s="20" t="s">
        <v>4657</v>
      </c>
      <c r="C46" s="20"/>
      <c r="D46" s="20"/>
      <c r="E46" s="20" t="s">
        <v>4657</v>
      </c>
      <c r="F46" s="1"/>
      <c r="G46" t="s">
        <v>4684</v>
      </c>
      <c r="I46" t="s">
        <v>4685</v>
      </c>
      <c r="J46" t="s">
        <v>57</v>
      </c>
      <c r="K46" t="s">
        <v>41</v>
      </c>
      <c r="M46" t="str">
        <f t="shared" si="1"/>
        <v>RAW_AP_A1_RTF_Z_0_SAM_H2__PERC</v>
      </c>
      <c r="N46" t="str">
        <f t="shared" si="2"/>
        <v>PREP_AP_A1_RTF_Z_0_SAM_H2__PERC</v>
      </c>
      <c r="O46" t="str">
        <f t="shared" si="3"/>
        <v>[RAW_AP_A1_RTF_Z_0_SAM_H2__PERC]</v>
      </c>
      <c r="P46" t="str">
        <f t="shared" si="4"/>
        <v>C_AP_A1_RTF_Z_0_SAM_H2__PERC</v>
      </c>
      <c r="Q46" t="str">
        <f t="shared" si="5"/>
        <v>[PREP_AP_A1_RTF_Z_0_SAM_H2__PERC]</v>
      </c>
      <c r="S46" t="str">
        <f t="shared" si="6"/>
        <v>CV_AP_A1_RTF_Z_0_SAM_H2__PERC_MIN</v>
      </c>
      <c r="T46" t="str">
        <f t="shared" si="7"/>
        <v>CV_AP_A1_RTF_Z_0_SAM_H2__PERC_MAX</v>
      </c>
      <c r="U46" t="str">
        <f t="shared" si="8"/>
        <v>CV_AP_A1_RTF_Z_0_SAM_H2__PERC_AVG</v>
      </c>
      <c r="V46" t="str">
        <f t="shared" si="9"/>
        <v>CV_AP_A1_RTF_Z_0_SAM_H2__PERC_STD</v>
      </c>
      <c r="W46" t="str">
        <f t="shared" si="10"/>
        <v>Min ( [PREP_AP_A1_RTF_Z_0_SAM_H2__PERC] )</v>
      </c>
      <c r="X46" t="str">
        <f t="shared" si="11"/>
        <v>Max ( [PREP_AP_A1_RTF_Z_0_SAM_H2__PERC] )</v>
      </c>
      <c r="Y46" t="str">
        <f t="shared" si="12"/>
        <v>AVG ( [PREP_AP_A1_RTF_Z_0_SAM_H2__PERC] )</v>
      </c>
      <c r="Z46" t="str">
        <f t="shared" si="13"/>
        <v>StdDev ([PREP_AP_A1_RTF_Z_0_SAM_H2__PERC] )</v>
      </c>
    </row>
    <row r="47" spans="1:26" x14ac:dyDescent="0.25">
      <c r="A47" s="1" t="s">
        <v>4683</v>
      </c>
      <c r="B47" s="20" t="s">
        <v>4657</v>
      </c>
      <c r="C47" s="20"/>
      <c r="D47" s="20"/>
      <c r="E47" s="20" t="s">
        <v>4657</v>
      </c>
      <c r="F47" s="1"/>
      <c r="G47" t="s">
        <v>4686</v>
      </c>
      <c r="I47" t="s">
        <v>4687</v>
      </c>
      <c r="J47" t="s">
        <v>113</v>
      </c>
      <c r="K47" t="s">
        <v>41</v>
      </c>
      <c r="M47" t="str">
        <f t="shared" si="1"/>
        <v>RAW_AP_A1_RTF_Z_0_SAM_DEW_POINT__C</v>
      </c>
      <c r="N47" t="str">
        <f t="shared" si="2"/>
        <v>PREP_AP_A1_RTF_Z_0_SAM_DEW_POINT__C</v>
      </c>
      <c r="O47" t="str">
        <f t="shared" si="3"/>
        <v>[RAW_AP_A1_RTF_Z_0_SAM_DEW_POINT__C]</v>
      </c>
      <c r="P47" t="str">
        <f t="shared" si="4"/>
        <v>C_AP_A1_RTF_Z_0_SAM_DEW_POINT__C</v>
      </c>
      <c r="Q47" t="str">
        <f t="shared" si="5"/>
        <v>[PREP_AP_A1_RTF_Z_0_SAM_DEW_POINT__C]</v>
      </c>
      <c r="S47" t="str">
        <f t="shared" si="6"/>
        <v>CV_AP_A1_RTF_Z_0_SAM_DEW_POINT__C_MIN</v>
      </c>
      <c r="T47" t="str">
        <f t="shared" si="7"/>
        <v>CV_AP_A1_RTF_Z_0_SAM_DEW_POINT__C_MAX</v>
      </c>
      <c r="U47" t="str">
        <f t="shared" si="8"/>
        <v>CV_AP_A1_RTF_Z_0_SAM_DEW_POINT__C_AVG</v>
      </c>
      <c r="V47" t="str">
        <f t="shared" si="9"/>
        <v>CV_AP_A1_RTF_Z_0_SAM_DEW_POINT__C_STD</v>
      </c>
      <c r="W47" t="str">
        <f t="shared" si="10"/>
        <v>Min ( [PREP_AP_A1_RTF_Z_0_SAM_DEW_POINT__C] )</v>
      </c>
      <c r="X47" t="str">
        <f t="shared" si="11"/>
        <v>Max ( [PREP_AP_A1_RTF_Z_0_SAM_DEW_POINT__C] )</v>
      </c>
      <c r="Y47" t="str">
        <f t="shared" si="12"/>
        <v>AVG ( [PREP_AP_A1_RTF_Z_0_SAM_DEW_POINT__C] )</v>
      </c>
      <c r="Z47" t="str">
        <f t="shared" si="13"/>
        <v>StdDev ([PREP_AP_A1_RTF_Z_0_SAM_DEW_POINT__C] )</v>
      </c>
    </row>
    <row r="48" spans="1:26" x14ac:dyDescent="0.25">
      <c r="A48" s="1" t="s">
        <v>41</v>
      </c>
      <c r="B48" s="20" t="s">
        <v>4657</v>
      </c>
      <c r="C48" s="20" t="s">
        <v>4657</v>
      </c>
      <c r="D48" s="20" t="s">
        <v>4657</v>
      </c>
      <c r="E48" s="20" t="s">
        <v>4657</v>
      </c>
      <c r="F48" s="1"/>
      <c r="G48" t="s">
        <v>4688</v>
      </c>
      <c r="I48" t="s">
        <v>4102</v>
      </c>
      <c r="J48" t="s">
        <v>113</v>
      </c>
      <c r="K48" t="s">
        <v>41</v>
      </c>
      <c r="M48" t="str">
        <f t="shared" si="1"/>
        <v>RAW_SH09PG_TE01_RTF_Z_0_TEMP__C</v>
      </c>
      <c r="N48" t="str">
        <f t="shared" si="2"/>
        <v>PREP_SH09PG_TE01_RTF_Z_0_TEMP__C</v>
      </c>
      <c r="O48" t="str">
        <f t="shared" si="3"/>
        <v>[RAW_SH09PG_TE01_RTF_Z_0_TEMP__C]</v>
      </c>
      <c r="P48" t="str">
        <f t="shared" si="4"/>
        <v>C_SH09PG_TE01_RTF_Z_0_TEMP__C</v>
      </c>
      <c r="Q48" t="str">
        <f t="shared" si="5"/>
        <v>[PREP_SH09PG_TE01_RTF_Z_0_TEMP__C]</v>
      </c>
      <c r="R48" s="25">
        <f t="shared" ref="R48:R49" si="16">LEN(S48)</f>
        <v>34</v>
      </c>
      <c r="S48" t="str">
        <f t="shared" si="6"/>
        <v>CV_SH09PG_TE01_RTF_Z_0_TEMP__C_MIN</v>
      </c>
      <c r="T48" t="str">
        <f t="shared" si="7"/>
        <v>CV_SH09PG_TE01_RTF_Z_0_TEMP__C_MAX</v>
      </c>
      <c r="U48" t="str">
        <f t="shared" si="8"/>
        <v>CV_SH09PG_TE01_RTF_Z_0_TEMP__C_AVG</v>
      </c>
      <c r="V48" t="str">
        <f t="shared" si="9"/>
        <v>CV_SH09PG_TE01_RTF_Z_0_TEMP__C_STD</v>
      </c>
      <c r="W48" t="str">
        <f t="shared" si="10"/>
        <v>Min ( [PREP_SH09PG_TE01_RTF_Z_0_TEMP__C] )</v>
      </c>
      <c r="X48" t="str">
        <f t="shared" si="11"/>
        <v>Max ( [PREP_SH09PG_TE01_RTF_Z_0_TEMP__C] )</v>
      </c>
      <c r="Y48" t="str">
        <f t="shared" si="12"/>
        <v>AVG ( [PREP_SH09PG_TE01_RTF_Z_0_TEMP__C] )</v>
      </c>
      <c r="Z48" t="str">
        <f t="shared" si="13"/>
        <v>StdDev ([PREP_SH09PG_TE01_RTF_Z_0_TEMP__C] )</v>
      </c>
    </row>
    <row r="49" spans="1:26" x14ac:dyDescent="0.25">
      <c r="A49" s="1" t="s">
        <v>41</v>
      </c>
      <c r="B49" s="20" t="s">
        <v>4657</v>
      </c>
      <c r="C49" s="20" t="s">
        <v>4657</v>
      </c>
      <c r="D49" s="20" t="s">
        <v>4657</v>
      </c>
      <c r="E49" s="20" t="s">
        <v>4657</v>
      </c>
      <c r="F49" s="1"/>
      <c r="G49" t="s">
        <v>4689</v>
      </c>
      <c r="I49" t="s">
        <v>4112</v>
      </c>
      <c r="J49" t="s">
        <v>113</v>
      </c>
      <c r="K49" t="s">
        <v>41</v>
      </c>
      <c r="M49" t="str">
        <f t="shared" si="1"/>
        <v>RAW_PY0200_RT02_RTF_Z_0_PY02_STRIP_TEMP__C</v>
      </c>
      <c r="N49" t="str">
        <f t="shared" si="2"/>
        <v>PREP_PY0200_RT02_RTF_Z_0_PY02_STRIP_TEMP__C</v>
      </c>
      <c r="O49" t="str">
        <f t="shared" si="3"/>
        <v>[RAW_PY0200_RT02_RTF_Z_0_PY02_STRIP_TEMP__C]</v>
      </c>
      <c r="P49" t="str">
        <f t="shared" si="4"/>
        <v>C_PY0200_RT02_RTF_Z_0_PY02_STRIP_TEMP__C</v>
      </c>
      <c r="Q49" t="str">
        <f t="shared" si="5"/>
        <v>[PREP_PY0200_RT02_RTF_Z_0_PY02_STRIP_TEMP__C]</v>
      </c>
      <c r="R49" s="25">
        <f t="shared" si="16"/>
        <v>45</v>
      </c>
      <c r="S49" t="str">
        <f t="shared" si="6"/>
        <v>CV_PY0200_RT02_RTF_Z_0_PY02_STRIP_TEMP__C_MIN</v>
      </c>
      <c r="T49" t="str">
        <f t="shared" si="7"/>
        <v>CV_PY0200_RT02_RTF_Z_0_PY02_STRIP_TEMP__C_MAX</v>
      </c>
      <c r="U49" t="str">
        <f t="shared" si="8"/>
        <v>CV_PY0200_RT02_RTF_Z_0_PY02_STRIP_TEMP__C_AVG</v>
      </c>
      <c r="V49" t="str">
        <f t="shared" si="9"/>
        <v>CV_PY0200_RT02_RTF_Z_0_PY02_STRIP_TEMP__C_STD</v>
      </c>
      <c r="W49" t="str">
        <f t="shared" si="10"/>
        <v>Min ( [PREP_PY0200_RT02_RTF_Z_0_PY02_STRIP_TEMP__C] )</v>
      </c>
      <c r="X49" t="str">
        <f t="shared" si="11"/>
        <v>Max ( [PREP_PY0200_RT02_RTF_Z_0_PY02_STRIP_TEMP__C] )</v>
      </c>
      <c r="Y49" t="str">
        <f t="shared" si="12"/>
        <v>AVG ( [PREP_PY0200_RT02_RTF_Z_0_PY02_STRIP_TEMP__C] )</v>
      </c>
      <c r="Z49" t="str">
        <f t="shared" si="13"/>
        <v>StdDev ([PREP_PY0200_RT02_RTF_Z_0_PY02_STRIP_TEMP__C] )</v>
      </c>
    </row>
    <row r="50" spans="1:26" x14ac:dyDescent="0.25">
      <c r="A50" s="1" t="s">
        <v>4683</v>
      </c>
      <c r="B50" s="20" t="s">
        <v>4657</v>
      </c>
      <c r="C50" s="20"/>
      <c r="D50" s="20"/>
      <c r="E50" s="20" t="s">
        <v>4657</v>
      </c>
      <c r="F50" s="1"/>
      <c r="G50" t="s">
        <v>4690</v>
      </c>
      <c r="I50" t="s">
        <v>4691</v>
      </c>
      <c r="J50" t="s">
        <v>113</v>
      </c>
      <c r="K50" t="s">
        <v>41</v>
      </c>
      <c r="M50" t="str">
        <f t="shared" si="1"/>
        <v>RAW_RTF_Z_0_PY02_SP_OF_AUTO_MODE__C</v>
      </c>
      <c r="N50" t="str">
        <f t="shared" si="2"/>
        <v>PREP_RTF_Z_0_PY02_SP_OF_AUTO_MODE__C</v>
      </c>
      <c r="O50" t="str">
        <f t="shared" si="3"/>
        <v>[RAW_RTF_Z_0_PY02_SP_OF_AUTO_MODE__C]</v>
      </c>
      <c r="P50" t="str">
        <f t="shared" si="4"/>
        <v>C_RTF_Z_0_PY02_SP_OF_AUTO_MODE__C</v>
      </c>
      <c r="Q50" t="str">
        <f t="shared" si="5"/>
        <v>[PREP_RTF_Z_0_PY02_SP_OF_AUTO_MODE__C]</v>
      </c>
      <c r="S50" t="str">
        <f t="shared" si="6"/>
        <v>CV_RTF_Z_0_PY02_SP_OF_AUTO_MODE__C_MIN</v>
      </c>
      <c r="T50" t="str">
        <f t="shared" si="7"/>
        <v>CV_RTF_Z_0_PY02_SP_OF_AUTO_MODE__C_MAX</v>
      </c>
      <c r="U50" t="str">
        <f t="shared" si="8"/>
        <v>CV_RTF_Z_0_PY02_SP_OF_AUTO_MODE__C_AVG</v>
      </c>
      <c r="V50" t="str">
        <f t="shared" si="9"/>
        <v>CV_RTF_Z_0_PY02_SP_OF_AUTO_MODE__C_STD</v>
      </c>
      <c r="W50" t="str">
        <f t="shared" si="10"/>
        <v>Min ( [PREP_RTF_Z_0_PY02_SP_OF_AUTO_MODE__C] )</v>
      </c>
      <c r="X50" t="str">
        <f t="shared" si="11"/>
        <v>Max ( [PREP_RTF_Z_0_PY02_SP_OF_AUTO_MODE__C] )</v>
      </c>
      <c r="Y50" t="str">
        <f t="shared" si="12"/>
        <v>AVG ( [PREP_RTF_Z_0_PY02_SP_OF_AUTO_MODE__C] )</v>
      </c>
      <c r="Z50" t="str">
        <f t="shared" si="13"/>
        <v>StdDev ([PREP_RTF_Z_0_PY02_SP_OF_AUTO_MODE__C] )</v>
      </c>
    </row>
    <row r="51" spans="1:26" x14ac:dyDescent="0.25">
      <c r="A51" s="1" t="s">
        <v>41</v>
      </c>
      <c r="B51" s="20" t="s">
        <v>4657</v>
      </c>
      <c r="C51" s="20"/>
      <c r="D51" s="20"/>
      <c r="E51" s="20" t="s">
        <v>4657</v>
      </c>
      <c r="F51" s="1"/>
      <c r="G51" t="s">
        <v>4692</v>
      </c>
      <c r="I51" t="s">
        <v>4137</v>
      </c>
      <c r="J51" t="s">
        <v>113</v>
      </c>
      <c r="K51" t="s">
        <v>41</v>
      </c>
      <c r="M51" t="str">
        <f t="shared" si="1"/>
        <v>RAW_RTF_Z_0_PY02_SP_OF_MM_MODE__C</v>
      </c>
      <c r="N51" t="str">
        <f t="shared" si="2"/>
        <v>PREP_RTF_Z_0_PY02_SP_OF_MM_MODE__C</v>
      </c>
      <c r="O51" t="str">
        <f t="shared" si="3"/>
        <v>[RAW_RTF_Z_0_PY02_SP_OF_MM_MODE__C]</v>
      </c>
      <c r="P51" t="str">
        <f t="shared" si="4"/>
        <v>C_RTF_Z_0_PY02_SP_OF_MM_MODE__C</v>
      </c>
      <c r="Q51" t="str">
        <f t="shared" si="5"/>
        <v>[PREP_RTF_Z_0_PY02_SP_OF_MM_MODE__C]</v>
      </c>
      <c r="S51" t="str">
        <f t="shared" si="6"/>
        <v>CV_RTF_Z_0_PY02_SP_OF_MM_MODE__C_MIN</v>
      </c>
      <c r="T51" t="str">
        <f t="shared" si="7"/>
        <v>CV_RTF_Z_0_PY02_SP_OF_MM_MODE__C_MAX</v>
      </c>
      <c r="U51" t="str">
        <f t="shared" si="8"/>
        <v>CV_RTF_Z_0_PY02_SP_OF_MM_MODE__C_AVG</v>
      </c>
      <c r="V51" t="str">
        <f t="shared" si="9"/>
        <v>CV_RTF_Z_0_PY02_SP_OF_MM_MODE__C_STD</v>
      </c>
      <c r="W51" t="str">
        <f t="shared" si="10"/>
        <v>Min ( [PREP_RTF_Z_0_PY02_SP_OF_MM_MODE__C] )</v>
      </c>
      <c r="X51" t="str">
        <f t="shared" si="11"/>
        <v>Max ( [PREP_RTF_Z_0_PY02_SP_OF_MM_MODE__C] )</v>
      </c>
      <c r="Y51" t="str">
        <f t="shared" si="12"/>
        <v>AVG ( [PREP_RTF_Z_0_PY02_SP_OF_MM_MODE__C] )</v>
      </c>
      <c r="Z51" t="str">
        <f t="shared" si="13"/>
        <v>StdDev ([PREP_RTF_Z_0_PY02_SP_OF_MM_MODE__C] )</v>
      </c>
    </row>
    <row r="52" spans="1:26" x14ac:dyDescent="0.25">
      <c r="A52" s="1" t="s">
        <v>4683</v>
      </c>
      <c r="B52" s="20" t="s">
        <v>4657</v>
      </c>
      <c r="C52" s="20"/>
      <c r="D52" s="20"/>
      <c r="E52" s="20" t="s">
        <v>4657</v>
      </c>
      <c r="F52" s="1"/>
      <c r="G52" t="s">
        <v>4693</v>
      </c>
      <c r="I52" t="s">
        <v>4694</v>
      </c>
      <c r="J52" t="s">
        <v>57</v>
      </c>
      <c r="K52" t="s">
        <v>41</v>
      </c>
      <c r="M52" t="str">
        <f t="shared" si="1"/>
        <v>RAW_AP_A2_OXID_TOP_SAM_O2__PERC</v>
      </c>
      <c r="N52" t="str">
        <f t="shared" si="2"/>
        <v>PREP_AP_A2_OXID_TOP_SAM_O2__PERC</v>
      </c>
      <c r="O52" t="str">
        <f t="shared" si="3"/>
        <v>[RAW_AP_A2_OXID_TOP_SAM_O2__PERC]</v>
      </c>
      <c r="P52" t="str">
        <f t="shared" si="4"/>
        <v>C_AP_A2_OXID_TOP_SAM_O2__PERC</v>
      </c>
      <c r="Q52" t="str">
        <f t="shared" si="5"/>
        <v>[PREP_AP_A2_OXID_TOP_SAM_O2__PERC]</v>
      </c>
      <c r="S52" t="str">
        <f t="shared" si="6"/>
        <v>CV_AP_A2_OXID_TOP_SAM_O2__PERC_MIN</v>
      </c>
      <c r="T52" t="str">
        <f t="shared" si="7"/>
        <v>CV_AP_A2_OXID_TOP_SAM_O2__PERC_MAX</v>
      </c>
      <c r="U52" t="str">
        <f t="shared" si="8"/>
        <v>CV_AP_A2_OXID_TOP_SAM_O2__PERC_AVG</v>
      </c>
      <c r="V52" t="str">
        <f t="shared" si="9"/>
        <v>CV_AP_A2_OXID_TOP_SAM_O2__PERC_STD</v>
      </c>
      <c r="W52" t="str">
        <f t="shared" si="10"/>
        <v>Min ( [PREP_AP_A2_OXID_TOP_SAM_O2__PERC] )</v>
      </c>
      <c r="X52" t="str">
        <f t="shared" si="11"/>
        <v>Max ( [PREP_AP_A2_OXID_TOP_SAM_O2__PERC] )</v>
      </c>
      <c r="Y52" t="str">
        <f t="shared" si="12"/>
        <v>AVG ( [PREP_AP_A2_OXID_TOP_SAM_O2__PERC] )</v>
      </c>
      <c r="Z52" t="str">
        <f t="shared" si="13"/>
        <v>StdDev ([PREP_AP_A2_OXID_TOP_SAM_O2__PERC] )</v>
      </c>
    </row>
    <row r="53" spans="1:26" x14ac:dyDescent="0.25">
      <c r="A53" s="1" t="s">
        <v>4683</v>
      </c>
      <c r="B53" s="20" t="s">
        <v>4657</v>
      </c>
      <c r="C53" s="20"/>
      <c r="D53" s="20"/>
      <c r="E53" s="20" t="s">
        <v>4657</v>
      </c>
      <c r="F53" s="1"/>
      <c r="G53" t="s">
        <v>4693</v>
      </c>
      <c r="I53" t="s">
        <v>4695</v>
      </c>
      <c r="J53" t="s">
        <v>57</v>
      </c>
      <c r="K53" t="s">
        <v>41</v>
      </c>
      <c r="M53" t="str">
        <f t="shared" si="1"/>
        <v>RAW_AP_A2_OXID_TOP_SAM_O2__PERC</v>
      </c>
      <c r="N53" t="str">
        <f t="shared" si="2"/>
        <v>PREP_AP_A2_OXID_TOP_SAM_O2__PERC</v>
      </c>
      <c r="O53" t="str">
        <f t="shared" si="3"/>
        <v>[RAW_AP_A2_OXID_TOP_SAM_O2__PERC]</v>
      </c>
      <c r="P53" t="str">
        <f t="shared" si="4"/>
        <v>C_AP_A2_OXID_TOP_SAM_O2__PERC</v>
      </c>
      <c r="Q53" t="str">
        <f t="shared" si="5"/>
        <v>[PREP_AP_A2_OXID_TOP_SAM_O2__PERC]</v>
      </c>
      <c r="S53" t="str">
        <f t="shared" si="6"/>
        <v>CV_AP_A2_OXID_TOP_SAM_O2__PERC_MIN</v>
      </c>
      <c r="T53" t="str">
        <f t="shared" si="7"/>
        <v>CV_AP_A2_OXID_TOP_SAM_O2__PERC_MAX</v>
      </c>
      <c r="U53" t="str">
        <f t="shared" si="8"/>
        <v>CV_AP_A2_OXID_TOP_SAM_O2__PERC_AVG</v>
      </c>
      <c r="V53" t="str">
        <f t="shared" si="9"/>
        <v>CV_AP_A2_OXID_TOP_SAM_O2__PERC_STD</v>
      </c>
      <c r="W53" t="str">
        <f t="shared" si="10"/>
        <v>Min ( [PREP_AP_A2_OXID_TOP_SAM_O2__PERC] )</v>
      </c>
      <c r="X53" t="str">
        <f t="shared" si="11"/>
        <v>Max ( [PREP_AP_A2_OXID_TOP_SAM_O2__PERC] )</v>
      </c>
      <c r="Y53" t="str">
        <f t="shared" si="12"/>
        <v>AVG ( [PREP_AP_A2_OXID_TOP_SAM_O2__PERC] )</v>
      </c>
      <c r="Z53" t="str">
        <f t="shared" si="13"/>
        <v>StdDev ([PREP_AP_A2_OXID_TOP_SAM_O2__PERC] )</v>
      </c>
    </row>
    <row r="54" spans="1:26" x14ac:dyDescent="0.25">
      <c r="A54" s="1" t="s">
        <v>4683</v>
      </c>
      <c r="B54" s="20" t="s">
        <v>4657</v>
      </c>
      <c r="C54" s="20"/>
      <c r="D54" s="20"/>
      <c r="E54" s="20" t="s">
        <v>4657</v>
      </c>
      <c r="F54" s="1"/>
      <c r="G54" t="s">
        <v>4696</v>
      </c>
      <c r="I54" t="s">
        <v>4697</v>
      </c>
      <c r="J54" t="s">
        <v>57</v>
      </c>
      <c r="K54" t="s">
        <v>41</v>
      </c>
      <c r="M54" t="str">
        <f t="shared" si="1"/>
        <v>RAW_AP_C2_OXID_DUCT_SAM_O2__PERC</v>
      </c>
      <c r="N54" t="str">
        <f t="shared" si="2"/>
        <v>PREP_AP_C2_OXID_DUCT_SAM_O2__PERC</v>
      </c>
      <c r="O54" t="str">
        <f t="shared" si="3"/>
        <v>[RAW_AP_C2_OXID_DUCT_SAM_O2__PERC]</v>
      </c>
      <c r="P54" t="str">
        <f t="shared" si="4"/>
        <v>C_AP_C2_OXID_DUCT_SAM_O2__PERC</v>
      </c>
      <c r="Q54" t="str">
        <f t="shared" si="5"/>
        <v>[PREP_AP_C2_OXID_DUCT_SAM_O2__PERC]</v>
      </c>
      <c r="S54" t="str">
        <f t="shared" si="6"/>
        <v>CV_AP_C2_OXID_DUCT_SAM_O2__PERC_MIN</v>
      </c>
      <c r="T54" t="str">
        <f t="shared" si="7"/>
        <v>CV_AP_C2_OXID_DUCT_SAM_O2__PERC_MAX</v>
      </c>
      <c r="U54" t="str">
        <f t="shared" si="8"/>
        <v>CV_AP_C2_OXID_DUCT_SAM_O2__PERC_AVG</v>
      </c>
      <c r="V54" t="str">
        <f t="shared" si="9"/>
        <v>CV_AP_C2_OXID_DUCT_SAM_O2__PERC_STD</v>
      </c>
      <c r="W54" t="str">
        <f t="shared" si="10"/>
        <v>Min ( [PREP_AP_C2_OXID_DUCT_SAM_O2__PERC] )</v>
      </c>
      <c r="X54" t="str">
        <f t="shared" si="11"/>
        <v>Max ( [PREP_AP_C2_OXID_DUCT_SAM_O2__PERC] )</v>
      </c>
      <c r="Y54" t="str">
        <f t="shared" si="12"/>
        <v>AVG ( [PREP_AP_C2_OXID_DUCT_SAM_O2__PERC] )</v>
      </c>
      <c r="Z54" t="str">
        <f t="shared" si="13"/>
        <v>StdDev ([PREP_AP_C2_OXID_DUCT_SAM_O2__PERC] )</v>
      </c>
    </row>
    <row r="55" spans="1:26" x14ac:dyDescent="0.25">
      <c r="A55" s="1" t="s">
        <v>4683</v>
      </c>
      <c r="B55" s="20" t="s">
        <v>4657</v>
      </c>
      <c r="C55" s="20"/>
      <c r="D55" s="20"/>
      <c r="E55" s="20" t="s">
        <v>4657</v>
      </c>
      <c r="F55" s="1"/>
      <c r="G55" t="s">
        <v>4696</v>
      </c>
      <c r="I55" t="s">
        <v>4698</v>
      </c>
      <c r="J55" t="s">
        <v>57</v>
      </c>
      <c r="K55" t="s">
        <v>41</v>
      </c>
      <c r="M55" t="str">
        <f t="shared" si="1"/>
        <v>RAW_AP_C2_OXID_DUCT_SAM_O2__PERC</v>
      </c>
      <c r="N55" t="str">
        <f t="shared" si="2"/>
        <v>PREP_AP_C2_OXID_DUCT_SAM_O2__PERC</v>
      </c>
      <c r="O55" t="str">
        <f t="shared" si="3"/>
        <v>[RAW_AP_C2_OXID_DUCT_SAM_O2__PERC]</v>
      </c>
      <c r="P55" t="str">
        <f t="shared" si="4"/>
        <v>C_AP_C2_OXID_DUCT_SAM_O2__PERC</v>
      </c>
      <c r="Q55" t="str">
        <f t="shared" si="5"/>
        <v>[PREP_AP_C2_OXID_DUCT_SAM_O2__PERC]</v>
      </c>
      <c r="S55" t="str">
        <f t="shared" si="6"/>
        <v>CV_AP_C2_OXID_DUCT_SAM_O2__PERC_MIN</v>
      </c>
      <c r="T55" t="str">
        <f t="shared" si="7"/>
        <v>CV_AP_C2_OXID_DUCT_SAM_O2__PERC_MAX</v>
      </c>
      <c r="U55" t="str">
        <f t="shared" si="8"/>
        <v>CV_AP_C2_OXID_DUCT_SAM_O2__PERC_AVG</v>
      </c>
      <c r="V55" t="str">
        <f t="shared" si="9"/>
        <v>CV_AP_C2_OXID_DUCT_SAM_O2__PERC_STD</v>
      </c>
      <c r="W55" t="str">
        <f t="shared" si="10"/>
        <v>Min ( [PREP_AP_C2_OXID_DUCT_SAM_O2__PERC] )</v>
      </c>
      <c r="X55" t="str">
        <f t="shared" si="11"/>
        <v>Max ( [PREP_AP_C2_OXID_DUCT_SAM_O2__PERC] )</v>
      </c>
      <c r="Y55" t="str">
        <f t="shared" si="12"/>
        <v>AVG ( [PREP_AP_C2_OXID_DUCT_SAM_O2__PERC] )</v>
      </c>
      <c r="Z55" t="str">
        <f t="shared" si="13"/>
        <v>StdDev ([PREP_AP_C2_OXID_DUCT_SAM_O2__PERC] )</v>
      </c>
    </row>
    <row r="56" spans="1:26" x14ac:dyDescent="0.25">
      <c r="A56" s="1" t="s">
        <v>4683</v>
      </c>
      <c r="B56" s="20" t="s">
        <v>4657</v>
      </c>
      <c r="C56" s="20"/>
      <c r="D56" s="20"/>
      <c r="E56" s="20" t="s">
        <v>4657</v>
      </c>
      <c r="F56" s="1"/>
      <c r="G56" t="s">
        <v>4699</v>
      </c>
      <c r="I56" t="s">
        <v>4700</v>
      </c>
      <c r="J56" t="s">
        <v>113</v>
      </c>
      <c r="K56" t="s">
        <v>41</v>
      </c>
      <c r="M56" t="str">
        <f t="shared" si="1"/>
        <v>RAW_AP_C2_OXID_TOP_SAM_DEW_POINT__C</v>
      </c>
      <c r="N56" t="str">
        <f t="shared" si="2"/>
        <v>PREP_AP_C2_OXID_TOP_SAM_DEW_POINT__C</v>
      </c>
      <c r="O56" t="str">
        <f t="shared" si="3"/>
        <v>[RAW_AP_C2_OXID_TOP_SAM_DEW_POINT__C]</v>
      </c>
      <c r="P56" t="str">
        <f t="shared" si="4"/>
        <v>C_AP_C2_OXID_TOP_SAM_DEW_POINT__C</v>
      </c>
      <c r="Q56" t="str">
        <f t="shared" si="5"/>
        <v>[PREP_AP_C2_OXID_TOP_SAM_DEW_POINT__C]</v>
      </c>
      <c r="S56" t="str">
        <f t="shared" si="6"/>
        <v>CV_AP_C2_OXID_TOP_SAM_DEW_POINT__C_MIN</v>
      </c>
      <c r="T56" t="str">
        <f t="shared" si="7"/>
        <v>CV_AP_C2_OXID_TOP_SAM_DEW_POINT__C_MAX</v>
      </c>
      <c r="U56" t="str">
        <f t="shared" si="8"/>
        <v>CV_AP_C2_OXID_TOP_SAM_DEW_POINT__C_AVG</v>
      </c>
      <c r="V56" t="str">
        <f t="shared" si="9"/>
        <v>CV_AP_C2_OXID_TOP_SAM_DEW_POINT__C_STD</v>
      </c>
      <c r="W56" t="str">
        <f t="shared" si="10"/>
        <v>Min ( [PREP_AP_C2_OXID_TOP_SAM_DEW_POINT__C] )</v>
      </c>
      <c r="X56" t="str">
        <f t="shared" si="11"/>
        <v>Max ( [PREP_AP_C2_OXID_TOP_SAM_DEW_POINT__C] )</v>
      </c>
      <c r="Y56" t="str">
        <f t="shared" si="12"/>
        <v>AVG ( [PREP_AP_C2_OXID_TOP_SAM_DEW_POINT__C] )</v>
      </c>
      <c r="Z56" t="str">
        <f t="shared" si="13"/>
        <v>StdDev ([PREP_AP_C2_OXID_TOP_SAM_DEW_POINT__C] )</v>
      </c>
    </row>
    <row r="57" spans="1:26" x14ac:dyDescent="0.25">
      <c r="A57" s="1" t="s">
        <v>4683</v>
      </c>
      <c r="B57" s="20" t="s">
        <v>4657</v>
      </c>
      <c r="C57" s="20"/>
      <c r="D57" s="20"/>
      <c r="E57" s="20" t="s">
        <v>4657</v>
      </c>
      <c r="F57" s="1"/>
      <c r="G57" t="s">
        <v>4701</v>
      </c>
      <c r="I57" t="s">
        <v>4702</v>
      </c>
      <c r="J57" t="s">
        <v>113</v>
      </c>
      <c r="K57" t="s">
        <v>41</v>
      </c>
      <c r="M57" t="str">
        <f t="shared" si="1"/>
        <v>RAW_AP_B2_OXID_BOT_SAM_DEW_POINT__C</v>
      </c>
      <c r="N57" t="str">
        <f t="shared" si="2"/>
        <v>PREP_AP_B2_OXID_BOT_SAM_DEW_POINT__C</v>
      </c>
      <c r="O57" t="str">
        <f t="shared" si="3"/>
        <v>[RAW_AP_B2_OXID_BOT_SAM_DEW_POINT__C]</v>
      </c>
      <c r="P57" t="str">
        <f t="shared" si="4"/>
        <v>C_AP_B2_OXID_BOT_SAM_DEW_POINT__C</v>
      </c>
      <c r="Q57" t="str">
        <f t="shared" si="5"/>
        <v>[PREP_AP_B2_OXID_BOT_SAM_DEW_POINT__C]</v>
      </c>
      <c r="S57" t="str">
        <f t="shared" si="6"/>
        <v>CV_AP_B2_OXID_BOT_SAM_DEW_POINT__C_MIN</v>
      </c>
      <c r="T57" t="str">
        <f t="shared" si="7"/>
        <v>CV_AP_B2_OXID_BOT_SAM_DEW_POINT__C_MAX</v>
      </c>
      <c r="U57" t="str">
        <f t="shared" si="8"/>
        <v>CV_AP_B2_OXID_BOT_SAM_DEW_POINT__C_AVG</v>
      </c>
      <c r="V57" t="str">
        <f t="shared" si="9"/>
        <v>CV_AP_B2_OXID_BOT_SAM_DEW_POINT__C_STD</v>
      </c>
      <c r="W57" t="str">
        <f t="shared" si="10"/>
        <v>Min ( [PREP_AP_B2_OXID_BOT_SAM_DEW_POINT__C] )</v>
      </c>
      <c r="X57" t="str">
        <f t="shared" si="11"/>
        <v>Max ( [PREP_AP_B2_OXID_BOT_SAM_DEW_POINT__C] )</v>
      </c>
      <c r="Y57" t="str">
        <f t="shared" si="12"/>
        <v>AVG ( [PREP_AP_B2_OXID_BOT_SAM_DEW_POINT__C] )</v>
      </c>
      <c r="Z57" t="str">
        <f t="shared" si="13"/>
        <v>StdDev ([PREP_AP_B2_OXID_BOT_SAM_DEW_POINT__C] )</v>
      </c>
    </row>
    <row r="58" spans="1:26" x14ac:dyDescent="0.25">
      <c r="A58" s="1" t="s">
        <v>4683</v>
      </c>
      <c r="B58" s="20" t="s">
        <v>4657</v>
      </c>
      <c r="C58" s="20"/>
      <c r="D58" s="20"/>
      <c r="E58" s="20" t="s">
        <v>4657</v>
      </c>
      <c r="F58" s="1"/>
      <c r="G58" t="s">
        <v>4703</v>
      </c>
      <c r="I58" t="s">
        <v>4704</v>
      </c>
      <c r="J58" t="s">
        <v>113</v>
      </c>
      <c r="K58" t="s">
        <v>41</v>
      </c>
      <c r="M58" t="str">
        <f t="shared" si="1"/>
        <v>RAW_AP_A2_OXID_DUCT_SAM_DEW_POINT__C</v>
      </c>
      <c r="N58" t="str">
        <f t="shared" si="2"/>
        <v>PREP_AP_A2_OXID_DUCT_SAM_DEW_POINT__C</v>
      </c>
      <c r="O58" t="str">
        <f t="shared" si="3"/>
        <v>[RAW_AP_A2_OXID_DUCT_SAM_DEW_POINT__C]</v>
      </c>
      <c r="P58" t="str">
        <f t="shared" si="4"/>
        <v>C_AP_A2_OXID_DUCT_SAM_DEW_POINT__C</v>
      </c>
      <c r="Q58" t="str">
        <f t="shared" si="5"/>
        <v>[PREP_AP_A2_OXID_DUCT_SAM_DEW_POINT__C]</v>
      </c>
      <c r="S58" t="str">
        <f t="shared" si="6"/>
        <v>CV_AP_A2_OXID_DUCT_SAM_DEW_POINT__C_MIN</v>
      </c>
      <c r="T58" t="str">
        <f t="shared" si="7"/>
        <v>CV_AP_A2_OXID_DUCT_SAM_DEW_POINT__C_MAX</v>
      </c>
      <c r="U58" t="str">
        <f t="shared" si="8"/>
        <v>CV_AP_A2_OXID_DUCT_SAM_DEW_POINT__C_AVG</v>
      </c>
      <c r="V58" t="str">
        <f t="shared" si="9"/>
        <v>CV_AP_A2_OXID_DUCT_SAM_DEW_POINT__C_STD</v>
      </c>
      <c r="W58" t="str">
        <f t="shared" si="10"/>
        <v>Min ( [PREP_AP_A2_OXID_DUCT_SAM_DEW_POINT__C] )</v>
      </c>
      <c r="X58" t="str">
        <f t="shared" si="11"/>
        <v>Max ( [PREP_AP_A2_OXID_DUCT_SAM_DEW_POINT__C] )</v>
      </c>
      <c r="Y58" t="str">
        <f t="shared" si="12"/>
        <v>AVG ( [PREP_AP_A2_OXID_DUCT_SAM_DEW_POINT__C] )</v>
      </c>
      <c r="Z58" t="str">
        <f t="shared" si="13"/>
        <v>StdDev ([PREP_AP_A2_OXID_DUCT_SAM_DEW_POINT__C] )</v>
      </c>
    </row>
    <row r="59" spans="1:26" x14ac:dyDescent="0.25">
      <c r="A59" s="1" t="s">
        <v>4683</v>
      </c>
      <c r="B59" s="20" t="s">
        <v>4657</v>
      </c>
      <c r="C59" s="20" t="s">
        <v>4657</v>
      </c>
      <c r="D59" s="20" t="s">
        <v>4657</v>
      </c>
      <c r="E59" s="20" t="s">
        <v>4657</v>
      </c>
      <c r="F59" s="1"/>
      <c r="G59" t="s">
        <v>4705</v>
      </c>
      <c r="I59" t="s">
        <v>4706</v>
      </c>
      <c r="J59" t="s">
        <v>113</v>
      </c>
      <c r="K59" t="s">
        <v>41</v>
      </c>
      <c r="M59" t="str">
        <f t="shared" si="1"/>
        <v>RAW_PY0300_RT03_OXID_PY03_STRIP_TEMP__C</v>
      </c>
      <c r="N59" t="str">
        <f t="shared" si="2"/>
        <v>PREP_PY0300_RT03_OXID_PY03_STRIP_TEMP__C</v>
      </c>
      <c r="O59" t="str">
        <f t="shared" si="3"/>
        <v>[RAW_PY0300_RT03_OXID_PY03_STRIP_TEMP__C]</v>
      </c>
      <c r="P59" t="str">
        <f t="shared" si="4"/>
        <v>C_PY0300_RT03_OXID_PY03_STRIP_TEMP__C</v>
      </c>
      <c r="Q59" t="str">
        <f t="shared" si="5"/>
        <v>[PREP_PY0300_RT03_OXID_PY03_STRIP_TEMP__C]</v>
      </c>
      <c r="R59" s="25">
        <f t="shared" ref="R59:R60" si="17">LEN(S59)</f>
        <v>42</v>
      </c>
      <c r="S59" t="str">
        <f t="shared" si="6"/>
        <v>CV_PY0300_RT03_OXID_PY03_STRIP_TEMP__C_MIN</v>
      </c>
      <c r="T59" t="str">
        <f t="shared" si="7"/>
        <v>CV_PY0300_RT03_OXID_PY03_STRIP_TEMP__C_MAX</v>
      </c>
      <c r="U59" t="str">
        <f t="shared" si="8"/>
        <v>CV_PY0300_RT03_OXID_PY03_STRIP_TEMP__C_AVG</v>
      </c>
      <c r="V59" t="str">
        <f t="shared" si="9"/>
        <v>CV_PY0300_RT03_OXID_PY03_STRIP_TEMP__C_STD</v>
      </c>
      <c r="W59" t="str">
        <f t="shared" si="10"/>
        <v>Min ( [PREP_PY0300_RT03_OXID_PY03_STRIP_TEMP__C] )</v>
      </c>
      <c r="X59" t="str">
        <f t="shared" si="11"/>
        <v>Max ( [PREP_PY0300_RT03_OXID_PY03_STRIP_TEMP__C] )</v>
      </c>
      <c r="Y59" t="str">
        <f t="shared" si="12"/>
        <v>AVG ( [PREP_PY0300_RT03_OXID_PY03_STRIP_TEMP__C] )</v>
      </c>
      <c r="Z59" t="str">
        <f t="shared" si="13"/>
        <v>StdDev ([PREP_PY0300_RT03_OXID_PY03_STRIP_TEMP__C] )</v>
      </c>
    </row>
    <row r="60" spans="1:26" x14ac:dyDescent="0.25">
      <c r="A60" s="1" t="s">
        <v>4683</v>
      </c>
      <c r="B60" s="20" t="s">
        <v>4657</v>
      </c>
      <c r="C60" s="20" t="s">
        <v>4657</v>
      </c>
      <c r="D60" s="20" t="s">
        <v>4657</v>
      </c>
      <c r="E60" s="20" t="s">
        <v>4657</v>
      </c>
      <c r="F60" s="1"/>
      <c r="G60" t="s">
        <v>4707</v>
      </c>
      <c r="I60" t="s">
        <v>4708</v>
      </c>
      <c r="J60" t="s">
        <v>113</v>
      </c>
      <c r="K60" t="s">
        <v>41</v>
      </c>
      <c r="M60" t="str">
        <f t="shared" si="1"/>
        <v>RAW_PY0400_RT04_OXID_PY04_STRIP_TEMP__C</v>
      </c>
      <c r="N60" t="str">
        <f t="shared" si="2"/>
        <v>PREP_PY0400_RT04_OXID_PY04_STRIP_TEMP__C</v>
      </c>
      <c r="O60" t="str">
        <f t="shared" si="3"/>
        <v>[RAW_PY0400_RT04_OXID_PY04_STRIP_TEMP__C]</v>
      </c>
      <c r="P60" t="str">
        <f t="shared" si="4"/>
        <v>C_PY0400_RT04_OXID_PY04_STRIP_TEMP__C</v>
      </c>
      <c r="Q60" t="str">
        <f t="shared" si="5"/>
        <v>[PREP_PY0400_RT04_OXID_PY04_STRIP_TEMP__C]</v>
      </c>
      <c r="R60" s="25">
        <f t="shared" si="17"/>
        <v>42</v>
      </c>
      <c r="S60" t="str">
        <f t="shared" si="6"/>
        <v>CV_PY0400_RT04_OXID_PY04_STRIP_TEMP__C_MIN</v>
      </c>
      <c r="T60" t="str">
        <f t="shared" si="7"/>
        <v>CV_PY0400_RT04_OXID_PY04_STRIP_TEMP__C_MAX</v>
      </c>
      <c r="U60" t="str">
        <f t="shared" si="8"/>
        <v>CV_PY0400_RT04_OXID_PY04_STRIP_TEMP__C_AVG</v>
      </c>
      <c r="V60" t="str">
        <f t="shared" si="9"/>
        <v>CV_PY0400_RT04_OXID_PY04_STRIP_TEMP__C_STD</v>
      </c>
      <c r="W60" t="str">
        <f t="shared" si="10"/>
        <v>Min ( [PREP_PY0400_RT04_OXID_PY04_STRIP_TEMP__C] )</v>
      </c>
      <c r="X60" t="str">
        <f t="shared" si="11"/>
        <v>Max ( [PREP_PY0400_RT04_OXID_PY04_STRIP_TEMP__C] )</v>
      </c>
      <c r="Y60" t="str">
        <f t="shared" si="12"/>
        <v>AVG ( [PREP_PY0400_RT04_OXID_PY04_STRIP_TEMP__C] )</v>
      </c>
      <c r="Z60" t="str">
        <f t="shared" si="13"/>
        <v>StdDev ([PREP_PY0400_RT04_OXID_PY04_STRIP_TEMP__C] )</v>
      </c>
    </row>
    <row r="61" spans="1:26" x14ac:dyDescent="0.25">
      <c r="A61" s="1" t="s">
        <v>4683</v>
      </c>
      <c r="B61" s="20" t="s">
        <v>4657</v>
      </c>
      <c r="C61" s="20"/>
      <c r="D61" s="20"/>
      <c r="E61" s="20" t="s">
        <v>4657</v>
      </c>
      <c r="F61" s="1"/>
      <c r="G61" t="s">
        <v>4709</v>
      </c>
      <c r="I61" t="s">
        <v>4710</v>
      </c>
      <c r="J61" t="s">
        <v>57</v>
      </c>
      <c r="K61" t="s">
        <v>41</v>
      </c>
      <c r="M61" t="str">
        <f t="shared" si="1"/>
        <v>RAW_AP_B1_RTF_ZS_1-2_TOP_SAM_H2__PERC</v>
      </c>
      <c r="N61" t="str">
        <f t="shared" si="2"/>
        <v>PREP_AP_B1_RTF_ZS_1-2_TOP_SAM_H2__PERC</v>
      </c>
      <c r="O61" t="str">
        <f t="shared" si="3"/>
        <v>[RAW_AP_B1_RTF_ZS_1-2_TOP_SAM_H2__PERC]</v>
      </c>
      <c r="P61" t="str">
        <f t="shared" si="4"/>
        <v>C_AP_B1_RTF_ZS_1-2_TOP_SAM_H2__PERC</v>
      </c>
      <c r="Q61" t="str">
        <f t="shared" si="5"/>
        <v>[PREP_AP_B1_RTF_ZS_1-2_TOP_SAM_H2__PERC]</v>
      </c>
      <c r="S61" t="str">
        <f t="shared" si="6"/>
        <v>CV_AP_B1_RTF_ZS_1-2_TOP_SAM_H2__PERC_MIN</v>
      </c>
      <c r="T61" t="str">
        <f t="shared" si="7"/>
        <v>CV_AP_B1_RTF_ZS_1-2_TOP_SAM_H2__PERC_MAX</v>
      </c>
      <c r="U61" t="str">
        <f t="shared" si="8"/>
        <v>CV_AP_B1_RTF_ZS_1-2_TOP_SAM_H2__PERC_AVG</v>
      </c>
      <c r="V61" t="str">
        <f t="shared" si="9"/>
        <v>CV_AP_B1_RTF_ZS_1-2_TOP_SAM_H2__PERC_STD</v>
      </c>
      <c r="W61" t="str">
        <f t="shared" si="10"/>
        <v>Min ( [PREP_AP_B1_RTF_ZS_1-2_TOP_SAM_H2__PERC] )</v>
      </c>
      <c r="X61" t="str">
        <f t="shared" si="11"/>
        <v>Max ( [PREP_AP_B1_RTF_ZS_1-2_TOP_SAM_H2__PERC] )</v>
      </c>
      <c r="Y61" t="str">
        <f t="shared" si="12"/>
        <v>AVG ( [PREP_AP_B1_RTF_ZS_1-2_TOP_SAM_H2__PERC] )</v>
      </c>
      <c r="Z61" t="str">
        <f t="shared" si="13"/>
        <v>StdDev ([PREP_AP_B1_RTF_ZS_1-2_TOP_SAM_H2__PERC] )</v>
      </c>
    </row>
    <row r="62" spans="1:26" x14ac:dyDescent="0.25">
      <c r="A62" s="1" t="s">
        <v>4683</v>
      </c>
      <c r="B62" s="20" t="s">
        <v>4657</v>
      </c>
      <c r="C62" s="20"/>
      <c r="D62" s="20"/>
      <c r="E62" s="20" t="s">
        <v>4657</v>
      </c>
      <c r="F62" s="1"/>
      <c r="G62" t="s">
        <v>4711</v>
      </c>
      <c r="I62" t="s">
        <v>4712</v>
      </c>
      <c r="J62" t="s">
        <v>57</v>
      </c>
      <c r="K62" t="s">
        <v>41</v>
      </c>
      <c r="M62" t="str">
        <f t="shared" si="1"/>
        <v>RAW_AP_C1_RTF_ZS_1-2_BOT_SAM_H2__PERC</v>
      </c>
      <c r="N62" t="str">
        <f t="shared" si="2"/>
        <v>PREP_AP_C1_RTF_ZS_1-2_BOT_SAM_H2__PERC</v>
      </c>
      <c r="O62" t="str">
        <f t="shared" si="3"/>
        <v>[RAW_AP_C1_RTF_ZS_1-2_BOT_SAM_H2__PERC]</v>
      </c>
      <c r="P62" t="str">
        <f t="shared" si="4"/>
        <v>C_AP_C1_RTF_ZS_1-2_BOT_SAM_H2__PERC</v>
      </c>
      <c r="Q62" t="str">
        <f t="shared" si="5"/>
        <v>[PREP_AP_C1_RTF_ZS_1-2_BOT_SAM_H2__PERC]</v>
      </c>
      <c r="S62" t="str">
        <f t="shared" si="6"/>
        <v>CV_AP_C1_RTF_ZS_1-2_BOT_SAM_H2__PERC_MIN</v>
      </c>
      <c r="T62" t="str">
        <f t="shared" si="7"/>
        <v>CV_AP_C1_RTF_ZS_1-2_BOT_SAM_H2__PERC_MAX</v>
      </c>
      <c r="U62" t="str">
        <f t="shared" si="8"/>
        <v>CV_AP_C1_RTF_ZS_1-2_BOT_SAM_H2__PERC_AVG</v>
      </c>
      <c r="V62" t="str">
        <f t="shared" si="9"/>
        <v>CV_AP_C1_RTF_ZS_1-2_BOT_SAM_H2__PERC_STD</v>
      </c>
      <c r="W62" t="str">
        <f t="shared" si="10"/>
        <v>Min ( [PREP_AP_C1_RTF_ZS_1-2_BOT_SAM_H2__PERC] )</v>
      </c>
      <c r="X62" t="str">
        <f t="shared" si="11"/>
        <v>Max ( [PREP_AP_C1_RTF_ZS_1-2_BOT_SAM_H2__PERC] )</v>
      </c>
      <c r="Y62" t="str">
        <f t="shared" si="12"/>
        <v>AVG ( [PREP_AP_C1_RTF_ZS_1-2_BOT_SAM_H2__PERC] )</v>
      </c>
      <c r="Z62" t="str">
        <f t="shared" si="13"/>
        <v>StdDev ([PREP_AP_C1_RTF_ZS_1-2_BOT_SAM_H2__PERC] )</v>
      </c>
    </row>
    <row r="63" spans="1:26" x14ac:dyDescent="0.25">
      <c r="A63" s="1" t="s">
        <v>4683</v>
      </c>
      <c r="B63" s="20" t="s">
        <v>4657</v>
      </c>
      <c r="C63" s="20"/>
      <c r="D63" s="20"/>
      <c r="E63" s="20" t="s">
        <v>4657</v>
      </c>
      <c r="F63" s="1"/>
      <c r="G63" t="s">
        <v>4713</v>
      </c>
      <c r="I63" t="s">
        <v>4714</v>
      </c>
      <c r="J63" t="s">
        <v>57</v>
      </c>
      <c r="K63" t="s">
        <v>41</v>
      </c>
      <c r="M63" t="str">
        <f t="shared" si="1"/>
        <v>RAW_AP_D1_RTF_ZS_3-4_TOP_SAM_H2__PERC</v>
      </c>
      <c r="N63" t="str">
        <f t="shared" si="2"/>
        <v>PREP_AP_D1_RTF_ZS_3-4_TOP_SAM_H2__PERC</v>
      </c>
      <c r="O63" t="str">
        <f t="shared" si="3"/>
        <v>[RAW_AP_D1_RTF_ZS_3-4_TOP_SAM_H2__PERC]</v>
      </c>
      <c r="P63" t="str">
        <f t="shared" si="4"/>
        <v>C_AP_D1_RTF_ZS_3-4_TOP_SAM_H2__PERC</v>
      </c>
      <c r="Q63" t="str">
        <f t="shared" si="5"/>
        <v>[PREP_AP_D1_RTF_ZS_3-4_TOP_SAM_H2__PERC]</v>
      </c>
      <c r="S63" t="str">
        <f t="shared" si="6"/>
        <v>CV_AP_D1_RTF_ZS_3-4_TOP_SAM_H2__PERC_MIN</v>
      </c>
      <c r="T63" t="str">
        <f t="shared" si="7"/>
        <v>CV_AP_D1_RTF_ZS_3-4_TOP_SAM_H2__PERC_MAX</v>
      </c>
      <c r="U63" t="str">
        <f t="shared" si="8"/>
        <v>CV_AP_D1_RTF_ZS_3-4_TOP_SAM_H2__PERC_AVG</v>
      </c>
      <c r="V63" t="str">
        <f t="shared" si="9"/>
        <v>CV_AP_D1_RTF_ZS_3-4_TOP_SAM_H2__PERC_STD</v>
      </c>
      <c r="W63" t="str">
        <f t="shared" si="10"/>
        <v>Min ( [PREP_AP_D1_RTF_ZS_3-4_TOP_SAM_H2__PERC] )</v>
      </c>
      <c r="X63" t="str">
        <f t="shared" si="11"/>
        <v>Max ( [PREP_AP_D1_RTF_ZS_3-4_TOP_SAM_H2__PERC] )</v>
      </c>
      <c r="Y63" t="str">
        <f t="shared" si="12"/>
        <v>AVG ( [PREP_AP_D1_RTF_ZS_3-4_TOP_SAM_H2__PERC] )</v>
      </c>
      <c r="Z63" t="str">
        <f t="shared" si="13"/>
        <v>StdDev ([PREP_AP_D1_RTF_ZS_3-4_TOP_SAM_H2__PERC] )</v>
      </c>
    </row>
    <row r="64" spans="1:26" x14ac:dyDescent="0.25">
      <c r="A64" s="1" t="s">
        <v>4683</v>
      </c>
      <c r="B64" s="20" t="s">
        <v>4657</v>
      </c>
      <c r="C64" s="20"/>
      <c r="D64" s="20"/>
      <c r="E64" s="20" t="s">
        <v>4657</v>
      </c>
      <c r="F64" s="1"/>
      <c r="G64" t="s">
        <v>4715</v>
      </c>
      <c r="I64" t="s">
        <v>4716</v>
      </c>
      <c r="J64" t="s">
        <v>57</v>
      </c>
      <c r="K64" t="s">
        <v>41</v>
      </c>
      <c r="M64" t="str">
        <f t="shared" si="1"/>
        <v>RAW_AP_E1_RTF_ZS_3-4_BOT_SAM_H2__PERC</v>
      </c>
      <c r="N64" t="str">
        <f t="shared" si="2"/>
        <v>PREP_AP_E1_RTF_ZS_3-4_BOT_SAM_H2__PERC</v>
      </c>
      <c r="O64" t="str">
        <f t="shared" si="3"/>
        <v>[RAW_AP_E1_RTF_ZS_3-4_BOT_SAM_H2__PERC]</v>
      </c>
      <c r="P64" t="str">
        <f t="shared" si="4"/>
        <v>C_AP_E1_RTF_ZS_3-4_BOT_SAM_H2__PERC</v>
      </c>
      <c r="Q64" t="str">
        <f t="shared" si="5"/>
        <v>[PREP_AP_E1_RTF_ZS_3-4_BOT_SAM_H2__PERC]</v>
      </c>
      <c r="S64" t="str">
        <f t="shared" si="6"/>
        <v>CV_AP_E1_RTF_ZS_3-4_BOT_SAM_H2__PERC_MIN</v>
      </c>
      <c r="T64" t="str">
        <f t="shared" si="7"/>
        <v>CV_AP_E1_RTF_ZS_3-4_BOT_SAM_H2__PERC_MAX</v>
      </c>
      <c r="U64" t="str">
        <f t="shared" si="8"/>
        <v>CV_AP_E1_RTF_ZS_3-4_BOT_SAM_H2__PERC_AVG</v>
      </c>
      <c r="V64" t="str">
        <f t="shared" si="9"/>
        <v>CV_AP_E1_RTF_ZS_3-4_BOT_SAM_H2__PERC_STD</v>
      </c>
      <c r="W64" t="str">
        <f t="shared" si="10"/>
        <v>Min ( [PREP_AP_E1_RTF_ZS_3-4_BOT_SAM_H2__PERC] )</v>
      </c>
      <c r="X64" t="str">
        <f t="shared" si="11"/>
        <v>Max ( [PREP_AP_E1_RTF_ZS_3-4_BOT_SAM_H2__PERC] )</v>
      </c>
      <c r="Y64" t="str">
        <f t="shared" si="12"/>
        <v>AVG ( [PREP_AP_E1_RTF_ZS_3-4_BOT_SAM_H2__PERC] )</v>
      </c>
      <c r="Z64" t="str">
        <f t="shared" si="13"/>
        <v>StdDev ([PREP_AP_E1_RTF_ZS_3-4_BOT_SAM_H2__PERC] )</v>
      </c>
    </row>
    <row r="65" spans="1:26" x14ac:dyDescent="0.25">
      <c r="A65" s="1" t="s">
        <v>4683</v>
      </c>
      <c r="B65" s="20" t="s">
        <v>4657</v>
      </c>
      <c r="C65" s="20"/>
      <c r="D65" s="20"/>
      <c r="E65" s="20" t="s">
        <v>4657</v>
      </c>
      <c r="F65" s="1"/>
      <c r="G65" t="s">
        <v>4717</v>
      </c>
      <c r="I65" t="s">
        <v>4718</v>
      </c>
      <c r="J65" t="s">
        <v>113</v>
      </c>
      <c r="K65" t="s">
        <v>41</v>
      </c>
      <c r="M65" t="str">
        <f t="shared" si="1"/>
        <v>RAW_AP_B1_RTF_ZS_1-2_TOP_SAM_DEW_POINT__C</v>
      </c>
      <c r="N65" t="str">
        <f t="shared" si="2"/>
        <v>PREP_AP_B1_RTF_ZS_1-2_TOP_SAM_DEW_POINT__C</v>
      </c>
      <c r="O65" t="str">
        <f t="shared" si="3"/>
        <v>[RAW_AP_B1_RTF_ZS_1-2_TOP_SAM_DEW_POINT__C]</v>
      </c>
      <c r="P65" t="str">
        <f t="shared" si="4"/>
        <v>C_AP_B1_RTF_ZS_1-2_TOP_SAM_DEW_POINT__C</v>
      </c>
      <c r="Q65" t="str">
        <f t="shared" si="5"/>
        <v>[PREP_AP_B1_RTF_ZS_1-2_TOP_SAM_DEW_POINT__C]</v>
      </c>
      <c r="S65" t="str">
        <f t="shared" si="6"/>
        <v>CV_AP_B1_RTF_ZS_1-2_TOP_SAM_DEW_POINT__C_MIN</v>
      </c>
      <c r="T65" t="str">
        <f t="shared" si="7"/>
        <v>CV_AP_B1_RTF_ZS_1-2_TOP_SAM_DEW_POINT__C_MAX</v>
      </c>
      <c r="U65" t="str">
        <f t="shared" si="8"/>
        <v>CV_AP_B1_RTF_ZS_1-2_TOP_SAM_DEW_POINT__C_AVG</v>
      </c>
      <c r="V65" t="str">
        <f t="shared" si="9"/>
        <v>CV_AP_B1_RTF_ZS_1-2_TOP_SAM_DEW_POINT__C_STD</v>
      </c>
      <c r="W65" t="str">
        <f t="shared" si="10"/>
        <v>Min ( [PREP_AP_B1_RTF_ZS_1-2_TOP_SAM_DEW_POINT__C] )</v>
      </c>
      <c r="X65" t="str">
        <f t="shared" si="11"/>
        <v>Max ( [PREP_AP_B1_RTF_ZS_1-2_TOP_SAM_DEW_POINT__C] )</v>
      </c>
      <c r="Y65" t="str">
        <f t="shared" si="12"/>
        <v>AVG ( [PREP_AP_B1_RTF_ZS_1-2_TOP_SAM_DEW_POINT__C] )</v>
      </c>
      <c r="Z65" t="str">
        <f t="shared" si="13"/>
        <v>StdDev ([PREP_AP_B1_RTF_ZS_1-2_TOP_SAM_DEW_POINT__C] )</v>
      </c>
    </row>
    <row r="66" spans="1:26" x14ac:dyDescent="0.25">
      <c r="A66" s="1" t="s">
        <v>4683</v>
      </c>
      <c r="B66" s="20" t="s">
        <v>4657</v>
      </c>
      <c r="C66" s="20"/>
      <c r="D66" s="20"/>
      <c r="E66" s="20" t="s">
        <v>4657</v>
      </c>
      <c r="F66" s="1"/>
      <c r="G66" t="s">
        <v>4719</v>
      </c>
      <c r="I66" t="s">
        <v>4714</v>
      </c>
      <c r="J66" t="s">
        <v>113</v>
      </c>
      <c r="K66" t="s">
        <v>41</v>
      </c>
      <c r="M66" t="str">
        <f t="shared" si="1"/>
        <v>RAW_AP_C1_RTF_ZS_1-2_BOT_SAM_DEW_POINT__C</v>
      </c>
      <c r="N66" t="str">
        <f t="shared" si="2"/>
        <v>PREP_AP_C1_RTF_ZS_1-2_BOT_SAM_DEW_POINT__C</v>
      </c>
      <c r="O66" t="str">
        <f t="shared" si="3"/>
        <v>[RAW_AP_C1_RTF_ZS_1-2_BOT_SAM_DEW_POINT__C]</v>
      </c>
      <c r="P66" t="str">
        <f t="shared" si="4"/>
        <v>C_AP_C1_RTF_ZS_1-2_BOT_SAM_DEW_POINT__C</v>
      </c>
      <c r="Q66" t="str">
        <f t="shared" si="5"/>
        <v>[PREP_AP_C1_RTF_ZS_1-2_BOT_SAM_DEW_POINT__C]</v>
      </c>
      <c r="S66" t="str">
        <f t="shared" si="6"/>
        <v>CV_AP_C1_RTF_ZS_1-2_BOT_SAM_DEW_POINT__C_MIN</v>
      </c>
      <c r="T66" t="str">
        <f t="shared" si="7"/>
        <v>CV_AP_C1_RTF_ZS_1-2_BOT_SAM_DEW_POINT__C_MAX</v>
      </c>
      <c r="U66" t="str">
        <f t="shared" si="8"/>
        <v>CV_AP_C1_RTF_ZS_1-2_BOT_SAM_DEW_POINT__C_AVG</v>
      </c>
      <c r="V66" t="str">
        <f t="shared" si="9"/>
        <v>CV_AP_C1_RTF_ZS_1-2_BOT_SAM_DEW_POINT__C_STD</v>
      </c>
      <c r="W66" t="str">
        <f t="shared" si="10"/>
        <v>Min ( [PREP_AP_C1_RTF_ZS_1-2_BOT_SAM_DEW_POINT__C] )</v>
      </c>
      <c r="X66" t="str">
        <f t="shared" si="11"/>
        <v>Max ( [PREP_AP_C1_RTF_ZS_1-2_BOT_SAM_DEW_POINT__C] )</v>
      </c>
      <c r="Y66" t="str">
        <f t="shared" si="12"/>
        <v>AVG ( [PREP_AP_C1_RTF_ZS_1-2_BOT_SAM_DEW_POINT__C] )</v>
      </c>
      <c r="Z66" t="str">
        <f t="shared" si="13"/>
        <v>StdDev ([PREP_AP_C1_RTF_ZS_1-2_BOT_SAM_DEW_POINT__C] )</v>
      </c>
    </row>
    <row r="67" spans="1:26" x14ac:dyDescent="0.25">
      <c r="A67" s="1" t="s">
        <v>4683</v>
      </c>
      <c r="B67" s="20" t="s">
        <v>4657</v>
      </c>
      <c r="C67" s="20"/>
      <c r="D67" s="20"/>
      <c r="E67" s="20" t="s">
        <v>4657</v>
      </c>
      <c r="F67" s="1"/>
      <c r="G67" t="s">
        <v>4720</v>
      </c>
      <c r="I67" t="s">
        <v>4721</v>
      </c>
      <c r="J67" t="s">
        <v>113</v>
      </c>
      <c r="K67" t="s">
        <v>41</v>
      </c>
      <c r="M67" t="str">
        <f t="shared" ref="M67:M130" si="18">"RAW_"&amp;G67</f>
        <v>RAW_AP_D1_RTF_ZS_3-4_TOP_SAM_DEW_POINT__C</v>
      </c>
      <c r="N67" t="str">
        <f t="shared" ref="N67:N130" si="19">"PREP_"&amp;G67</f>
        <v>PREP_AP_D1_RTF_ZS_3-4_TOP_SAM_DEW_POINT__C</v>
      </c>
      <c r="O67" t="str">
        <f t="shared" ref="O67:O130" si="20">"["&amp;M67&amp;"]"</f>
        <v>[RAW_AP_D1_RTF_ZS_3-4_TOP_SAM_DEW_POINT__C]</v>
      </c>
      <c r="P67" t="str">
        <f t="shared" ref="P67:P130" si="21">"C_"&amp;G67</f>
        <v>C_AP_D1_RTF_ZS_3-4_TOP_SAM_DEW_POINT__C</v>
      </c>
      <c r="Q67" t="str">
        <f t="shared" ref="Q67:Q130" si="22">"["&amp;N67&amp;"]"</f>
        <v>[PREP_AP_D1_RTF_ZS_3-4_TOP_SAM_DEW_POINT__C]</v>
      </c>
      <c r="S67" t="str">
        <f t="shared" ref="S67:S130" si="23">"CV_"&amp;G67&amp;"_MIN"</f>
        <v>CV_AP_D1_RTF_ZS_3-4_TOP_SAM_DEW_POINT__C_MIN</v>
      </c>
      <c r="T67" t="str">
        <f t="shared" ref="T67:T130" si="24">"CV_"&amp;G67&amp;"_MAX"</f>
        <v>CV_AP_D1_RTF_ZS_3-4_TOP_SAM_DEW_POINT__C_MAX</v>
      </c>
      <c r="U67" t="str">
        <f t="shared" ref="U67:U130" si="25">"CV_"&amp;G67&amp;"_AVG"</f>
        <v>CV_AP_D1_RTF_ZS_3-4_TOP_SAM_DEW_POINT__C_AVG</v>
      </c>
      <c r="V67" t="str">
        <f t="shared" ref="V67:V130" si="26">"CV_"&amp;G67&amp;"_STD"</f>
        <v>CV_AP_D1_RTF_ZS_3-4_TOP_SAM_DEW_POINT__C_STD</v>
      </c>
      <c r="W67" t="str">
        <f t="shared" ref="W67:W130" si="27">"Min ( ["&amp;N67&amp;"] )"</f>
        <v>Min ( [PREP_AP_D1_RTF_ZS_3-4_TOP_SAM_DEW_POINT__C] )</v>
      </c>
      <c r="X67" t="str">
        <f t="shared" ref="X67:X130" si="28">"Max ( ["&amp;N67&amp;"] )"</f>
        <v>Max ( [PREP_AP_D1_RTF_ZS_3-4_TOP_SAM_DEW_POINT__C] )</v>
      </c>
      <c r="Y67" t="str">
        <f t="shared" ref="Y67:Y130" si="29">"AVG ( ["&amp;N67&amp;"] )"</f>
        <v>AVG ( [PREP_AP_D1_RTF_ZS_3-4_TOP_SAM_DEW_POINT__C] )</v>
      </c>
      <c r="Z67" t="str">
        <f t="shared" ref="Z67:Z130" si="30">"StdDev (["&amp;N67&amp;"] )"</f>
        <v>StdDev ([PREP_AP_D1_RTF_ZS_3-4_TOP_SAM_DEW_POINT__C] )</v>
      </c>
    </row>
    <row r="68" spans="1:26" x14ac:dyDescent="0.25">
      <c r="A68" s="1" t="s">
        <v>4683</v>
      </c>
      <c r="B68" s="20" t="s">
        <v>4657</v>
      </c>
      <c r="C68" s="20"/>
      <c r="D68" s="20"/>
      <c r="E68" s="20" t="s">
        <v>4657</v>
      </c>
      <c r="F68" s="1"/>
      <c r="G68" t="s">
        <v>4722</v>
      </c>
      <c r="I68" t="s">
        <v>4716</v>
      </c>
      <c r="J68" t="s">
        <v>113</v>
      </c>
      <c r="K68" t="s">
        <v>41</v>
      </c>
      <c r="M68" t="str">
        <f t="shared" si="18"/>
        <v>RAW_AP_E1_RTF_ZS_3-4_BOT_SAM_DEW_POINT__C</v>
      </c>
      <c r="N68" t="str">
        <f t="shared" si="19"/>
        <v>PREP_AP_E1_RTF_ZS_3-4_BOT_SAM_DEW_POINT__C</v>
      </c>
      <c r="O68" t="str">
        <f t="shared" si="20"/>
        <v>[RAW_AP_E1_RTF_ZS_3-4_BOT_SAM_DEW_POINT__C]</v>
      </c>
      <c r="P68" t="str">
        <f t="shared" si="21"/>
        <v>C_AP_E1_RTF_ZS_3-4_BOT_SAM_DEW_POINT__C</v>
      </c>
      <c r="Q68" t="str">
        <f t="shared" si="22"/>
        <v>[PREP_AP_E1_RTF_ZS_3-4_BOT_SAM_DEW_POINT__C]</v>
      </c>
      <c r="S68" t="str">
        <f t="shared" si="23"/>
        <v>CV_AP_E1_RTF_ZS_3-4_BOT_SAM_DEW_POINT__C_MIN</v>
      </c>
      <c r="T68" t="str">
        <f t="shared" si="24"/>
        <v>CV_AP_E1_RTF_ZS_3-4_BOT_SAM_DEW_POINT__C_MAX</v>
      </c>
      <c r="U68" t="str">
        <f t="shared" si="25"/>
        <v>CV_AP_E1_RTF_ZS_3-4_BOT_SAM_DEW_POINT__C_AVG</v>
      </c>
      <c r="V68" t="str">
        <f t="shared" si="26"/>
        <v>CV_AP_E1_RTF_ZS_3-4_BOT_SAM_DEW_POINT__C_STD</v>
      </c>
      <c r="W68" t="str">
        <f t="shared" si="27"/>
        <v>Min ( [PREP_AP_E1_RTF_ZS_3-4_BOT_SAM_DEW_POINT__C] )</v>
      </c>
      <c r="X68" t="str">
        <f t="shared" si="28"/>
        <v>Max ( [PREP_AP_E1_RTF_ZS_3-4_BOT_SAM_DEW_POINT__C] )</v>
      </c>
      <c r="Y68" t="str">
        <f t="shared" si="29"/>
        <v>AVG ( [PREP_AP_E1_RTF_ZS_3-4_BOT_SAM_DEW_POINT__C] )</v>
      </c>
      <c r="Z68" t="str">
        <f t="shared" si="30"/>
        <v>StdDev ([PREP_AP_E1_RTF_ZS_3-4_BOT_SAM_DEW_POINT__C] )</v>
      </c>
    </row>
    <row r="69" spans="1:26" x14ac:dyDescent="0.25">
      <c r="A69" s="1" t="s">
        <v>4683</v>
      </c>
      <c r="B69" s="20" t="s">
        <v>4657</v>
      </c>
      <c r="C69" s="20"/>
      <c r="D69" s="20"/>
      <c r="E69" s="20" t="s">
        <v>4657</v>
      </c>
      <c r="F69" s="1"/>
      <c r="G69" t="s">
        <v>4723</v>
      </c>
      <c r="I69" t="s">
        <v>4724</v>
      </c>
      <c r="J69" t="s">
        <v>57</v>
      </c>
      <c r="K69" t="s">
        <v>41</v>
      </c>
      <c r="M69" t="str">
        <f t="shared" si="18"/>
        <v>RAW_AP_A3_RTF_ZS_1-2_SAM_H2__PERC</v>
      </c>
      <c r="N69" t="str">
        <f t="shared" si="19"/>
        <v>PREP_AP_A3_RTF_ZS_1-2_SAM_H2__PERC</v>
      </c>
      <c r="O69" t="str">
        <f t="shared" si="20"/>
        <v>[RAW_AP_A3_RTF_ZS_1-2_SAM_H2__PERC]</v>
      </c>
      <c r="P69" t="str">
        <f t="shared" si="21"/>
        <v>C_AP_A3_RTF_ZS_1-2_SAM_H2__PERC</v>
      </c>
      <c r="Q69" t="str">
        <f t="shared" si="22"/>
        <v>[PREP_AP_A3_RTF_ZS_1-2_SAM_H2__PERC]</v>
      </c>
      <c r="S69" t="str">
        <f t="shared" si="23"/>
        <v>CV_AP_A3_RTF_ZS_1-2_SAM_H2__PERC_MIN</v>
      </c>
      <c r="T69" t="str">
        <f t="shared" si="24"/>
        <v>CV_AP_A3_RTF_ZS_1-2_SAM_H2__PERC_MAX</v>
      </c>
      <c r="U69" t="str">
        <f t="shared" si="25"/>
        <v>CV_AP_A3_RTF_ZS_1-2_SAM_H2__PERC_AVG</v>
      </c>
      <c r="V69" t="str">
        <f t="shared" si="26"/>
        <v>CV_AP_A3_RTF_ZS_1-2_SAM_H2__PERC_STD</v>
      </c>
      <c r="W69" t="str">
        <f t="shared" si="27"/>
        <v>Min ( [PREP_AP_A3_RTF_ZS_1-2_SAM_H2__PERC] )</v>
      </c>
      <c r="X69" t="str">
        <f t="shared" si="28"/>
        <v>Max ( [PREP_AP_A3_RTF_ZS_1-2_SAM_H2__PERC] )</v>
      </c>
      <c r="Y69" t="str">
        <f t="shared" si="29"/>
        <v>AVG ( [PREP_AP_A3_RTF_ZS_1-2_SAM_H2__PERC] )</v>
      </c>
      <c r="Z69" t="str">
        <f t="shared" si="30"/>
        <v>StdDev ([PREP_AP_A3_RTF_ZS_1-2_SAM_H2__PERC] )</v>
      </c>
    </row>
    <row r="70" spans="1:26" x14ac:dyDescent="0.25">
      <c r="A70" s="1" t="s">
        <v>4683</v>
      </c>
      <c r="B70" s="20" t="s">
        <v>4657</v>
      </c>
      <c r="C70" s="20"/>
      <c r="D70" s="20"/>
      <c r="E70" s="20" t="s">
        <v>4657</v>
      </c>
      <c r="F70" s="1"/>
      <c r="G70" t="s">
        <v>4725</v>
      </c>
      <c r="I70" t="s">
        <v>4726</v>
      </c>
      <c r="J70" t="s">
        <v>57</v>
      </c>
      <c r="K70" t="s">
        <v>41</v>
      </c>
      <c r="M70" t="str">
        <f t="shared" si="18"/>
        <v>RAW_AP_B3_RTF_ZS_3-4_SAM_H2__PERC</v>
      </c>
      <c r="N70" t="str">
        <f t="shared" si="19"/>
        <v>PREP_AP_B3_RTF_ZS_3-4_SAM_H2__PERC</v>
      </c>
      <c r="O70" t="str">
        <f t="shared" si="20"/>
        <v>[RAW_AP_B3_RTF_ZS_3-4_SAM_H2__PERC]</v>
      </c>
      <c r="P70" t="str">
        <f t="shared" si="21"/>
        <v>C_AP_B3_RTF_ZS_3-4_SAM_H2__PERC</v>
      </c>
      <c r="Q70" t="str">
        <f t="shared" si="22"/>
        <v>[PREP_AP_B3_RTF_ZS_3-4_SAM_H2__PERC]</v>
      </c>
      <c r="S70" t="str">
        <f t="shared" si="23"/>
        <v>CV_AP_B3_RTF_ZS_3-4_SAM_H2__PERC_MIN</v>
      </c>
      <c r="T70" t="str">
        <f t="shared" si="24"/>
        <v>CV_AP_B3_RTF_ZS_3-4_SAM_H2__PERC_MAX</v>
      </c>
      <c r="U70" t="str">
        <f t="shared" si="25"/>
        <v>CV_AP_B3_RTF_ZS_3-4_SAM_H2__PERC_AVG</v>
      </c>
      <c r="V70" t="str">
        <f t="shared" si="26"/>
        <v>CV_AP_B3_RTF_ZS_3-4_SAM_H2__PERC_STD</v>
      </c>
      <c r="W70" t="str">
        <f t="shared" si="27"/>
        <v>Min ( [PREP_AP_B3_RTF_ZS_3-4_SAM_H2__PERC] )</v>
      </c>
      <c r="X70" t="str">
        <f t="shared" si="28"/>
        <v>Max ( [PREP_AP_B3_RTF_ZS_3-4_SAM_H2__PERC] )</v>
      </c>
      <c r="Y70" t="str">
        <f t="shared" si="29"/>
        <v>AVG ( [PREP_AP_B3_RTF_ZS_3-4_SAM_H2__PERC] )</v>
      </c>
      <c r="Z70" t="str">
        <f t="shared" si="30"/>
        <v>StdDev ([PREP_AP_B3_RTF_ZS_3-4_SAM_H2__PERC] )</v>
      </c>
    </row>
    <row r="71" spans="1:26" x14ac:dyDescent="0.25">
      <c r="A71" s="1" t="s">
        <v>4683</v>
      </c>
      <c r="B71" s="20" t="s">
        <v>4657</v>
      </c>
      <c r="C71" s="20"/>
      <c r="D71" s="20"/>
      <c r="E71" s="20" t="s">
        <v>4657</v>
      </c>
      <c r="F71" s="1"/>
      <c r="G71" t="s">
        <v>4727</v>
      </c>
      <c r="I71" t="s">
        <v>4728</v>
      </c>
      <c r="J71" t="s">
        <v>57</v>
      </c>
      <c r="K71" t="s">
        <v>41</v>
      </c>
      <c r="M71" t="str">
        <f t="shared" si="18"/>
        <v>RAW_AP_G5_RTF_ZS_1-4_SAM_H2__PERC</v>
      </c>
      <c r="N71" t="str">
        <f t="shared" si="19"/>
        <v>PREP_AP_G5_RTF_ZS_1-4_SAM_H2__PERC</v>
      </c>
      <c r="O71" t="str">
        <f t="shared" si="20"/>
        <v>[RAW_AP_G5_RTF_ZS_1-4_SAM_H2__PERC]</v>
      </c>
      <c r="P71" t="str">
        <f t="shared" si="21"/>
        <v>C_AP_G5_RTF_ZS_1-4_SAM_H2__PERC</v>
      </c>
      <c r="Q71" t="str">
        <f t="shared" si="22"/>
        <v>[PREP_AP_G5_RTF_ZS_1-4_SAM_H2__PERC]</v>
      </c>
      <c r="S71" t="str">
        <f t="shared" si="23"/>
        <v>CV_AP_G5_RTF_ZS_1-4_SAM_H2__PERC_MIN</v>
      </c>
      <c r="T71" t="str">
        <f t="shared" si="24"/>
        <v>CV_AP_G5_RTF_ZS_1-4_SAM_H2__PERC_MAX</v>
      </c>
      <c r="U71" t="str">
        <f t="shared" si="25"/>
        <v>CV_AP_G5_RTF_ZS_1-4_SAM_H2__PERC_AVG</v>
      </c>
      <c r="V71" t="str">
        <f t="shared" si="26"/>
        <v>CV_AP_G5_RTF_ZS_1-4_SAM_H2__PERC_STD</v>
      </c>
      <c r="W71" t="str">
        <f t="shared" si="27"/>
        <v>Min ( [PREP_AP_G5_RTF_ZS_1-4_SAM_H2__PERC] )</v>
      </c>
      <c r="X71" t="str">
        <f t="shared" si="28"/>
        <v>Max ( [PREP_AP_G5_RTF_ZS_1-4_SAM_H2__PERC] )</v>
      </c>
      <c r="Y71" t="str">
        <f t="shared" si="29"/>
        <v>AVG ( [PREP_AP_G5_RTF_ZS_1-4_SAM_H2__PERC] )</v>
      </c>
      <c r="Z71" t="str">
        <f t="shared" si="30"/>
        <v>StdDev ([PREP_AP_G5_RTF_ZS_1-4_SAM_H2__PERC] )</v>
      </c>
    </row>
    <row r="72" spans="1:26" x14ac:dyDescent="0.25">
      <c r="A72" s="1" t="s">
        <v>4683</v>
      </c>
      <c r="B72" s="20" t="s">
        <v>4657</v>
      </c>
      <c r="C72" s="20"/>
      <c r="D72" s="20"/>
      <c r="E72" s="20" t="s">
        <v>4657</v>
      </c>
      <c r="F72" s="1"/>
      <c r="G72" t="s">
        <v>4729</v>
      </c>
      <c r="I72" t="s">
        <v>4730</v>
      </c>
      <c r="J72" t="s">
        <v>113</v>
      </c>
      <c r="K72" t="s">
        <v>41</v>
      </c>
      <c r="M72" t="str">
        <f t="shared" si="18"/>
        <v>RAW_AP_G5_RTF_ZS_1-4_SAM_DEW_POINT__C</v>
      </c>
      <c r="N72" t="str">
        <f t="shared" si="19"/>
        <v>PREP_AP_G5_RTF_ZS_1-4_SAM_DEW_POINT__C</v>
      </c>
      <c r="O72" t="str">
        <f t="shared" si="20"/>
        <v>[RAW_AP_G5_RTF_ZS_1-4_SAM_DEW_POINT__C]</v>
      </c>
      <c r="P72" t="str">
        <f t="shared" si="21"/>
        <v>C_AP_G5_RTF_ZS_1-4_SAM_DEW_POINT__C</v>
      </c>
      <c r="Q72" t="str">
        <f t="shared" si="22"/>
        <v>[PREP_AP_G5_RTF_ZS_1-4_SAM_DEW_POINT__C]</v>
      </c>
      <c r="S72" t="str">
        <f t="shared" si="23"/>
        <v>CV_AP_G5_RTF_ZS_1-4_SAM_DEW_POINT__C_MIN</v>
      </c>
      <c r="T72" t="str">
        <f t="shared" si="24"/>
        <v>CV_AP_G5_RTF_ZS_1-4_SAM_DEW_POINT__C_MAX</v>
      </c>
      <c r="U72" t="str">
        <f t="shared" si="25"/>
        <v>CV_AP_G5_RTF_ZS_1-4_SAM_DEW_POINT__C_AVG</v>
      </c>
      <c r="V72" t="str">
        <f t="shared" si="26"/>
        <v>CV_AP_G5_RTF_ZS_1-4_SAM_DEW_POINT__C_STD</v>
      </c>
      <c r="W72" t="str">
        <f t="shared" si="27"/>
        <v>Min ( [PREP_AP_G5_RTF_ZS_1-4_SAM_DEW_POINT__C] )</v>
      </c>
      <c r="X72" t="str">
        <f t="shared" si="28"/>
        <v>Max ( [PREP_AP_G5_RTF_ZS_1-4_SAM_DEW_POINT__C] )</v>
      </c>
      <c r="Y72" t="str">
        <f t="shared" si="29"/>
        <v>AVG ( [PREP_AP_G5_RTF_ZS_1-4_SAM_DEW_POINT__C] )</v>
      </c>
      <c r="Z72" t="str">
        <f t="shared" si="30"/>
        <v>StdDev ([PREP_AP_G5_RTF_ZS_1-4_SAM_DEW_POINT__C] )</v>
      </c>
    </row>
    <row r="73" spans="1:26" x14ac:dyDescent="0.25">
      <c r="A73" s="1" t="s">
        <v>41</v>
      </c>
      <c r="B73" s="20" t="s">
        <v>4657</v>
      </c>
      <c r="C73" s="20" t="s">
        <v>4657</v>
      </c>
      <c r="D73" s="20" t="s">
        <v>4657</v>
      </c>
      <c r="E73" s="20" t="s">
        <v>4657</v>
      </c>
      <c r="F73" s="1"/>
      <c r="G73" t="s">
        <v>4731</v>
      </c>
      <c r="I73" t="s">
        <v>4142</v>
      </c>
      <c r="J73" t="s">
        <v>113</v>
      </c>
      <c r="K73" t="s">
        <v>41</v>
      </c>
      <c r="M73" t="str">
        <f t="shared" si="18"/>
        <v>RAW_SH01PG_TE01_RTF_Z_1_TEMP_1__C</v>
      </c>
      <c r="N73" t="str">
        <f t="shared" si="19"/>
        <v>PREP_SH01PG_TE01_RTF_Z_1_TEMP_1__C</v>
      </c>
      <c r="O73" t="str">
        <f t="shared" si="20"/>
        <v>[RAW_SH01PG_TE01_RTF_Z_1_TEMP_1__C]</v>
      </c>
      <c r="P73" t="str">
        <f t="shared" si="21"/>
        <v>C_SH01PG_TE01_RTF_Z_1_TEMP_1__C</v>
      </c>
      <c r="Q73" t="str">
        <f t="shared" si="22"/>
        <v>[PREP_SH01PG_TE01_RTF_Z_1_TEMP_1__C]</v>
      </c>
      <c r="R73" s="25">
        <f t="shared" ref="R73:R82" si="31">LEN(S73)</f>
        <v>36</v>
      </c>
      <c r="S73" t="str">
        <f t="shared" si="23"/>
        <v>CV_SH01PG_TE01_RTF_Z_1_TEMP_1__C_MIN</v>
      </c>
      <c r="T73" t="str">
        <f t="shared" si="24"/>
        <v>CV_SH01PG_TE01_RTF_Z_1_TEMP_1__C_MAX</v>
      </c>
      <c r="U73" t="str">
        <f t="shared" si="25"/>
        <v>CV_SH01PG_TE01_RTF_Z_1_TEMP_1__C_AVG</v>
      </c>
      <c r="V73" t="str">
        <f t="shared" si="26"/>
        <v>CV_SH01PG_TE01_RTF_Z_1_TEMP_1__C_STD</v>
      </c>
      <c r="W73" t="str">
        <f t="shared" si="27"/>
        <v>Min ( [PREP_SH01PG_TE01_RTF_Z_1_TEMP_1__C] )</v>
      </c>
      <c r="X73" t="str">
        <f t="shared" si="28"/>
        <v>Max ( [PREP_SH01PG_TE01_RTF_Z_1_TEMP_1__C] )</v>
      </c>
      <c r="Y73" t="str">
        <f t="shared" si="29"/>
        <v>AVG ( [PREP_SH01PG_TE01_RTF_Z_1_TEMP_1__C] )</v>
      </c>
      <c r="Z73" t="str">
        <f t="shared" si="30"/>
        <v>StdDev ([PREP_SH01PG_TE01_RTF_Z_1_TEMP_1__C] )</v>
      </c>
    </row>
    <row r="74" spans="1:26" x14ac:dyDescent="0.25">
      <c r="A74" s="1" t="s">
        <v>41</v>
      </c>
      <c r="B74" s="20" t="s">
        <v>4657</v>
      </c>
      <c r="C74" s="20" t="s">
        <v>4657</v>
      </c>
      <c r="D74" s="20" t="s">
        <v>4657</v>
      </c>
      <c r="E74" s="20" t="s">
        <v>4657</v>
      </c>
      <c r="F74" s="1"/>
      <c r="G74" t="s">
        <v>4732</v>
      </c>
      <c r="I74" t="s">
        <v>4147</v>
      </c>
      <c r="J74" t="s">
        <v>113</v>
      </c>
      <c r="K74" t="s">
        <v>41</v>
      </c>
      <c r="M74" t="str">
        <f t="shared" si="18"/>
        <v>RAW_SH01PG_TE02_RTF_Z_1_TEMP_2__C</v>
      </c>
      <c r="N74" t="str">
        <f t="shared" si="19"/>
        <v>PREP_SH01PG_TE02_RTF_Z_1_TEMP_2__C</v>
      </c>
      <c r="O74" t="str">
        <f t="shared" si="20"/>
        <v>[RAW_SH01PG_TE02_RTF_Z_1_TEMP_2__C]</v>
      </c>
      <c r="P74" t="str">
        <f t="shared" si="21"/>
        <v>C_SH01PG_TE02_RTF_Z_1_TEMP_2__C</v>
      </c>
      <c r="Q74" t="str">
        <f t="shared" si="22"/>
        <v>[PREP_SH01PG_TE02_RTF_Z_1_TEMP_2__C]</v>
      </c>
      <c r="R74" s="25">
        <f t="shared" si="31"/>
        <v>36</v>
      </c>
      <c r="S74" t="str">
        <f t="shared" si="23"/>
        <v>CV_SH01PG_TE02_RTF_Z_1_TEMP_2__C_MIN</v>
      </c>
      <c r="T74" t="str">
        <f t="shared" si="24"/>
        <v>CV_SH01PG_TE02_RTF_Z_1_TEMP_2__C_MAX</v>
      </c>
      <c r="U74" t="str">
        <f t="shared" si="25"/>
        <v>CV_SH01PG_TE02_RTF_Z_1_TEMP_2__C_AVG</v>
      </c>
      <c r="V74" t="str">
        <f t="shared" si="26"/>
        <v>CV_SH01PG_TE02_RTF_Z_1_TEMP_2__C_STD</v>
      </c>
      <c r="W74" t="str">
        <f t="shared" si="27"/>
        <v>Min ( [PREP_SH01PG_TE02_RTF_Z_1_TEMP_2__C] )</v>
      </c>
      <c r="X74" t="str">
        <f t="shared" si="28"/>
        <v>Max ( [PREP_SH01PG_TE02_RTF_Z_1_TEMP_2__C] )</v>
      </c>
      <c r="Y74" t="str">
        <f t="shared" si="29"/>
        <v>AVG ( [PREP_SH01PG_TE02_RTF_Z_1_TEMP_2__C] )</v>
      </c>
      <c r="Z74" t="str">
        <f t="shared" si="30"/>
        <v>StdDev ([PREP_SH01PG_TE02_RTF_Z_1_TEMP_2__C] )</v>
      </c>
    </row>
    <row r="75" spans="1:26" x14ac:dyDescent="0.25">
      <c r="A75" s="1" t="s">
        <v>41</v>
      </c>
      <c r="B75" s="20" t="s">
        <v>4657</v>
      </c>
      <c r="C75" s="20" t="s">
        <v>4657</v>
      </c>
      <c r="D75" s="20" t="s">
        <v>4657</v>
      </c>
      <c r="E75" s="20" t="s">
        <v>4657</v>
      </c>
      <c r="F75" s="1"/>
      <c r="G75" t="s">
        <v>4733</v>
      </c>
      <c r="I75" t="s">
        <v>4157</v>
      </c>
      <c r="J75" t="s">
        <v>113</v>
      </c>
      <c r="K75" t="s">
        <v>41</v>
      </c>
      <c r="M75" t="str">
        <f t="shared" si="18"/>
        <v>RAW_SH03PG_TE01_RTF_Z_3_TEMP_1__C</v>
      </c>
      <c r="N75" t="str">
        <f t="shared" si="19"/>
        <v>PREP_SH03PG_TE01_RTF_Z_3_TEMP_1__C</v>
      </c>
      <c r="O75" t="str">
        <f t="shared" si="20"/>
        <v>[RAW_SH03PG_TE01_RTF_Z_3_TEMP_1__C]</v>
      </c>
      <c r="P75" t="str">
        <f t="shared" si="21"/>
        <v>C_SH03PG_TE01_RTF_Z_3_TEMP_1__C</v>
      </c>
      <c r="Q75" t="str">
        <f t="shared" si="22"/>
        <v>[PREP_SH03PG_TE01_RTF_Z_3_TEMP_1__C]</v>
      </c>
      <c r="R75" s="25">
        <f t="shared" si="31"/>
        <v>36</v>
      </c>
      <c r="S75" t="str">
        <f t="shared" si="23"/>
        <v>CV_SH03PG_TE01_RTF_Z_3_TEMP_1__C_MIN</v>
      </c>
      <c r="T75" t="str">
        <f t="shared" si="24"/>
        <v>CV_SH03PG_TE01_RTF_Z_3_TEMP_1__C_MAX</v>
      </c>
      <c r="U75" t="str">
        <f t="shared" si="25"/>
        <v>CV_SH03PG_TE01_RTF_Z_3_TEMP_1__C_AVG</v>
      </c>
      <c r="V75" t="str">
        <f t="shared" si="26"/>
        <v>CV_SH03PG_TE01_RTF_Z_3_TEMP_1__C_STD</v>
      </c>
      <c r="W75" t="str">
        <f t="shared" si="27"/>
        <v>Min ( [PREP_SH03PG_TE01_RTF_Z_3_TEMP_1__C] )</v>
      </c>
      <c r="X75" t="str">
        <f t="shared" si="28"/>
        <v>Max ( [PREP_SH03PG_TE01_RTF_Z_3_TEMP_1__C] )</v>
      </c>
      <c r="Y75" t="str">
        <f t="shared" si="29"/>
        <v>AVG ( [PREP_SH03PG_TE01_RTF_Z_3_TEMP_1__C] )</v>
      </c>
      <c r="Z75" t="str">
        <f t="shared" si="30"/>
        <v>StdDev ([PREP_SH03PG_TE01_RTF_Z_3_TEMP_1__C] )</v>
      </c>
    </row>
    <row r="76" spans="1:26" x14ac:dyDescent="0.25">
      <c r="A76" s="1" t="s">
        <v>41</v>
      </c>
      <c r="B76" s="20" t="s">
        <v>4657</v>
      </c>
      <c r="C76" s="20" t="s">
        <v>4657</v>
      </c>
      <c r="D76" s="20" t="s">
        <v>4657</v>
      </c>
      <c r="E76" s="20" t="s">
        <v>4657</v>
      </c>
      <c r="F76" s="1"/>
      <c r="G76" t="s">
        <v>4734</v>
      </c>
      <c r="I76" t="s">
        <v>4162</v>
      </c>
      <c r="J76" t="s">
        <v>113</v>
      </c>
      <c r="K76" t="s">
        <v>41</v>
      </c>
      <c r="M76" t="str">
        <f t="shared" si="18"/>
        <v>RAW_SH03PG_TE02_RTF_Z_3_TEMP_2__C</v>
      </c>
      <c r="N76" t="str">
        <f t="shared" si="19"/>
        <v>PREP_SH03PG_TE02_RTF_Z_3_TEMP_2__C</v>
      </c>
      <c r="O76" t="str">
        <f t="shared" si="20"/>
        <v>[RAW_SH03PG_TE02_RTF_Z_3_TEMP_2__C]</v>
      </c>
      <c r="P76" t="str">
        <f t="shared" si="21"/>
        <v>C_SH03PG_TE02_RTF_Z_3_TEMP_2__C</v>
      </c>
      <c r="Q76" t="str">
        <f t="shared" si="22"/>
        <v>[PREP_SH03PG_TE02_RTF_Z_3_TEMP_2__C]</v>
      </c>
      <c r="R76" s="25">
        <f t="shared" si="31"/>
        <v>36</v>
      </c>
      <c r="S76" t="str">
        <f t="shared" si="23"/>
        <v>CV_SH03PG_TE02_RTF_Z_3_TEMP_2__C_MIN</v>
      </c>
      <c r="T76" t="str">
        <f t="shared" si="24"/>
        <v>CV_SH03PG_TE02_RTF_Z_3_TEMP_2__C_MAX</v>
      </c>
      <c r="U76" t="str">
        <f t="shared" si="25"/>
        <v>CV_SH03PG_TE02_RTF_Z_3_TEMP_2__C_AVG</v>
      </c>
      <c r="V76" t="str">
        <f t="shared" si="26"/>
        <v>CV_SH03PG_TE02_RTF_Z_3_TEMP_2__C_STD</v>
      </c>
      <c r="W76" t="str">
        <f t="shared" si="27"/>
        <v>Min ( [PREP_SH03PG_TE02_RTF_Z_3_TEMP_2__C] )</v>
      </c>
      <c r="X76" t="str">
        <f t="shared" si="28"/>
        <v>Max ( [PREP_SH03PG_TE02_RTF_Z_3_TEMP_2__C] )</v>
      </c>
      <c r="Y76" t="str">
        <f t="shared" si="29"/>
        <v>AVG ( [PREP_SH03PG_TE02_RTF_Z_3_TEMP_2__C] )</v>
      </c>
      <c r="Z76" t="str">
        <f t="shared" si="30"/>
        <v>StdDev ([PREP_SH03PG_TE02_RTF_Z_3_TEMP_2__C] )</v>
      </c>
    </row>
    <row r="77" spans="1:26" x14ac:dyDescent="0.25">
      <c r="A77" s="1" t="s">
        <v>41</v>
      </c>
      <c r="B77" s="20" t="s">
        <v>4657</v>
      </c>
      <c r="C77" s="20" t="s">
        <v>4657</v>
      </c>
      <c r="D77" s="20" t="s">
        <v>4657</v>
      </c>
      <c r="E77" s="20" t="s">
        <v>4657</v>
      </c>
      <c r="F77" s="1"/>
      <c r="G77" t="s">
        <v>4735</v>
      </c>
      <c r="I77" t="s">
        <v>4167</v>
      </c>
      <c r="J77" t="s">
        <v>113</v>
      </c>
      <c r="K77" t="s">
        <v>41</v>
      </c>
      <c r="M77" t="str">
        <f t="shared" si="18"/>
        <v>RAW_SH02PG_TT01_RTF_Z_2_TEMP_1__C</v>
      </c>
      <c r="N77" t="str">
        <f t="shared" si="19"/>
        <v>PREP_SH02PG_TT01_RTF_Z_2_TEMP_1__C</v>
      </c>
      <c r="O77" t="str">
        <f t="shared" si="20"/>
        <v>[RAW_SH02PG_TT01_RTF_Z_2_TEMP_1__C]</v>
      </c>
      <c r="P77" t="str">
        <f t="shared" si="21"/>
        <v>C_SH02PG_TT01_RTF_Z_2_TEMP_1__C</v>
      </c>
      <c r="Q77" t="str">
        <f t="shared" si="22"/>
        <v>[PREP_SH02PG_TT01_RTF_Z_2_TEMP_1__C]</v>
      </c>
      <c r="R77" s="25">
        <f t="shared" si="31"/>
        <v>36</v>
      </c>
      <c r="S77" t="str">
        <f t="shared" si="23"/>
        <v>CV_SH02PG_TT01_RTF_Z_2_TEMP_1__C_MIN</v>
      </c>
      <c r="T77" t="str">
        <f t="shared" si="24"/>
        <v>CV_SH02PG_TT01_RTF_Z_2_TEMP_1__C_MAX</v>
      </c>
      <c r="U77" t="str">
        <f t="shared" si="25"/>
        <v>CV_SH02PG_TT01_RTF_Z_2_TEMP_1__C_AVG</v>
      </c>
      <c r="V77" t="str">
        <f t="shared" si="26"/>
        <v>CV_SH02PG_TT01_RTF_Z_2_TEMP_1__C_STD</v>
      </c>
      <c r="W77" t="str">
        <f t="shared" si="27"/>
        <v>Min ( [PREP_SH02PG_TT01_RTF_Z_2_TEMP_1__C] )</v>
      </c>
      <c r="X77" t="str">
        <f t="shared" si="28"/>
        <v>Max ( [PREP_SH02PG_TT01_RTF_Z_2_TEMP_1__C] )</v>
      </c>
      <c r="Y77" t="str">
        <f t="shared" si="29"/>
        <v>AVG ( [PREP_SH02PG_TT01_RTF_Z_2_TEMP_1__C] )</v>
      </c>
      <c r="Z77" t="str">
        <f t="shared" si="30"/>
        <v>StdDev ([PREP_SH02PG_TT01_RTF_Z_2_TEMP_1__C] )</v>
      </c>
    </row>
    <row r="78" spans="1:26" x14ac:dyDescent="0.25">
      <c r="A78" s="1" t="s">
        <v>41</v>
      </c>
      <c r="B78" s="20" t="s">
        <v>4657</v>
      </c>
      <c r="C78" s="20" t="s">
        <v>4657</v>
      </c>
      <c r="D78" s="20" t="s">
        <v>4657</v>
      </c>
      <c r="E78" s="20" t="s">
        <v>4657</v>
      </c>
      <c r="F78" s="1"/>
      <c r="G78" t="s">
        <v>4736</v>
      </c>
      <c r="I78" t="s">
        <v>4172</v>
      </c>
      <c r="J78" t="s">
        <v>113</v>
      </c>
      <c r="K78" t="s">
        <v>41</v>
      </c>
      <c r="M78" t="str">
        <f t="shared" si="18"/>
        <v>RAW_SH02PG_TT02_RTF_Z_2_TEMP_2__C</v>
      </c>
      <c r="N78" t="str">
        <f t="shared" si="19"/>
        <v>PREP_SH02PG_TT02_RTF_Z_2_TEMP_2__C</v>
      </c>
      <c r="O78" t="str">
        <f t="shared" si="20"/>
        <v>[RAW_SH02PG_TT02_RTF_Z_2_TEMP_2__C]</v>
      </c>
      <c r="P78" t="str">
        <f t="shared" si="21"/>
        <v>C_SH02PG_TT02_RTF_Z_2_TEMP_2__C</v>
      </c>
      <c r="Q78" t="str">
        <f t="shared" si="22"/>
        <v>[PREP_SH02PG_TT02_RTF_Z_2_TEMP_2__C]</v>
      </c>
      <c r="R78" s="25">
        <f t="shared" si="31"/>
        <v>36</v>
      </c>
      <c r="S78" t="str">
        <f t="shared" si="23"/>
        <v>CV_SH02PG_TT02_RTF_Z_2_TEMP_2__C_MIN</v>
      </c>
      <c r="T78" t="str">
        <f t="shared" si="24"/>
        <v>CV_SH02PG_TT02_RTF_Z_2_TEMP_2__C_MAX</v>
      </c>
      <c r="U78" t="str">
        <f t="shared" si="25"/>
        <v>CV_SH02PG_TT02_RTF_Z_2_TEMP_2__C_AVG</v>
      </c>
      <c r="V78" t="str">
        <f t="shared" si="26"/>
        <v>CV_SH02PG_TT02_RTF_Z_2_TEMP_2__C_STD</v>
      </c>
      <c r="W78" t="str">
        <f t="shared" si="27"/>
        <v>Min ( [PREP_SH02PG_TT02_RTF_Z_2_TEMP_2__C] )</v>
      </c>
      <c r="X78" t="str">
        <f t="shared" si="28"/>
        <v>Max ( [PREP_SH02PG_TT02_RTF_Z_2_TEMP_2__C] )</v>
      </c>
      <c r="Y78" t="str">
        <f t="shared" si="29"/>
        <v>AVG ( [PREP_SH02PG_TT02_RTF_Z_2_TEMP_2__C] )</v>
      </c>
      <c r="Z78" t="str">
        <f t="shared" si="30"/>
        <v>StdDev ([PREP_SH02PG_TT02_RTF_Z_2_TEMP_2__C] )</v>
      </c>
    </row>
    <row r="79" spans="1:26" x14ac:dyDescent="0.25">
      <c r="A79" s="1" t="s">
        <v>41</v>
      </c>
      <c r="B79" s="20" t="s">
        <v>4657</v>
      </c>
      <c r="C79" s="20" t="s">
        <v>4657</v>
      </c>
      <c r="D79" s="20" t="s">
        <v>4657</v>
      </c>
      <c r="E79" s="20" t="s">
        <v>4657</v>
      </c>
      <c r="F79" s="1"/>
      <c r="G79" t="s">
        <v>4737</v>
      </c>
      <c r="I79" t="s">
        <v>4177</v>
      </c>
      <c r="J79" t="s">
        <v>113</v>
      </c>
      <c r="K79" t="s">
        <v>41</v>
      </c>
      <c r="M79" t="str">
        <f t="shared" si="18"/>
        <v>RAW_SH04PG_TE01_RTF_Z_4_TEMP_1__C</v>
      </c>
      <c r="N79" t="str">
        <f t="shared" si="19"/>
        <v>PREP_SH04PG_TE01_RTF_Z_4_TEMP_1__C</v>
      </c>
      <c r="O79" t="str">
        <f t="shared" si="20"/>
        <v>[RAW_SH04PG_TE01_RTF_Z_4_TEMP_1__C]</v>
      </c>
      <c r="P79" t="str">
        <f t="shared" si="21"/>
        <v>C_SH04PG_TE01_RTF_Z_4_TEMP_1__C</v>
      </c>
      <c r="Q79" t="str">
        <f t="shared" si="22"/>
        <v>[PREP_SH04PG_TE01_RTF_Z_4_TEMP_1__C]</v>
      </c>
      <c r="R79" s="25">
        <f t="shared" si="31"/>
        <v>36</v>
      </c>
      <c r="S79" t="str">
        <f t="shared" si="23"/>
        <v>CV_SH04PG_TE01_RTF_Z_4_TEMP_1__C_MIN</v>
      </c>
      <c r="T79" t="str">
        <f t="shared" si="24"/>
        <v>CV_SH04PG_TE01_RTF_Z_4_TEMP_1__C_MAX</v>
      </c>
      <c r="U79" t="str">
        <f t="shared" si="25"/>
        <v>CV_SH04PG_TE01_RTF_Z_4_TEMP_1__C_AVG</v>
      </c>
      <c r="V79" t="str">
        <f t="shared" si="26"/>
        <v>CV_SH04PG_TE01_RTF_Z_4_TEMP_1__C_STD</v>
      </c>
      <c r="W79" t="str">
        <f t="shared" si="27"/>
        <v>Min ( [PREP_SH04PG_TE01_RTF_Z_4_TEMP_1__C] )</v>
      </c>
      <c r="X79" t="str">
        <f t="shared" si="28"/>
        <v>Max ( [PREP_SH04PG_TE01_RTF_Z_4_TEMP_1__C] )</v>
      </c>
      <c r="Y79" t="str">
        <f t="shared" si="29"/>
        <v>AVG ( [PREP_SH04PG_TE01_RTF_Z_4_TEMP_1__C] )</v>
      </c>
      <c r="Z79" t="str">
        <f t="shared" si="30"/>
        <v>StdDev ([PREP_SH04PG_TE01_RTF_Z_4_TEMP_1__C] )</v>
      </c>
    </row>
    <row r="80" spans="1:26" x14ac:dyDescent="0.25">
      <c r="A80" s="1" t="s">
        <v>41</v>
      </c>
      <c r="B80" s="20" t="s">
        <v>4657</v>
      </c>
      <c r="C80" s="20" t="s">
        <v>4657</v>
      </c>
      <c r="D80" s="20" t="s">
        <v>4657</v>
      </c>
      <c r="E80" s="20" t="s">
        <v>4657</v>
      </c>
      <c r="F80" s="1"/>
      <c r="G80" t="s">
        <v>4738</v>
      </c>
      <c r="I80" t="s">
        <v>4182</v>
      </c>
      <c r="J80" t="s">
        <v>113</v>
      </c>
      <c r="K80" t="s">
        <v>41</v>
      </c>
      <c r="M80" t="str">
        <f t="shared" si="18"/>
        <v>RAW_SH04PG_TE02_RTF_Z_4_TEMP_2__C</v>
      </c>
      <c r="N80" t="str">
        <f t="shared" si="19"/>
        <v>PREP_SH04PG_TE02_RTF_Z_4_TEMP_2__C</v>
      </c>
      <c r="O80" t="str">
        <f t="shared" si="20"/>
        <v>[RAW_SH04PG_TE02_RTF_Z_4_TEMP_2__C]</v>
      </c>
      <c r="P80" t="str">
        <f t="shared" si="21"/>
        <v>C_SH04PG_TE02_RTF_Z_4_TEMP_2__C</v>
      </c>
      <c r="Q80" t="str">
        <f t="shared" si="22"/>
        <v>[PREP_SH04PG_TE02_RTF_Z_4_TEMP_2__C]</v>
      </c>
      <c r="R80" s="25">
        <f t="shared" si="31"/>
        <v>36</v>
      </c>
      <c r="S80" t="str">
        <f t="shared" si="23"/>
        <v>CV_SH04PG_TE02_RTF_Z_4_TEMP_2__C_MIN</v>
      </c>
      <c r="T80" t="str">
        <f t="shared" si="24"/>
        <v>CV_SH04PG_TE02_RTF_Z_4_TEMP_2__C_MAX</v>
      </c>
      <c r="U80" t="str">
        <f t="shared" si="25"/>
        <v>CV_SH04PG_TE02_RTF_Z_4_TEMP_2__C_AVG</v>
      </c>
      <c r="V80" t="str">
        <f t="shared" si="26"/>
        <v>CV_SH04PG_TE02_RTF_Z_4_TEMP_2__C_STD</v>
      </c>
      <c r="W80" t="str">
        <f t="shared" si="27"/>
        <v>Min ( [PREP_SH04PG_TE02_RTF_Z_4_TEMP_2__C] )</v>
      </c>
      <c r="X80" t="str">
        <f t="shared" si="28"/>
        <v>Max ( [PREP_SH04PG_TE02_RTF_Z_4_TEMP_2__C] )</v>
      </c>
      <c r="Y80" t="str">
        <f t="shared" si="29"/>
        <v>AVG ( [PREP_SH04PG_TE02_RTF_Z_4_TEMP_2__C] )</v>
      </c>
      <c r="Z80" t="str">
        <f t="shared" si="30"/>
        <v>StdDev ([PREP_SH04PG_TE02_RTF_Z_4_TEMP_2__C] )</v>
      </c>
    </row>
    <row r="81" spans="1:26" x14ac:dyDescent="0.25">
      <c r="A81" s="1" t="s">
        <v>41</v>
      </c>
      <c r="B81" s="20" t="s">
        <v>4657</v>
      </c>
      <c r="C81" s="20" t="s">
        <v>4657</v>
      </c>
      <c r="D81" s="20" t="s">
        <v>4657</v>
      </c>
      <c r="E81" s="20" t="s">
        <v>4657</v>
      </c>
      <c r="F81" s="1"/>
      <c r="G81" t="s">
        <v>4739</v>
      </c>
      <c r="I81" t="s">
        <v>4122</v>
      </c>
      <c r="J81" t="s">
        <v>113</v>
      </c>
      <c r="K81" t="s">
        <v>41</v>
      </c>
      <c r="M81" t="str">
        <f t="shared" si="18"/>
        <v>RAW_PY0500_RT05a_RTF_Z_4_PY05A_MS_STRIP_TEMP__C</v>
      </c>
      <c r="N81" t="str">
        <f t="shared" si="19"/>
        <v>PREP_PY0500_RT05a_RTF_Z_4_PY05A_MS_STRIP_TEMP__C</v>
      </c>
      <c r="O81" t="str">
        <f t="shared" si="20"/>
        <v>[RAW_PY0500_RT05a_RTF_Z_4_PY05A_MS_STRIP_TEMP__C]</v>
      </c>
      <c r="P81" t="str">
        <f t="shared" si="21"/>
        <v>C_PY0500_RT05a_RTF_Z_4_PY05A_MS_STRIP_TEMP__C</v>
      </c>
      <c r="Q81" t="str">
        <f t="shared" si="22"/>
        <v>[PREP_PY0500_RT05a_RTF_Z_4_PY05A_MS_STRIP_TEMP__C]</v>
      </c>
      <c r="R81" s="25">
        <f t="shared" si="31"/>
        <v>50</v>
      </c>
      <c r="S81" t="str">
        <f t="shared" si="23"/>
        <v>CV_PY0500_RT05a_RTF_Z_4_PY05A_MS_STRIP_TEMP__C_MIN</v>
      </c>
      <c r="T81" t="str">
        <f t="shared" si="24"/>
        <v>CV_PY0500_RT05a_RTF_Z_4_PY05A_MS_STRIP_TEMP__C_MAX</v>
      </c>
      <c r="U81" t="str">
        <f t="shared" si="25"/>
        <v>CV_PY0500_RT05a_RTF_Z_4_PY05A_MS_STRIP_TEMP__C_AVG</v>
      </c>
      <c r="V81" t="str">
        <f t="shared" si="26"/>
        <v>CV_PY0500_RT05a_RTF_Z_4_PY05A_MS_STRIP_TEMP__C_STD</v>
      </c>
      <c r="W81" t="str">
        <f t="shared" si="27"/>
        <v>Min ( [PREP_PY0500_RT05a_RTF_Z_4_PY05A_MS_STRIP_TEMP__C] )</v>
      </c>
      <c r="X81" t="str">
        <f t="shared" si="28"/>
        <v>Max ( [PREP_PY0500_RT05a_RTF_Z_4_PY05A_MS_STRIP_TEMP__C] )</v>
      </c>
      <c r="Y81" t="str">
        <f t="shared" si="29"/>
        <v>AVG ( [PREP_PY0500_RT05a_RTF_Z_4_PY05A_MS_STRIP_TEMP__C] )</v>
      </c>
      <c r="Z81" t="str">
        <f t="shared" si="30"/>
        <v>StdDev ([PREP_PY0500_RT05a_RTF_Z_4_PY05A_MS_STRIP_TEMP__C] )</v>
      </c>
    </row>
    <row r="82" spans="1:26" x14ac:dyDescent="0.25">
      <c r="A82" s="1" t="s">
        <v>41</v>
      </c>
      <c r="B82" s="20" t="s">
        <v>4657</v>
      </c>
      <c r="C82" s="20" t="s">
        <v>4657</v>
      </c>
      <c r="D82" s="20" t="s">
        <v>4657</v>
      </c>
      <c r="E82" s="20" t="s">
        <v>4657</v>
      </c>
      <c r="F82" s="1"/>
      <c r="G82" t="s">
        <v>4740</v>
      </c>
      <c r="I82" t="s">
        <v>4127</v>
      </c>
      <c r="J82" t="s">
        <v>113</v>
      </c>
      <c r="K82" t="s">
        <v>41</v>
      </c>
      <c r="M82" t="str">
        <f t="shared" si="18"/>
        <v>RAW_PY0500_RT05b_RTF_Z_4_PY05B_OS_STRIP_TEMP__C</v>
      </c>
      <c r="N82" t="str">
        <f t="shared" si="19"/>
        <v>PREP_PY0500_RT05b_RTF_Z_4_PY05B_OS_STRIP_TEMP__C</v>
      </c>
      <c r="O82" t="str">
        <f t="shared" si="20"/>
        <v>[RAW_PY0500_RT05b_RTF_Z_4_PY05B_OS_STRIP_TEMP__C]</v>
      </c>
      <c r="P82" t="str">
        <f t="shared" si="21"/>
        <v>C_PY0500_RT05b_RTF_Z_4_PY05B_OS_STRIP_TEMP__C</v>
      </c>
      <c r="Q82" t="str">
        <f t="shared" si="22"/>
        <v>[PREP_PY0500_RT05b_RTF_Z_4_PY05B_OS_STRIP_TEMP__C]</v>
      </c>
      <c r="R82" s="25">
        <f t="shared" si="31"/>
        <v>50</v>
      </c>
      <c r="S82" t="str">
        <f t="shared" si="23"/>
        <v>CV_PY0500_RT05b_RTF_Z_4_PY05B_OS_STRIP_TEMP__C_MIN</v>
      </c>
      <c r="T82" t="str">
        <f t="shared" si="24"/>
        <v>CV_PY0500_RT05b_RTF_Z_4_PY05B_OS_STRIP_TEMP__C_MAX</v>
      </c>
      <c r="U82" t="str">
        <f t="shared" si="25"/>
        <v>CV_PY0500_RT05b_RTF_Z_4_PY05B_OS_STRIP_TEMP__C_AVG</v>
      </c>
      <c r="V82" t="str">
        <f t="shared" si="26"/>
        <v>CV_PY0500_RT05b_RTF_Z_4_PY05B_OS_STRIP_TEMP__C_STD</v>
      </c>
      <c r="W82" t="str">
        <f t="shared" si="27"/>
        <v>Min ( [PREP_PY0500_RT05b_RTF_Z_4_PY05B_OS_STRIP_TEMP__C] )</v>
      </c>
      <c r="X82" t="str">
        <f t="shared" si="28"/>
        <v>Max ( [PREP_PY0500_RT05b_RTF_Z_4_PY05B_OS_STRIP_TEMP__C] )</v>
      </c>
      <c r="Y82" t="str">
        <f t="shared" si="29"/>
        <v>AVG ( [PREP_PY0500_RT05b_RTF_Z_4_PY05B_OS_STRIP_TEMP__C] )</v>
      </c>
      <c r="Z82" t="str">
        <f t="shared" si="30"/>
        <v>StdDev ([PREP_PY0500_RT05b_RTF_Z_4_PY05B_OS_STRIP_TEMP__C] )</v>
      </c>
    </row>
    <row r="83" spans="1:26" x14ac:dyDescent="0.25">
      <c r="A83" s="1" t="s">
        <v>41</v>
      </c>
      <c r="B83" s="20" t="s">
        <v>4657</v>
      </c>
      <c r="C83" s="20"/>
      <c r="D83" s="20"/>
      <c r="E83" s="20" t="s">
        <v>4657</v>
      </c>
      <c r="F83" s="1"/>
      <c r="G83" t="s">
        <v>4741</v>
      </c>
      <c r="I83" t="s">
        <v>4226</v>
      </c>
      <c r="J83" t="s">
        <v>113</v>
      </c>
      <c r="K83" t="s">
        <v>41</v>
      </c>
      <c r="M83" t="str">
        <f t="shared" si="18"/>
        <v>RAW_RTF_Z_4_PY05_SP_OF_MM_MODE__C</v>
      </c>
      <c r="N83" t="str">
        <f t="shared" si="19"/>
        <v>PREP_RTF_Z_4_PY05_SP_OF_MM_MODE__C</v>
      </c>
      <c r="O83" t="str">
        <f t="shared" si="20"/>
        <v>[RAW_RTF_Z_4_PY05_SP_OF_MM_MODE__C]</v>
      </c>
      <c r="P83" t="str">
        <f t="shared" si="21"/>
        <v>C_RTF_Z_4_PY05_SP_OF_MM_MODE__C</v>
      </c>
      <c r="Q83" t="str">
        <f t="shared" si="22"/>
        <v>[PREP_RTF_Z_4_PY05_SP_OF_MM_MODE__C]</v>
      </c>
      <c r="S83" t="str">
        <f t="shared" si="23"/>
        <v>CV_RTF_Z_4_PY05_SP_OF_MM_MODE__C_MIN</v>
      </c>
      <c r="T83" t="str">
        <f t="shared" si="24"/>
        <v>CV_RTF_Z_4_PY05_SP_OF_MM_MODE__C_MAX</v>
      </c>
      <c r="U83" t="str">
        <f t="shared" si="25"/>
        <v>CV_RTF_Z_4_PY05_SP_OF_MM_MODE__C_AVG</v>
      </c>
      <c r="V83" t="str">
        <f t="shared" si="26"/>
        <v>CV_RTF_Z_4_PY05_SP_OF_MM_MODE__C_STD</v>
      </c>
      <c r="W83" t="str">
        <f t="shared" si="27"/>
        <v>Min ( [PREP_RTF_Z_4_PY05_SP_OF_MM_MODE__C] )</v>
      </c>
      <c r="X83" t="str">
        <f t="shared" si="28"/>
        <v>Max ( [PREP_RTF_Z_4_PY05_SP_OF_MM_MODE__C] )</v>
      </c>
      <c r="Y83" t="str">
        <f t="shared" si="29"/>
        <v>AVG ( [PREP_RTF_Z_4_PY05_SP_OF_MM_MODE__C] )</v>
      </c>
      <c r="Z83" t="str">
        <f t="shared" si="30"/>
        <v>StdDev ([PREP_RTF_Z_4_PY05_SP_OF_MM_MODE__C] )</v>
      </c>
    </row>
    <row r="84" spans="1:26" x14ac:dyDescent="0.25">
      <c r="A84" s="1" t="s">
        <v>41</v>
      </c>
      <c r="B84" s="20" t="s">
        <v>4657</v>
      </c>
      <c r="C84" s="20"/>
      <c r="D84" s="20"/>
      <c r="E84" s="20" t="s">
        <v>4657</v>
      </c>
      <c r="F84" s="1"/>
      <c r="G84" t="s">
        <v>4742</v>
      </c>
      <c r="I84" t="s">
        <v>4231</v>
      </c>
      <c r="J84" t="s">
        <v>113</v>
      </c>
      <c r="K84" t="s">
        <v>41</v>
      </c>
      <c r="M84" t="str">
        <f t="shared" si="18"/>
        <v>RAW_RTF_Z_4_PY05_HIGH_QUAL_LIM_OF_MM_MODE__C</v>
      </c>
      <c r="N84" t="str">
        <f t="shared" si="19"/>
        <v>PREP_RTF_Z_4_PY05_HIGH_QUAL_LIM_OF_MM_MODE__C</v>
      </c>
      <c r="O84" t="str">
        <f t="shared" si="20"/>
        <v>[RAW_RTF_Z_4_PY05_HIGH_QUAL_LIM_OF_MM_MODE__C]</v>
      </c>
      <c r="P84" t="str">
        <f t="shared" si="21"/>
        <v>C_RTF_Z_4_PY05_HIGH_QUAL_LIM_OF_MM_MODE__C</v>
      </c>
      <c r="Q84" t="str">
        <f t="shared" si="22"/>
        <v>[PREP_RTF_Z_4_PY05_HIGH_QUAL_LIM_OF_MM_MODE__C]</v>
      </c>
      <c r="S84" t="str">
        <f t="shared" si="23"/>
        <v>CV_RTF_Z_4_PY05_HIGH_QUAL_LIM_OF_MM_MODE__C_MIN</v>
      </c>
      <c r="T84" t="str">
        <f t="shared" si="24"/>
        <v>CV_RTF_Z_4_PY05_HIGH_QUAL_LIM_OF_MM_MODE__C_MAX</v>
      </c>
      <c r="U84" t="str">
        <f t="shared" si="25"/>
        <v>CV_RTF_Z_4_PY05_HIGH_QUAL_LIM_OF_MM_MODE__C_AVG</v>
      </c>
      <c r="V84" t="str">
        <f t="shared" si="26"/>
        <v>CV_RTF_Z_4_PY05_HIGH_QUAL_LIM_OF_MM_MODE__C_STD</v>
      </c>
      <c r="W84" t="str">
        <f t="shared" si="27"/>
        <v>Min ( [PREP_RTF_Z_4_PY05_HIGH_QUAL_LIM_OF_MM_MODE__C] )</v>
      </c>
      <c r="X84" t="str">
        <f t="shared" si="28"/>
        <v>Max ( [PREP_RTF_Z_4_PY05_HIGH_QUAL_LIM_OF_MM_MODE__C] )</v>
      </c>
      <c r="Y84" t="str">
        <f t="shared" si="29"/>
        <v>AVG ( [PREP_RTF_Z_4_PY05_HIGH_QUAL_LIM_OF_MM_MODE__C] )</v>
      </c>
      <c r="Z84" t="str">
        <f t="shared" si="30"/>
        <v>StdDev ([PREP_RTF_Z_4_PY05_HIGH_QUAL_LIM_OF_MM_MODE__C] )</v>
      </c>
    </row>
    <row r="85" spans="1:26" x14ac:dyDescent="0.25">
      <c r="A85" s="1" t="s">
        <v>41</v>
      </c>
      <c r="B85" s="20" t="s">
        <v>4657</v>
      </c>
      <c r="C85" s="20"/>
      <c r="D85" s="20"/>
      <c r="E85" s="20" t="s">
        <v>4657</v>
      </c>
      <c r="F85" s="1"/>
      <c r="G85" t="s">
        <v>4743</v>
      </c>
      <c r="I85" t="s">
        <v>4236</v>
      </c>
      <c r="J85" t="s">
        <v>113</v>
      </c>
      <c r="K85" t="s">
        <v>41</v>
      </c>
      <c r="M85" t="str">
        <f t="shared" si="18"/>
        <v>RAW_RTF_Z_4_PY05_LOW_QUAL_LIM_OF_MM_MODE__C</v>
      </c>
      <c r="N85" t="str">
        <f t="shared" si="19"/>
        <v>PREP_RTF_Z_4_PY05_LOW_QUAL_LIM_OF_MM_MODE__C</v>
      </c>
      <c r="O85" t="str">
        <f t="shared" si="20"/>
        <v>[RAW_RTF_Z_4_PY05_LOW_QUAL_LIM_OF_MM_MODE__C]</v>
      </c>
      <c r="P85" t="str">
        <f t="shared" si="21"/>
        <v>C_RTF_Z_4_PY05_LOW_QUAL_LIM_OF_MM_MODE__C</v>
      </c>
      <c r="Q85" t="str">
        <f t="shared" si="22"/>
        <v>[PREP_RTF_Z_4_PY05_LOW_QUAL_LIM_OF_MM_MODE__C]</v>
      </c>
      <c r="S85" t="str">
        <f t="shared" si="23"/>
        <v>CV_RTF_Z_4_PY05_LOW_QUAL_LIM_OF_MM_MODE__C_MIN</v>
      </c>
      <c r="T85" t="str">
        <f t="shared" si="24"/>
        <v>CV_RTF_Z_4_PY05_LOW_QUAL_LIM_OF_MM_MODE__C_MAX</v>
      </c>
      <c r="U85" t="str">
        <f t="shared" si="25"/>
        <v>CV_RTF_Z_4_PY05_LOW_QUAL_LIM_OF_MM_MODE__C_AVG</v>
      </c>
      <c r="V85" t="str">
        <f t="shared" si="26"/>
        <v>CV_RTF_Z_4_PY05_LOW_QUAL_LIM_OF_MM_MODE__C_STD</v>
      </c>
      <c r="W85" t="str">
        <f t="shared" si="27"/>
        <v>Min ( [PREP_RTF_Z_4_PY05_LOW_QUAL_LIM_OF_MM_MODE__C] )</v>
      </c>
      <c r="X85" t="str">
        <f t="shared" si="28"/>
        <v>Max ( [PREP_RTF_Z_4_PY05_LOW_QUAL_LIM_OF_MM_MODE__C] )</v>
      </c>
      <c r="Y85" t="str">
        <f t="shared" si="29"/>
        <v>AVG ( [PREP_RTF_Z_4_PY05_LOW_QUAL_LIM_OF_MM_MODE__C] )</v>
      </c>
      <c r="Z85" t="str">
        <f t="shared" si="30"/>
        <v>StdDev ([PREP_RTF_Z_4_PY05_LOW_QUAL_LIM_OF_MM_MODE__C] )</v>
      </c>
    </row>
    <row r="86" spans="1:26" x14ac:dyDescent="0.25">
      <c r="A86" s="1" t="s">
        <v>41</v>
      </c>
      <c r="B86" s="1" t="s">
        <v>41</v>
      </c>
      <c r="C86" s="1" t="s">
        <v>41</v>
      </c>
      <c r="D86" s="1" t="s">
        <v>41</v>
      </c>
      <c r="E86" s="1" t="s">
        <v>41</v>
      </c>
      <c r="F86" s="1"/>
      <c r="G86" t="s">
        <v>3091</v>
      </c>
      <c r="I86" t="s">
        <v>3090</v>
      </c>
      <c r="J86" t="s">
        <v>2766</v>
      </c>
      <c r="L86"/>
      <c r="M86" t="str">
        <f t="shared" si="18"/>
        <v>RAW_FUR_BBZ_TM4_PV_N</v>
      </c>
      <c r="N86" t="str">
        <f t="shared" si="19"/>
        <v>PREP_FUR_BBZ_TM4_PV_N</v>
      </c>
      <c r="O86" t="str">
        <f t="shared" si="20"/>
        <v>[RAW_FUR_BBZ_TM4_PV_N]</v>
      </c>
      <c r="P86" t="str">
        <f t="shared" si="21"/>
        <v>C_FUR_BBZ_TM4_PV_N</v>
      </c>
      <c r="Q86" t="str">
        <f t="shared" si="22"/>
        <v>[PREP_FUR_BBZ_TM4_PV_N]</v>
      </c>
      <c r="R86" s="25">
        <f>LEN(S86)</f>
        <v>23</v>
      </c>
      <c r="S86" t="str">
        <f t="shared" si="23"/>
        <v>CV_FUR_BBZ_TM4_PV_N_MIN</v>
      </c>
      <c r="T86" t="str">
        <f t="shared" si="24"/>
        <v>CV_FUR_BBZ_TM4_PV_N_MAX</v>
      </c>
      <c r="U86" t="str">
        <f t="shared" si="25"/>
        <v>CV_FUR_BBZ_TM4_PV_N_AVG</v>
      </c>
      <c r="V86" t="str">
        <f t="shared" si="26"/>
        <v>CV_FUR_BBZ_TM4_PV_N_STD</v>
      </c>
      <c r="W86" t="str">
        <f t="shared" si="27"/>
        <v>Min ( [PREP_FUR_BBZ_TM4_PV_N] )</v>
      </c>
      <c r="X86" t="str">
        <f t="shared" si="28"/>
        <v>Max ( [PREP_FUR_BBZ_TM4_PV_N] )</v>
      </c>
      <c r="Y86" t="str">
        <f t="shared" si="29"/>
        <v>AVG ( [PREP_FUR_BBZ_TM4_PV_N] )</v>
      </c>
      <c r="Z86" t="str">
        <f t="shared" si="30"/>
        <v>StdDev ([PREP_FUR_BBZ_TM4_PV_N] )</v>
      </c>
    </row>
    <row r="87" spans="1:26" x14ac:dyDescent="0.25">
      <c r="A87" s="1" t="s">
        <v>4683</v>
      </c>
      <c r="B87" s="20" t="s">
        <v>4657</v>
      </c>
      <c r="C87" s="20"/>
      <c r="D87" s="20"/>
      <c r="E87" s="20" t="s">
        <v>4657</v>
      </c>
      <c r="F87" s="1"/>
      <c r="G87" t="s">
        <v>4744</v>
      </c>
      <c r="I87" t="s">
        <v>4745</v>
      </c>
      <c r="J87" t="s">
        <v>57</v>
      </c>
      <c r="K87" t="s">
        <v>41</v>
      </c>
      <c r="M87" t="str">
        <f t="shared" si="18"/>
        <v>RAW_AP_F1_RTF_ZS_5-6_SAM_H2__PERC</v>
      </c>
      <c r="N87" t="str">
        <f t="shared" si="19"/>
        <v>PREP_AP_F1_RTF_ZS_5-6_SAM_H2__PERC</v>
      </c>
      <c r="O87" t="str">
        <f t="shared" si="20"/>
        <v>[RAW_AP_F1_RTF_ZS_5-6_SAM_H2__PERC]</v>
      </c>
      <c r="P87" t="str">
        <f t="shared" si="21"/>
        <v>C_AP_F1_RTF_ZS_5-6_SAM_H2__PERC</v>
      </c>
      <c r="Q87" t="str">
        <f t="shared" si="22"/>
        <v>[PREP_AP_F1_RTF_ZS_5-6_SAM_H2__PERC]</v>
      </c>
      <c r="S87" t="str">
        <f t="shared" si="23"/>
        <v>CV_AP_F1_RTF_ZS_5-6_SAM_H2__PERC_MIN</v>
      </c>
      <c r="T87" t="str">
        <f t="shared" si="24"/>
        <v>CV_AP_F1_RTF_ZS_5-6_SAM_H2__PERC_MAX</v>
      </c>
      <c r="U87" t="str">
        <f t="shared" si="25"/>
        <v>CV_AP_F1_RTF_ZS_5-6_SAM_H2__PERC_AVG</v>
      </c>
      <c r="V87" t="str">
        <f t="shared" si="26"/>
        <v>CV_AP_F1_RTF_ZS_5-6_SAM_H2__PERC_STD</v>
      </c>
      <c r="W87" t="str">
        <f t="shared" si="27"/>
        <v>Min ( [PREP_AP_F1_RTF_ZS_5-6_SAM_H2__PERC] )</v>
      </c>
      <c r="X87" t="str">
        <f t="shared" si="28"/>
        <v>Max ( [PREP_AP_F1_RTF_ZS_5-6_SAM_H2__PERC] )</v>
      </c>
      <c r="Y87" t="str">
        <f t="shared" si="29"/>
        <v>AVG ( [PREP_AP_F1_RTF_ZS_5-6_SAM_H2__PERC] )</v>
      </c>
      <c r="Z87" t="str">
        <f t="shared" si="30"/>
        <v>StdDev ([PREP_AP_F1_RTF_ZS_5-6_SAM_H2__PERC] )</v>
      </c>
    </row>
    <row r="88" spans="1:26" x14ac:dyDescent="0.25">
      <c r="A88" s="1" t="s">
        <v>4683</v>
      </c>
      <c r="B88" s="20" t="s">
        <v>4657</v>
      </c>
      <c r="C88" s="20"/>
      <c r="D88" s="20"/>
      <c r="E88" s="20" t="s">
        <v>4657</v>
      </c>
      <c r="F88" s="1"/>
      <c r="G88" t="s">
        <v>4746</v>
      </c>
      <c r="I88" t="s">
        <v>4728</v>
      </c>
      <c r="J88" t="s">
        <v>57</v>
      </c>
      <c r="K88" t="s">
        <v>41</v>
      </c>
      <c r="M88" t="str">
        <f t="shared" si="18"/>
        <v>RAW_AP_C3_RTF_ZS_5-6_TOP_SAM_H2__PERC</v>
      </c>
      <c r="N88" t="str">
        <f t="shared" si="19"/>
        <v>PREP_AP_C3_RTF_ZS_5-6_TOP_SAM_H2__PERC</v>
      </c>
      <c r="O88" t="str">
        <f t="shared" si="20"/>
        <v>[RAW_AP_C3_RTF_ZS_5-6_TOP_SAM_H2__PERC]</v>
      </c>
      <c r="P88" t="str">
        <f t="shared" si="21"/>
        <v>C_AP_C3_RTF_ZS_5-6_TOP_SAM_H2__PERC</v>
      </c>
      <c r="Q88" t="str">
        <f t="shared" si="22"/>
        <v>[PREP_AP_C3_RTF_ZS_5-6_TOP_SAM_H2__PERC]</v>
      </c>
      <c r="S88" t="str">
        <f t="shared" si="23"/>
        <v>CV_AP_C3_RTF_ZS_5-6_TOP_SAM_H2__PERC_MIN</v>
      </c>
      <c r="T88" t="str">
        <f t="shared" si="24"/>
        <v>CV_AP_C3_RTF_ZS_5-6_TOP_SAM_H2__PERC_MAX</v>
      </c>
      <c r="U88" t="str">
        <f t="shared" si="25"/>
        <v>CV_AP_C3_RTF_ZS_5-6_TOP_SAM_H2__PERC_AVG</v>
      </c>
      <c r="V88" t="str">
        <f t="shared" si="26"/>
        <v>CV_AP_C3_RTF_ZS_5-6_TOP_SAM_H2__PERC_STD</v>
      </c>
      <c r="W88" t="str">
        <f t="shared" si="27"/>
        <v>Min ( [PREP_AP_C3_RTF_ZS_5-6_TOP_SAM_H2__PERC] )</v>
      </c>
      <c r="X88" t="str">
        <f t="shared" si="28"/>
        <v>Max ( [PREP_AP_C3_RTF_ZS_5-6_TOP_SAM_H2__PERC] )</v>
      </c>
      <c r="Y88" t="str">
        <f t="shared" si="29"/>
        <v>AVG ( [PREP_AP_C3_RTF_ZS_5-6_TOP_SAM_H2__PERC] )</v>
      </c>
      <c r="Z88" t="str">
        <f t="shared" si="30"/>
        <v>StdDev ([PREP_AP_C3_RTF_ZS_5-6_TOP_SAM_H2__PERC] )</v>
      </c>
    </row>
    <row r="89" spans="1:26" x14ac:dyDescent="0.25">
      <c r="A89" s="1" t="s">
        <v>4683</v>
      </c>
      <c r="B89" s="20" t="s">
        <v>4657</v>
      </c>
      <c r="C89" s="20"/>
      <c r="D89" s="20"/>
      <c r="E89" s="20" t="s">
        <v>4657</v>
      </c>
      <c r="F89" s="1"/>
      <c r="G89" t="s">
        <v>4747</v>
      </c>
      <c r="I89" t="s">
        <v>4730</v>
      </c>
      <c r="J89" t="s">
        <v>57</v>
      </c>
      <c r="K89" t="s">
        <v>41</v>
      </c>
      <c r="M89" t="str">
        <f t="shared" si="18"/>
        <v>RAW_AP_D3_RTF_ZS_5-6_BOT_SAM_H2__PERC</v>
      </c>
      <c r="N89" t="str">
        <f t="shared" si="19"/>
        <v>PREP_AP_D3_RTF_ZS_5-6_BOT_SAM_H2__PERC</v>
      </c>
      <c r="O89" t="str">
        <f t="shared" si="20"/>
        <v>[RAW_AP_D3_RTF_ZS_5-6_BOT_SAM_H2__PERC]</v>
      </c>
      <c r="P89" t="str">
        <f t="shared" si="21"/>
        <v>C_AP_D3_RTF_ZS_5-6_BOT_SAM_H2__PERC</v>
      </c>
      <c r="Q89" t="str">
        <f t="shared" si="22"/>
        <v>[PREP_AP_D3_RTF_ZS_5-6_BOT_SAM_H2__PERC]</v>
      </c>
      <c r="S89" t="str">
        <f t="shared" si="23"/>
        <v>CV_AP_D3_RTF_ZS_5-6_BOT_SAM_H2__PERC_MIN</v>
      </c>
      <c r="T89" t="str">
        <f t="shared" si="24"/>
        <v>CV_AP_D3_RTF_ZS_5-6_BOT_SAM_H2__PERC_MAX</v>
      </c>
      <c r="U89" t="str">
        <f t="shared" si="25"/>
        <v>CV_AP_D3_RTF_ZS_5-6_BOT_SAM_H2__PERC_AVG</v>
      </c>
      <c r="V89" t="str">
        <f t="shared" si="26"/>
        <v>CV_AP_D3_RTF_ZS_5-6_BOT_SAM_H2__PERC_STD</v>
      </c>
      <c r="W89" t="str">
        <f t="shared" si="27"/>
        <v>Min ( [PREP_AP_D3_RTF_ZS_5-6_BOT_SAM_H2__PERC] )</v>
      </c>
      <c r="X89" t="str">
        <f t="shared" si="28"/>
        <v>Max ( [PREP_AP_D3_RTF_ZS_5-6_BOT_SAM_H2__PERC] )</v>
      </c>
      <c r="Y89" t="str">
        <f t="shared" si="29"/>
        <v>AVG ( [PREP_AP_D3_RTF_ZS_5-6_BOT_SAM_H2__PERC] )</v>
      </c>
      <c r="Z89" t="str">
        <f t="shared" si="30"/>
        <v>StdDev ([PREP_AP_D3_RTF_ZS_5-6_BOT_SAM_H2__PERC] )</v>
      </c>
    </row>
    <row r="90" spans="1:26" x14ac:dyDescent="0.25">
      <c r="A90" s="1" t="s">
        <v>4683</v>
      </c>
      <c r="B90" s="20" t="s">
        <v>4657</v>
      </c>
      <c r="C90" s="20"/>
      <c r="D90" s="20"/>
      <c r="E90" s="20" t="s">
        <v>4657</v>
      </c>
      <c r="F90" s="1"/>
      <c r="G90" t="s">
        <v>4748</v>
      </c>
      <c r="I90" t="s">
        <v>4749</v>
      </c>
      <c r="J90" t="s">
        <v>113</v>
      </c>
      <c r="K90" t="s">
        <v>41</v>
      </c>
      <c r="M90" t="str">
        <f t="shared" si="18"/>
        <v>RAW_AP_C3_RTF_ZS_5-6_TOP_SAM_DEW_POINT__C</v>
      </c>
      <c r="N90" t="str">
        <f t="shared" si="19"/>
        <v>PREP_AP_C3_RTF_ZS_5-6_TOP_SAM_DEW_POINT__C</v>
      </c>
      <c r="O90" t="str">
        <f t="shared" si="20"/>
        <v>[RAW_AP_C3_RTF_ZS_5-6_TOP_SAM_DEW_POINT__C]</v>
      </c>
      <c r="P90" t="str">
        <f t="shared" si="21"/>
        <v>C_AP_C3_RTF_ZS_5-6_TOP_SAM_DEW_POINT__C</v>
      </c>
      <c r="Q90" t="str">
        <f t="shared" si="22"/>
        <v>[PREP_AP_C3_RTF_ZS_5-6_TOP_SAM_DEW_POINT__C]</v>
      </c>
      <c r="S90" t="str">
        <f t="shared" si="23"/>
        <v>CV_AP_C3_RTF_ZS_5-6_TOP_SAM_DEW_POINT__C_MIN</v>
      </c>
      <c r="T90" t="str">
        <f t="shared" si="24"/>
        <v>CV_AP_C3_RTF_ZS_5-6_TOP_SAM_DEW_POINT__C_MAX</v>
      </c>
      <c r="U90" t="str">
        <f t="shared" si="25"/>
        <v>CV_AP_C3_RTF_ZS_5-6_TOP_SAM_DEW_POINT__C_AVG</v>
      </c>
      <c r="V90" t="str">
        <f t="shared" si="26"/>
        <v>CV_AP_C3_RTF_ZS_5-6_TOP_SAM_DEW_POINT__C_STD</v>
      </c>
      <c r="W90" t="str">
        <f t="shared" si="27"/>
        <v>Min ( [PREP_AP_C3_RTF_ZS_5-6_TOP_SAM_DEW_POINT__C] )</v>
      </c>
      <c r="X90" t="str">
        <f t="shared" si="28"/>
        <v>Max ( [PREP_AP_C3_RTF_ZS_5-6_TOP_SAM_DEW_POINT__C] )</v>
      </c>
      <c r="Y90" t="str">
        <f t="shared" si="29"/>
        <v>AVG ( [PREP_AP_C3_RTF_ZS_5-6_TOP_SAM_DEW_POINT__C] )</v>
      </c>
      <c r="Z90" t="str">
        <f t="shared" si="30"/>
        <v>StdDev ([PREP_AP_C3_RTF_ZS_5-6_TOP_SAM_DEW_POINT__C] )</v>
      </c>
    </row>
    <row r="91" spans="1:26" x14ac:dyDescent="0.25">
      <c r="A91" s="1" t="s">
        <v>4683</v>
      </c>
      <c r="B91" s="20" t="s">
        <v>4657</v>
      </c>
      <c r="C91" s="20"/>
      <c r="D91" s="20"/>
      <c r="E91" s="20" t="s">
        <v>4657</v>
      </c>
      <c r="F91" s="1"/>
      <c r="G91" t="s">
        <v>4750</v>
      </c>
      <c r="I91" t="s">
        <v>4751</v>
      </c>
      <c r="J91" t="s">
        <v>113</v>
      </c>
      <c r="K91" t="s">
        <v>41</v>
      </c>
      <c r="M91" t="str">
        <f t="shared" si="18"/>
        <v>RAW_AP_D3_RTF_ZS_5-6_BOT_SAM_DEW_POINT__C</v>
      </c>
      <c r="N91" t="str">
        <f t="shared" si="19"/>
        <v>PREP_AP_D3_RTF_ZS_5-6_BOT_SAM_DEW_POINT__C</v>
      </c>
      <c r="O91" t="str">
        <f t="shared" si="20"/>
        <v>[RAW_AP_D3_RTF_ZS_5-6_BOT_SAM_DEW_POINT__C]</v>
      </c>
      <c r="P91" t="str">
        <f t="shared" si="21"/>
        <v>C_AP_D3_RTF_ZS_5-6_BOT_SAM_DEW_POINT__C</v>
      </c>
      <c r="Q91" t="str">
        <f t="shared" si="22"/>
        <v>[PREP_AP_D3_RTF_ZS_5-6_BOT_SAM_DEW_POINT__C]</v>
      </c>
      <c r="S91" t="str">
        <f t="shared" si="23"/>
        <v>CV_AP_D3_RTF_ZS_5-6_BOT_SAM_DEW_POINT__C_MIN</v>
      </c>
      <c r="T91" t="str">
        <f t="shared" si="24"/>
        <v>CV_AP_D3_RTF_ZS_5-6_BOT_SAM_DEW_POINT__C_MAX</v>
      </c>
      <c r="U91" t="str">
        <f t="shared" si="25"/>
        <v>CV_AP_D3_RTF_ZS_5-6_BOT_SAM_DEW_POINT__C_AVG</v>
      </c>
      <c r="V91" t="str">
        <f t="shared" si="26"/>
        <v>CV_AP_D3_RTF_ZS_5-6_BOT_SAM_DEW_POINT__C_STD</v>
      </c>
      <c r="W91" t="str">
        <f t="shared" si="27"/>
        <v>Min ( [PREP_AP_D3_RTF_ZS_5-6_BOT_SAM_DEW_POINT__C] )</v>
      </c>
      <c r="X91" t="str">
        <f t="shared" si="28"/>
        <v>Max ( [PREP_AP_D3_RTF_ZS_5-6_BOT_SAM_DEW_POINT__C] )</v>
      </c>
      <c r="Y91" t="str">
        <f t="shared" si="29"/>
        <v>AVG ( [PREP_AP_D3_RTF_ZS_5-6_BOT_SAM_DEW_POINT__C] )</v>
      </c>
      <c r="Z91" t="str">
        <f t="shared" si="30"/>
        <v>StdDev ([PREP_AP_D3_RTF_ZS_5-6_BOT_SAM_DEW_POINT__C] )</v>
      </c>
    </row>
    <row r="92" spans="1:26" x14ac:dyDescent="0.25">
      <c r="A92" s="1" t="s">
        <v>4683</v>
      </c>
      <c r="B92" s="20" t="s">
        <v>4657</v>
      </c>
      <c r="C92" s="20"/>
      <c r="D92" s="20"/>
      <c r="E92" s="20" t="s">
        <v>4657</v>
      </c>
      <c r="F92" s="1"/>
      <c r="G92" t="s">
        <v>4752</v>
      </c>
      <c r="I92" t="s">
        <v>4753</v>
      </c>
      <c r="J92" t="s">
        <v>57</v>
      </c>
      <c r="K92" t="s">
        <v>41</v>
      </c>
      <c r="M92" t="str">
        <f t="shared" si="18"/>
        <v>RAW_AP_H5_RTF_ZS_5-6_SAM_H2__PERC</v>
      </c>
      <c r="N92" t="str">
        <f t="shared" si="19"/>
        <v>PREP_AP_H5_RTF_ZS_5-6_SAM_H2__PERC</v>
      </c>
      <c r="O92" t="str">
        <f t="shared" si="20"/>
        <v>[RAW_AP_H5_RTF_ZS_5-6_SAM_H2__PERC]</v>
      </c>
      <c r="P92" t="str">
        <f t="shared" si="21"/>
        <v>C_AP_H5_RTF_ZS_5-6_SAM_H2__PERC</v>
      </c>
      <c r="Q92" t="str">
        <f t="shared" si="22"/>
        <v>[PREP_AP_H5_RTF_ZS_5-6_SAM_H2__PERC]</v>
      </c>
      <c r="S92" t="str">
        <f t="shared" si="23"/>
        <v>CV_AP_H5_RTF_ZS_5-6_SAM_H2__PERC_MIN</v>
      </c>
      <c r="T92" t="str">
        <f t="shared" si="24"/>
        <v>CV_AP_H5_RTF_ZS_5-6_SAM_H2__PERC_MAX</v>
      </c>
      <c r="U92" t="str">
        <f t="shared" si="25"/>
        <v>CV_AP_H5_RTF_ZS_5-6_SAM_H2__PERC_AVG</v>
      </c>
      <c r="V92" t="str">
        <f t="shared" si="26"/>
        <v>CV_AP_H5_RTF_ZS_5-6_SAM_H2__PERC_STD</v>
      </c>
      <c r="W92" t="str">
        <f t="shared" si="27"/>
        <v>Min ( [PREP_AP_H5_RTF_ZS_5-6_SAM_H2__PERC] )</v>
      </c>
      <c r="X92" t="str">
        <f t="shared" si="28"/>
        <v>Max ( [PREP_AP_H5_RTF_ZS_5-6_SAM_H2__PERC] )</v>
      </c>
      <c r="Y92" t="str">
        <f t="shared" si="29"/>
        <v>AVG ( [PREP_AP_H5_RTF_ZS_5-6_SAM_H2__PERC] )</v>
      </c>
      <c r="Z92" t="str">
        <f t="shared" si="30"/>
        <v>StdDev ([PREP_AP_H5_RTF_ZS_5-6_SAM_H2__PERC] )</v>
      </c>
    </row>
    <row r="93" spans="1:26" x14ac:dyDescent="0.25">
      <c r="A93" s="1" t="s">
        <v>4683</v>
      </c>
      <c r="B93" s="20" t="s">
        <v>4657</v>
      </c>
      <c r="C93" s="20"/>
      <c r="D93" s="20"/>
      <c r="E93" s="20" t="s">
        <v>4657</v>
      </c>
      <c r="F93" s="1"/>
      <c r="G93" t="s">
        <v>4754</v>
      </c>
      <c r="I93" t="s">
        <v>4755</v>
      </c>
      <c r="J93" t="s">
        <v>113</v>
      </c>
      <c r="K93" t="s">
        <v>41</v>
      </c>
      <c r="M93" t="str">
        <f t="shared" si="18"/>
        <v>RAW_AP_H5_RTF_ZS_5-6_SAM_DEW_POINT__C</v>
      </c>
      <c r="N93" t="str">
        <f t="shared" si="19"/>
        <v>PREP_AP_H5_RTF_ZS_5-6_SAM_DEW_POINT__C</v>
      </c>
      <c r="O93" t="str">
        <f t="shared" si="20"/>
        <v>[RAW_AP_H5_RTF_ZS_5-6_SAM_DEW_POINT__C]</v>
      </c>
      <c r="P93" t="str">
        <f t="shared" si="21"/>
        <v>C_AP_H5_RTF_ZS_5-6_SAM_DEW_POINT__C</v>
      </c>
      <c r="Q93" t="str">
        <f t="shared" si="22"/>
        <v>[PREP_AP_H5_RTF_ZS_5-6_SAM_DEW_POINT__C]</v>
      </c>
      <c r="S93" t="str">
        <f t="shared" si="23"/>
        <v>CV_AP_H5_RTF_ZS_5-6_SAM_DEW_POINT__C_MIN</v>
      </c>
      <c r="T93" t="str">
        <f t="shared" si="24"/>
        <v>CV_AP_H5_RTF_ZS_5-6_SAM_DEW_POINT__C_MAX</v>
      </c>
      <c r="U93" t="str">
        <f t="shared" si="25"/>
        <v>CV_AP_H5_RTF_ZS_5-6_SAM_DEW_POINT__C_AVG</v>
      </c>
      <c r="V93" t="str">
        <f t="shared" si="26"/>
        <v>CV_AP_H5_RTF_ZS_5-6_SAM_DEW_POINT__C_STD</v>
      </c>
      <c r="W93" t="str">
        <f t="shared" si="27"/>
        <v>Min ( [PREP_AP_H5_RTF_ZS_5-6_SAM_DEW_POINT__C] )</v>
      </c>
      <c r="X93" t="str">
        <f t="shared" si="28"/>
        <v>Max ( [PREP_AP_H5_RTF_ZS_5-6_SAM_DEW_POINT__C] )</v>
      </c>
      <c r="Y93" t="str">
        <f t="shared" si="29"/>
        <v>AVG ( [PREP_AP_H5_RTF_ZS_5-6_SAM_DEW_POINT__C] )</v>
      </c>
      <c r="Z93" t="str">
        <f t="shared" si="30"/>
        <v>StdDev ([PREP_AP_H5_RTF_ZS_5-6_SAM_DEW_POINT__C] )</v>
      </c>
    </row>
    <row r="94" spans="1:26" x14ac:dyDescent="0.25">
      <c r="A94" s="1" t="s">
        <v>41</v>
      </c>
      <c r="B94" s="20" t="s">
        <v>4657</v>
      </c>
      <c r="C94" s="20" t="s">
        <v>4657</v>
      </c>
      <c r="D94" s="20" t="s">
        <v>4657</v>
      </c>
      <c r="E94" s="20" t="s">
        <v>4657</v>
      </c>
      <c r="F94" s="1"/>
      <c r="G94" t="s">
        <v>4756</v>
      </c>
      <c r="I94" t="s">
        <v>4241</v>
      </c>
      <c r="J94" t="s">
        <v>113</v>
      </c>
      <c r="K94" t="s">
        <v>41</v>
      </c>
      <c r="M94" t="str">
        <f t="shared" si="18"/>
        <v>RAW_SH05PG_TT01_RTF_Z_5_TEMP_1__C</v>
      </c>
      <c r="N94" t="str">
        <f t="shared" si="19"/>
        <v>PREP_SH05PG_TT01_RTF_Z_5_TEMP_1__C</v>
      </c>
      <c r="O94" t="str">
        <f t="shared" si="20"/>
        <v>[RAW_SH05PG_TT01_RTF_Z_5_TEMP_1__C]</v>
      </c>
      <c r="P94" t="str">
        <f t="shared" si="21"/>
        <v>C_SH05PG_TT01_RTF_Z_5_TEMP_1__C</v>
      </c>
      <c r="Q94" t="str">
        <f t="shared" si="22"/>
        <v>[PREP_SH05PG_TT01_RTF_Z_5_TEMP_1__C]</v>
      </c>
      <c r="R94" s="25">
        <f t="shared" ref="R94:R98" si="32">LEN(S94)</f>
        <v>36</v>
      </c>
      <c r="S94" t="str">
        <f t="shared" si="23"/>
        <v>CV_SH05PG_TT01_RTF_Z_5_TEMP_1__C_MIN</v>
      </c>
      <c r="T94" t="str">
        <f t="shared" si="24"/>
        <v>CV_SH05PG_TT01_RTF_Z_5_TEMP_1__C_MAX</v>
      </c>
      <c r="U94" t="str">
        <f t="shared" si="25"/>
        <v>CV_SH05PG_TT01_RTF_Z_5_TEMP_1__C_AVG</v>
      </c>
      <c r="V94" t="str">
        <f t="shared" si="26"/>
        <v>CV_SH05PG_TT01_RTF_Z_5_TEMP_1__C_STD</v>
      </c>
      <c r="W94" t="str">
        <f t="shared" si="27"/>
        <v>Min ( [PREP_SH05PG_TT01_RTF_Z_5_TEMP_1__C] )</v>
      </c>
      <c r="X94" t="str">
        <f t="shared" si="28"/>
        <v>Max ( [PREP_SH05PG_TT01_RTF_Z_5_TEMP_1__C] )</v>
      </c>
      <c r="Y94" t="str">
        <f t="shared" si="29"/>
        <v>AVG ( [PREP_SH05PG_TT01_RTF_Z_5_TEMP_1__C] )</v>
      </c>
      <c r="Z94" t="str">
        <f t="shared" si="30"/>
        <v>StdDev ([PREP_SH05PG_TT01_RTF_Z_5_TEMP_1__C] )</v>
      </c>
    </row>
    <row r="95" spans="1:26" x14ac:dyDescent="0.25">
      <c r="A95" s="1" t="s">
        <v>41</v>
      </c>
      <c r="B95" s="20" t="s">
        <v>4657</v>
      </c>
      <c r="C95" s="20" t="s">
        <v>4657</v>
      </c>
      <c r="D95" s="20" t="s">
        <v>4657</v>
      </c>
      <c r="E95" s="20" t="s">
        <v>4657</v>
      </c>
      <c r="F95" s="1"/>
      <c r="G95" t="s">
        <v>4757</v>
      </c>
      <c r="I95" t="s">
        <v>4246</v>
      </c>
      <c r="J95" t="s">
        <v>113</v>
      </c>
      <c r="K95" t="s">
        <v>41</v>
      </c>
      <c r="M95" t="str">
        <f t="shared" si="18"/>
        <v>RAW_SH05PG_TT02_RTF_Z_5_TEMP_2__C</v>
      </c>
      <c r="N95" t="str">
        <f t="shared" si="19"/>
        <v>PREP_SH05PG_TT02_RTF_Z_5_TEMP_2__C</v>
      </c>
      <c r="O95" t="str">
        <f t="shared" si="20"/>
        <v>[RAW_SH05PG_TT02_RTF_Z_5_TEMP_2__C]</v>
      </c>
      <c r="P95" t="str">
        <f t="shared" si="21"/>
        <v>C_SH05PG_TT02_RTF_Z_5_TEMP_2__C</v>
      </c>
      <c r="Q95" t="str">
        <f t="shared" si="22"/>
        <v>[PREP_SH05PG_TT02_RTF_Z_5_TEMP_2__C]</v>
      </c>
      <c r="R95" s="25">
        <f t="shared" si="32"/>
        <v>36</v>
      </c>
      <c r="S95" t="str">
        <f t="shared" si="23"/>
        <v>CV_SH05PG_TT02_RTF_Z_5_TEMP_2__C_MIN</v>
      </c>
      <c r="T95" t="str">
        <f t="shared" si="24"/>
        <v>CV_SH05PG_TT02_RTF_Z_5_TEMP_2__C_MAX</v>
      </c>
      <c r="U95" t="str">
        <f t="shared" si="25"/>
        <v>CV_SH05PG_TT02_RTF_Z_5_TEMP_2__C_AVG</v>
      </c>
      <c r="V95" t="str">
        <f t="shared" si="26"/>
        <v>CV_SH05PG_TT02_RTF_Z_5_TEMP_2__C_STD</v>
      </c>
      <c r="W95" t="str">
        <f t="shared" si="27"/>
        <v>Min ( [PREP_SH05PG_TT02_RTF_Z_5_TEMP_2__C] )</v>
      </c>
      <c r="X95" t="str">
        <f t="shared" si="28"/>
        <v>Max ( [PREP_SH05PG_TT02_RTF_Z_5_TEMP_2__C] )</v>
      </c>
      <c r="Y95" t="str">
        <f t="shared" si="29"/>
        <v>AVG ( [PREP_SH05PG_TT02_RTF_Z_5_TEMP_2__C] )</v>
      </c>
      <c r="Z95" t="str">
        <f t="shared" si="30"/>
        <v>StdDev ([PREP_SH05PG_TT02_RTF_Z_5_TEMP_2__C] )</v>
      </c>
    </row>
    <row r="96" spans="1:26" x14ac:dyDescent="0.25">
      <c r="A96" s="1" t="s">
        <v>41</v>
      </c>
      <c r="B96" s="20" t="s">
        <v>4657</v>
      </c>
      <c r="C96" s="20" t="s">
        <v>4657</v>
      </c>
      <c r="D96" s="20" t="s">
        <v>4657</v>
      </c>
      <c r="E96" s="20" t="s">
        <v>4657</v>
      </c>
      <c r="F96" s="1"/>
      <c r="G96" t="s">
        <v>4758</v>
      </c>
      <c r="I96" t="s">
        <v>4251</v>
      </c>
      <c r="J96" t="s">
        <v>113</v>
      </c>
      <c r="K96" t="s">
        <v>41</v>
      </c>
      <c r="M96" t="str">
        <f t="shared" si="18"/>
        <v>RAW_SH06PG_TE01_RTF_Z_6_TEMP_1__C</v>
      </c>
      <c r="N96" t="str">
        <f t="shared" si="19"/>
        <v>PREP_SH06PG_TE01_RTF_Z_6_TEMP_1__C</v>
      </c>
      <c r="O96" t="str">
        <f t="shared" si="20"/>
        <v>[RAW_SH06PG_TE01_RTF_Z_6_TEMP_1__C]</v>
      </c>
      <c r="P96" t="str">
        <f t="shared" si="21"/>
        <v>C_SH06PG_TE01_RTF_Z_6_TEMP_1__C</v>
      </c>
      <c r="Q96" t="str">
        <f t="shared" si="22"/>
        <v>[PREP_SH06PG_TE01_RTF_Z_6_TEMP_1__C]</v>
      </c>
      <c r="R96" s="25">
        <f t="shared" si="32"/>
        <v>36</v>
      </c>
      <c r="S96" t="str">
        <f t="shared" si="23"/>
        <v>CV_SH06PG_TE01_RTF_Z_6_TEMP_1__C_MIN</v>
      </c>
      <c r="T96" t="str">
        <f t="shared" si="24"/>
        <v>CV_SH06PG_TE01_RTF_Z_6_TEMP_1__C_MAX</v>
      </c>
      <c r="U96" t="str">
        <f t="shared" si="25"/>
        <v>CV_SH06PG_TE01_RTF_Z_6_TEMP_1__C_AVG</v>
      </c>
      <c r="V96" t="str">
        <f t="shared" si="26"/>
        <v>CV_SH06PG_TE01_RTF_Z_6_TEMP_1__C_STD</v>
      </c>
      <c r="W96" t="str">
        <f t="shared" si="27"/>
        <v>Min ( [PREP_SH06PG_TE01_RTF_Z_6_TEMP_1__C] )</v>
      </c>
      <c r="X96" t="str">
        <f t="shared" si="28"/>
        <v>Max ( [PREP_SH06PG_TE01_RTF_Z_6_TEMP_1__C] )</v>
      </c>
      <c r="Y96" t="str">
        <f t="shared" si="29"/>
        <v>AVG ( [PREP_SH06PG_TE01_RTF_Z_6_TEMP_1__C] )</v>
      </c>
      <c r="Z96" t="str">
        <f t="shared" si="30"/>
        <v>StdDev ([PREP_SH06PG_TE01_RTF_Z_6_TEMP_1__C] )</v>
      </c>
    </row>
    <row r="97" spans="1:26" x14ac:dyDescent="0.25">
      <c r="A97" s="1" t="s">
        <v>41</v>
      </c>
      <c r="B97" s="20" t="s">
        <v>4657</v>
      </c>
      <c r="C97" s="20" t="s">
        <v>4657</v>
      </c>
      <c r="D97" s="20" t="s">
        <v>4657</v>
      </c>
      <c r="E97" s="20" t="s">
        <v>4657</v>
      </c>
      <c r="F97" s="1"/>
      <c r="G97" t="s">
        <v>4759</v>
      </c>
      <c r="I97" t="s">
        <v>4256</v>
      </c>
      <c r="J97" t="s">
        <v>113</v>
      </c>
      <c r="K97" t="s">
        <v>41</v>
      </c>
      <c r="M97" t="str">
        <f t="shared" si="18"/>
        <v>RAW_SH06PG_TE02_RTF_Z_6_TEMP_2__C</v>
      </c>
      <c r="N97" t="str">
        <f t="shared" si="19"/>
        <v>PREP_SH06PG_TE02_RTF_Z_6_TEMP_2__C</v>
      </c>
      <c r="O97" t="str">
        <f t="shared" si="20"/>
        <v>[RAW_SH06PG_TE02_RTF_Z_6_TEMP_2__C]</v>
      </c>
      <c r="P97" t="str">
        <f t="shared" si="21"/>
        <v>C_SH06PG_TE02_RTF_Z_6_TEMP_2__C</v>
      </c>
      <c r="Q97" t="str">
        <f t="shared" si="22"/>
        <v>[PREP_SH06PG_TE02_RTF_Z_6_TEMP_2__C]</v>
      </c>
      <c r="R97" s="25">
        <f t="shared" si="32"/>
        <v>36</v>
      </c>
      <c r="S97" t="str">
        <f t="shared" si="23"/>
        <v>CV_SH06PG_TE02_RTF_Z_6_TEMP_2__C_MIN</v>
      </c>
      <c r="T97" t="str">
        <f t="shared" si="24"/>
        <v>CV_SH06PG_TE02_RTF_Z_6_TEMP_2__C_MAX</v>
      </c>
      <c r="U97" t="str">
        <f t="shared" si="25"/>
        <v>CV_SH06PG_TE02_RTF_Z_6_TEMP_2__C_AVG</v>
      </c>
      <c r="V97" t="str">
        <f t="shared" si="26"/>
        <v>CV_SH06PG_TE02_RTF_Z_6_TEMP_2__C_STD</v>
      </c>
      <c r="W97" t="str">
        <f t="shared" si="27"/>
        <v>Min ( [PREP_SH06PG_TE02_RTF_Z_6_TEMP_2__C] )</v>
      </c>
      <c r="X97" t="str">
        <f t="shared" si="28"/>
        <v>Max ( [PREP_SH06PG_TE02_RTF_Z_6_TEMP_2__C] )</v>
      </c>
      <c r="Y97" t="str">
        <f t="shared" si="29"/>
        <v>AVG ( [PREP_SH06PG_TE02_RTF_Z_6_TEMP_2__C] )</v>
      </c>
      <c r="Z97" t="str">
        <f t="shared" si="30"/>
        <v>StdDev ([PREP_SH06PG_TE02_RTF_Z_6_TEMP_2__C] )</v>
      </c>
    </row>
    <row r="98" spans="1:26" x14ac:dyDescent="0.25">
      <c r="A98" s="1" t="s">
        <v>41</v>
      </c>
      <c r="B98" s="20" t="s">
        <v>4657</v>
      </c>
      <c r="C98" s="20" t="s">
        <v>4657</v>
      </c>
      <c r="D98" s="20" t="s">
        <v>4657</v>
      </c>
      <c r="E98" s="20" t="s">
        <v>4657</v>
      </c>
      <c r="F98" s="1"/>
      <c r="G98" t="s">
        <v>4760</v>
      </c>
      <c r="I98" t="s">
        <v>4132</v>
      </c>
      <c r="J98" t="s">
        <v>113</v>
      </c>
      <c r="K98" t="s">
        <v>41</v>
      </c>
      <c r="M98" t="str">
        <f t="shared" si="18"/>
        <v>RAW_PY0700_RT07_RTF_Z_6_PY07_STRIP_TEMP__C</v>
      </c>
      <c r="N98" t="str">
        <f t="shared" si="19"/>
        <v>PREP_PY0700_RT07_RTF_Z_6_PY07_STRIP_TEMP__C</v>
      </c>
      <c r="O98" t="str">
        <f t="shared" si="20"/>
        <v>[RAW_PY0700_RT07_RTF_Z_6_PY07_STRIP_TEMP__C]</v>
      </c>
      <c r="P98" t="str">
        <f t="shared" si="21"/>
        <v>C_PY0700_RT07_RTF_Z_6_PY07_STRIP_TEMP__C</v>
      </c>
      <c r="Q98" t="str">
        <f t="shared" si="22"/>
        <v>[PREP_PY0700_RT07_RTF_Z_6_PY07_STRIP_TEMP__C]</v>
      </c>
      <c r="R98" s="25">
        <f t="shared" si="32"/>
        <v>45</v>
      </c>
      <c r="S98" t="str">
        <f t="shared" si="23"/>
        <v>CV_PY0700_RT07_RTF_Z_6_PY07_STRIP_TEMP__C_MIN</v>
      </c>
      <c r="T98" t="str">
        <f t="shared" si="24"/>
        <v>CV_PY0700_RT07_RTF_Z_6_PY07_STRIP_TEMP__C_MAX</v>
      </c>
      <c r="U98" t="str">
        <f t="shared" si="25"/>
        <v>CV_PY0700_RT07_RTF_Z_6_PY07_STRIP_TEMP__C_AVG</v>
      </c>
      <c r="V98" t="str">
        <f t="shared" si="26"/>
        <v>CV_PY0700_RT07_RTF_Z_6_PY07_STRIP_TEMP__C_STD</v>
      </c>
      <c r="W98" t="str">
        <f t="shared" si="27"/>
        <v>Min ( [PREP_PY0700_RT07_RTF_Z_6_PY07_STRIP_TEMP__C] )</v>
      </c>
      <c r="X98" t="str">
        <f t="shared" si="28"/>
        <v>Max ( [PREP_PY0700_RT07_RTF_Z_6_PY07_STRIP_TEMP__C] )</v>
      </c>
      <c r="Y98" t="str">
        <f t="shared" si="29"/>
        <v>AVG ( [PREP_PY0700_RT07_RTF_Z_6_PY07_STRIP_TEMP__C] )</v>
      </c>
      <c r="Z98" t="str">
        <f t="shared" si="30"/>
        <v>StdDev ([PREP_PY0700_RT07_RTF_Z_6_PY07_STRIP_TEMP__C] )</v>
      </c>
    </row>
    <row r="99" spans="1:26" x14ac:dyDescent="0.25">
      <c r="A99" s="1" t="s">
        <v>41</v>
      </c>
      <c r="B99" s="20" t="s">
        <v>4657</v>
      </c>
      <c r="C99" s="20"/>
      <c r="D99" s="20"/>
      <c r="E99" s="20" t="s">
        <v>4657</v>
      </c>
      <c r="F99" s="1"/>
      <c r="G99" t="s">
        <v>4761</v>
      </c>
      <c r="I99" t="s">
        <v>4271</v>
      </c>
      <c r="J99" t="s">
        <v>113</v>
      </c>
      <c r="K99" t="s">
        <v>41</v>
      </c>
      <c r="M99" t="str">
        <f t="shared" si="18"/>
        <v>RAW_RTF_Z_6_PY07_SP_OF_MM_MODE__C</v>
      </c>
      <c r="N99" t="str">
        <f t="shared" si="19"/>
        <v>PREP_RTF_Z_6_PY07_SP_OF_MM_MODE__C</v>
      </c>
      <c r="O99" t="str">
        <f t="shared" si="20"/>
        <v>[RAW_RTF_Z_6_PY07_SP_OF_MM_MODE__C]</v>
      </c>
      <c r="P99" t="str">
        <f t="shared" si="21"/>
        <v>C_RTF_Z_6_PY07_SP_OF_MM_MODE__C</v>
      </c>
      <c r="Q99" t="str">
        <f t="shared" si="22"/>
        <v>[PREP_RTF_Z_6_PY07_SP_OF_MM_MODE__C]</v>
      </c>
      <c r="S99" t="str">
        <f t="shared" si="23"/>
        <v>CV_RTF_Z_6_PY07_SP_OF_MM_MODE__C_MIN</v>
      </c>
      <c r="T99" t="str">
        <f t="shared" si="24"/>
        <v>CV_RTF_Z_6_PY07_SP_OF_MM_MODE__C_MAX</v>
      </c>
      <c r="U99" t="str">
        <f t="shared" si="25"/>
        <v>CV_RTF_Z_6_PY07_SP_OF_MM_MODE__C_AVG</v>
      </c>
      <c r="V99" t="str">
        <f t="shared" si="26"/>
        <v>CV_RTF_Z_6_PY07_SP_OF_MM_MODE__C_STD</v>
      </c>
      <c r="W99" t="str">
        <f t="shared" si="27"/>
        <v>Min ( [PREP_RTF_Z_6_PY07_SP_OF_MM_MODE__C] )</v>
      </c>
      <c r="X99" t="str">
        <f t="shared" si="28"/>
        <v>Max ( [PREP_RTF_Z_6_PY07_SP_OF_MM_MODE__C] )</v>
      </c>
      <c r="Y99" t="str">
        <f t="shared" si="29"/>
        <v>AVG ( [PREP_RTF_Z_6_PY07_SP_OF_MM_MODE__C] )</v>
      </c>
      <c r="Z99" t="str">
        <f t="shared" si="30"/>
        <v>StdDev ([PREP_RTF_Z_6_PY07_SP_OF_MM_MODE__C] )</v>
      </c>
    </row>
    <row r="100" spans="1:26" x14ac:dyDescent="0.25">
      <c r="A100" s="1" t="s">
        <v>41</v>
      </c>
      <c r="B100" s="20" t="s">
        <v>4657</v>
      </c>
      <c r="C100" s="20"/>
      <c r="D100" s="20"/>
      <c r="E100" s="20" t="s">
        <v>4657</v>
      </c>
      <c r="F100" s="1"/>
      <c r="G100" t="s">
        <v>4762</v>
      </c>
      <c r="I100" t="s">
        <v>4276</v>
      </c>
      <c r="J100" t="s">
        <v>113</v>
      </c>
      <c r="K100" t="s">
        <v>41</v>
      </c>
      <c r="M100" t="str">
        <f t="shared" si="18"/>
        <v>RAW_RTF_Z_6_PY07_HIGH_QUAL_LIM_OF_MM_MODE__C</v>
      </c>
      <c r="N100" t="str">
        <f t="shared" si="19"/>
        <v>PREP_RTF_Z_6_PY07_HIGH_QUAL_LIM_OF_MM_MODE__C</v>
      </c>
      <c r="O100" t="str">
        <f t="shared" si="20"/>
        <v>[RAW_RTF_Z_6_PY07_HIGH_QUAL_LIM_OF_MM_MODE__C]</v>
      </c>
      <c r="P100" t="str">
        <f t="shared" si="21"/>
        <v>C_RTF_Z_6_PY07_HIGH_QUAL_LIM_OF_MM_MODE__C</v>
      </c>
      <c r="Q100" t="str">
        <f t="shared" si="22"/>
        <v>[PREP_RTF_Z_6_PY07_HIGH_QUAL_LIM_OF_MM_MODE__C]</v>
      </c>
      <c r="S100" t="str">
        <f t="shared" si="23"/>
        <v>CV_RTF_Z_6_PY07_HIGH_QUAL_LIM_OF_MM_MODE__C_MIN</v>
      </c>
      <c r="T100" t="str">
        <f t="shared" si="24"/>
        <v>CV_RTF_Z_6_PY07_HIGH_QUAL_LIM_OF_MM_MODE__C_MAX</v>
      </c>
      <c r="U100" t="str">
        <f t="shared" si="25"/>
        <v>CV_RTF_Z_6_PY07_HIGH_QUAL_LIM_OF_MM_MODE__C_AVG</v>
      </c>
      <c r="V100" t="str">
        <f t="shared" si="26"/>
        <v>CV_RTF_Z_6_PY07_HIGH_QUAL_LIM_OF_MM_MODE__C_STD</v>
      </c>
      <c r="W100" t="str">
        <f t="shared" si="27"/>
        <v>Min ( [PREP_RTF_Z_6_PY07_HIGH_QUAL_LIM_OF_MM_MODE__C] )</v>
      </c>
      <c r="X100" t="str">
        <f t="shared" si="28"/>
        <v>Max ( [PREP_RTF_Z_6_PY07_HIGH_QUAL_LIM_OF_MM_MODE__C] )</v>
      </c>
      <c r="Y100" t="str">
        <f t="shared" si="29"/>
        <v>AVG ( [PREP_RTF_Z_6_PY07_HIGH_QUAL_LIM_OF_MM_MODE__C] )</v>
      </c>
      <c r="Z100" t="str">
        <f t="shared" si="30"/>
        <v>StdDev ([PREP_RTF_Z_6_PY07_HIGH_QUAL_LIM_OF_MM_MODE__C] )</v>
      </c>
    </row>
    <row r="101" spans="1:26" x14ac:dyDescent="0.25">
      <c r="A101" s="1" t="s">
        <v>41</v>
      </c>
      <c r="B101" s="20" t="s">
        <v>4657</v>
      </c>
      <c r="C101" s="20"/>
      <c r="D101" s="20"/>
      <c r="E101" s="20" t="s">
        <v>4657</v>
      </c>
      <c r="F101" s="1"/>
      <c r="G101" t="s">
        <v>4763</v>
      </c>
      <c r="I101" t="s">
        <v>4281</v>
      </c>
      <c r="J101" t="s">
        <v>113</v>
      </c>
      <c r="K101" t="s">
        <v>41</v>
      </c>
      <c r="M101" t="str">
        <f t="shared" si="18"/>
        <v>RAW_RTF_Z_6_PY07_LOW_QUAL_LIM_OF_MM_MODE__C</v>
      </c>
      <c r="N101" t="str">
        <f t="shared" si="19"/>
        <v>PREP_RTF_Z_6_PY07_LOW_QUAL_LIM_OF_MM_MODE__C</v>
      </c>
      <c r="O101" t="str">
        <f t="shared" si="20"/>
        <v>[RAW_RTF_Z_6_PY07_LOW_QUAL_LIM_OF_MM_MODE__C]</v>
      </c>
      <c r="P101" t="str">
        <f t="shared" si="21"/>
        <v>C_RTF_Z_6_PY07_LOW_QUAL_LIM_OF_MM_MODE__C</v>
      </c>
      <c r="Q101" t="str">
        <f t="shared" si="22"/>
        <v>[PREP_RTF_Z_6_PY07_LOW_QUAL_LIM_OF_MM_MODE__C]</v>
      </c>
      <c r="S101" t="str">
        <f t="shared" si="23"/>
        <v>CV_RTF_Z_6_PY07_LOW_QUAL_LIM_OF_MM_MODE__C_MIN</v>
      </c>
      <c r="T101" t="str">
        <f t="shared" si="24"/>
        <v>CV_RTF_Z_6_PY07_LOW_QUAL_LIM_OF_MM_MODE__C_MAX</v>
      </c>
      <c r="U101" t="str">
        <f t="shared" si="25"/>
        <v>CV_RTF_Z_6_PY07_LOW_QUAL_LIM_OF_MM_MODE__C_AVG</v>
      </c>
      <c r="V101" t="str">
        <f t="shared" si="26"/>
        <v>CV_RTF_Z_6_PY07_LOW_QUAL_LIM_OF_MM_MODE__C_STD</v>
      </c>
      <c r="W101" t="str">
        <f t="shared" si="27"/>
        <v>Min ( [PREP_RTF_Z_6_PY07_LOW_QUAL_LIM_OF_MM_MODE__C] )</v>
      </c>
      <c r="X101" t="str">
        <f t="shared" si="28"/>
        <v>Max ( [PREP_RTF_Z_6_PY07_LOW_QUAL_LIM_OF_MM_MODE__C] )</v>
      </c>
      <c r="Y101" t="str">
        <f t="shared" si="29"/>
        <v>AVG ( [PREP_RTF_Z_6_PY07_LOW_QUAL_LIM_OF_MM_MODE__C] )</v>
      </c>
      <c r="Z101" t="str">
        <f t="shared" si="30"/>
        <v>StdDev ([PREP_RTF_Z_6_PY07_LOW_QUAL_LIM_OF_MM_MODE__C] )</v>
      </c>
    </row>
    <row r="102" spans="1:26" x14ac:dyDescent="0.25">
      <c r="A102" s="1" t="s">
        <v>4683</v>
      </c>
      <c r="B102" s="20" t="s">
        <v>4657</v>
      </c>
      <c r="C102" s="20"/>
      <c r="D102" s="20"/>
      <c r="E102" s="20" t="s">
        <v>4657</v>
      </c>
      <c r="F102" s="1"/>
      <c r="G102" t="s">
        <v>4764</v>
      </c>
      <c r="I102" t="s">
        <v>4765</v>
      </c>
      <c r="J102" t="s">
        <v>57</v>
      </c>
      <c r="K102" t="s">
        <v>41</v>
      </c>
      <c r="M102" t="str">
        <f t="shared" si="18"/>
        <v>RAW_AP_G1_SC_SAM_H2__PERC</v>
      </c>
      <c r="N102" t="str">
        <f t="shared" si="19"/>
        <v>PREP_AP_G1_SC_SAM_H2__PERC</v>
      </c>
      <c r="O102" t="str">
        <f t="shared" si="20"/>
        <v>[RAW_AP_G1_SC_SAM_H2__PERC]</v>
      </c>
      <c r="P102" t="str">
        <f t="shared" si="21"/>
        <v>C_AP_G1_SC_SAM_H2__PERC</v>
      </c>
      <c r="Q102" t="str">
        <f t="shared" si="22"/>
        <v>[PREP_AP_G1_SC_SAM_H2__PERC]</v>
      </c>
      <c r="S102" t="str">
        <f t="shared" si="23"/>
        <v>CV_AP_G1_SC_SAM_H2__PERC_MIN</v>
      </c>
      <c r="T102" t="str">
        <f t="shared" si="24"/>
        <v>CV_AP_G1_SC_SAM_H2__PERC_MAX</v>
      </c>
      <c r="U102" t="str">
        <f t="shared" si="25"/>
        <v>CV_AP_G1_SC_SAM_H2__PERC_AVG</v>
      </c>
      <c r="V102" t="str">
        <f t="shared" si="26"/>
        <v>CV_AP_G1_SC_SAM_H2__PERC_STD</v>
      </c>
      <c r="W102" t="str">
        <f t="shared" si="27"/>
        <v>Min ( [PREP_AP_G1_SC_SAM_H2__PERC] )</v>
      </c>
      <c r="X102" t="str">
        <f t="shared" si="28"/>
        <v>Max ( [PREP_AP_G1_SC_SAM_H2__PERC] )</v>
      </c>
      <c r="Y102" t="str">
        <f t="shared" si="29"/>
        <v>AVG ( [PREP_AP_G1_SC_SAM_H2__PERC] )</v>
      </c>
      <c r="Z102" t="str">
        <f t="shared" si="30"/>
        <v>StdDev ([PREP_AP_G1_SC_SAM_H2__PERC] )</v>
      </c>
    </row>
    <row r="103" spans="1:26" x14ac:dyDescent="0.25">
      <c r="A103" s="1" t="s">
        <v>4683</v>
      </c>
      <c r="B103" s="20" t="s">
        <v>4657</v>
      </c>
      <c r="C103" s="20"/>
      <c r="D103" s="20"/>
      <c r="E103" s="20" t="s">
        <v>4657</v>
      </c>
      <c r="F103" s="1"/>
      <c r="G103" t="s">
        <v>4766</v>
      </c>
      <c r="I103" t="s">
        <v>4767</v>
      </c>
      <c r="J103" t="s">
        <v>57</v>
      </c>
      <c r="K103" t="s">
        <v>41</v>
      </c>
      <c r="M103" t="str">
        <f t="shared" si="18"/>
        <v>RAW_AP_E3_SC_TOP_SAM_H2__PERC</v>
      </c>
      <c r="N103" t="str">
        <f t="shared" si="19"/>
        <v>PREP_AP_E3_SC_TOP_SAM_H2__PERC</v>
      </c>
      <c r="O103" t="str">
        <f t="shared" si="20"/>
        <v>[RAW_AP_E3_SC_TOP_SAM_H2__PERC]</v>
      </c>
      <c r="P103" t="str">
        <f t="shared" si="21"/>
        <v>C_AP_E3_SC_TOP_SAM_H2__PERC</v>
      </c>
      <c r="Q103" t="str">
        <f t="shared" si="22"/>
        <v>[PREP_AP_E3_SC_TOP_SAM_H2__PERC]</v>
      </c>
      <c r="S103" t="str">
        <f t="shared" si="23"/>
        <v>CV_AP_E3_SC_TOP_SAM_H2__PERC_MIN</v>
      </c>
      <c r="T103" t="str">
        <f t="shared" si="24"/>
        <v>CV_AP_E3_SC_TOP_SAM_H2__PERC_MAX</v>
      </c>
      <c r="U103" t="str">
        <f t="shared" si="25"/>
        <v>CV_AP_E3_SC_TOP_SAM_H2__PERC_AVG</v>
      </c>
      <c r="V103" t="str">
        <f t="shared" si="26"/>
        <v>CV_AP_E3_SC_TOP_SAM_H2__PERC_STD</v>
      </c>
      <c r="W103" t="str">
        <f t="shared" si="27"/>
        <v>Min ( [PREP_AP_E3_SC_TOP_SAM_H2__PERC] )</v>
      </c>
      <c r="X103" t="str">
        <f t="shared" si="28"/>
        <v>Max ( [PREP_AP_E3_SC_TOP_SAM_H2__PERC] )</v>
      </c>
      <c r="Y103" t="str">
        <f t="shared" si="29"/>
        <v>AVG ( [PREP_AP_E3_SC_TOP_SAM_H2__PERC] )</v>
      </c>
      <c r="Z103" t="str">
        <f t="shared" si="30"/>
        <v>StdDev ([PREP_AP_E3_SC_TOP_SAM_H2__PERC] )</v>
      </c>
    </row>
    <row r="104" spans="1:26" x14ac:dyDescent="0.25">
      <c r="A104" s="1" t="s">
        <v>4683</v>
      </c>
      <c r="B104" s="20" t="s">
        <v>4657</v>
      </c>
      <c r="C104" s="20"/>
      <c r="D104" s="20"/>
      <c r="E104" s="20" t="s">
        <v>4657</v>
      </c>
      <c r="F104" s="1"/>
      <c r="G104" t="s">
        <v>4768</v>
      </c>
      <c r="I104" t="s">
        <v>4769</v>
      </c>
      <c r="J104" t="s">
        <v>57</v>
      </c>
      <c r="K104" t="s">
        <v>41</v>
      </c>
      <c r="M104" t="str">
        <f t="shared" si="18"/>
        <v>RAW_AP_F3_SC_BOT_SAM_H2__PERC</v>
      </c>
      <c r="N104" t="str">
        <f t="shared" si="19"/>
        <v>PREP_AP_F3_SC_BOT_SAM_H2__PERC</v>
      </c>
      <c r="O104" t="str">
        <f t="shared" si="20"/>
        <v>[RAW_AP_F3_SC_BOT_SAM_H2__PERC]</v>
      </c>
      <c r="P104" t="str">
        <f t="shared" si="21"/>
        <v>C_AP_F3_SC_BOT_SAM_H2__PERC</v>
      </c>
      <c r="Q104" t="str">
        <f t="shared" si="22"/>
        <v>[PREP_AP_F3_SC_BOT_SAM_H2__PERC]</v>
      </c>
      <c r="S104" t="str">
        <f t="shared" si="23"/>
        <v>CV_AP_F3_SC_BOT_SAM_H2__PERC_MIN</v>
      </c>
      <c r="T104" t="str">
        <f t="shared" si="24"/>
        <v>CV_AP_F3_SC_BOT_SAM_H2__PERC_MAX</v>
      </c>
      <c r="U104" t="str">
        <f t="shared" si="25"/>
        <v>CV_AP_F3_SC_BOT_SAM_H2__PERC_AVG</v>
      </c>
      <c r="V104" t="str">
        <f t="shared" si="26"/>
        <v>CV_AP_F3_SC_BOT_SAM_H2__PERC_STD</v>
      </c>
      <c r="W104" t="str">
        <f t="shared" si="27"/>
        <v>Min ( [PREP_AP_F3_SC_BOT_SAM_H2__PERC] )</v>
      </c>
      <c r="X104" t="str">
        <f t="shared" si="28"/>
        <v>Max ( [PREP_AP_F3_SC_BOT_SAM_H2__PERC] )</v>
      </c>
      <c r="Y104" t="str">
        <f t="shared" si="29"/>
        <v>AVG ( [PREP_AP_F3_SC_BOT_SAM_H2__PERC] )</v>
      </c>
      <c r="Z104" t="str">
        <f t="shared" si="30"/>
        <v>StdDev ([PREP_AP_F3_SC_BOT_SAM_H2__PERC] )</v>
      </c>
    </row>
    <row r="105" spans="1:26" x14ac:dyDescent="0.25">
      <c r="A105" s="1" t="s">
        <v>4683</v>
      </c>
      <c r="B105" s="20" t="s">
        <v>4657</v>
      </c>
      <c r="C105" s="20"/>
      <c r="D105" s="20"/>
      <c r="E105" s="20" t="s">
        <v>4657</v>
      </c>
      <c r="F105" s="1"/>
      <c r="G105" t="s">
        <v>4770</v>
      </c>
      <c r="I105" t="s">
        <v>4771</v>
      </c>
      <c r="J105" t="s">
        <v>113</v>
      </c>
      <c r="K105" t="s">
        <v>41</v>
      </c>
      <c r="M105" t="str">
        <f t="shared" si="18"/>
        <v>RAW_AP_E3_SC_TOP_SAM_DEW_POINT__C</v>
      </c>
      <c r="N105" t="str">
        <f t="shared" si="19"/>
        <v>PREP_AP_E3_SC_TOP_SAM_DEW_POINT__C</v>
      </c>
      <c r="O105" t="str">
        <f t="shared" si="20"/>
        <v>[RAW_AP_E3_SC_TOP_SAM_DEW_POINT__C]</v>
      </c>
      <c r="P105" t="str">
        <f t="shared" si="21"/>
        <v>C_AP_E3_SC_TOP_SAM_DEW_POINT__C</v>
      </c>
      <c r="Q105" t="str">
        <f t="shared" si="22"/>
        <v>[PREP_AP_E3_SC_TOP_SAM_DEW_POINT__C]</v>
      </c>
      <c r="S105" t="str">
        <f t="shared" si="23"/>
        <v>CV_AP_E3_SC_TOP_SAM_DEW_POINT__C_MIN</v>
      </c>
      <c r="T105" t="str">
        <f t="shared" si="24"/>
        <v>CV_AP_E3_SC_TOP_SAM_DEW_POINT__C_MAX</v>
      </c>
      <c r="U105" t="str">
        <f t="shared" si="25"/>
        <v>CV_AP_E3_SC_TOP_SAM_DEW_POINT__C_AVG</v>
      </c>
      <c r="V105" t="str">
        <f t="shared" si="26"/>
        <v>CV_AP_E3_SC_TOP_SAM_DEW_POINT__C_STD</v>
      </c>
      <c r="W105" t="str">
        <f t="shared" si="27"/>
        <v>Min ( [PREP_AP_E3_SC_TOP_SAM_DEW_POINT__C] )</v>
      </c>
      <c r="X105" t="str">
        <f t="shared" si="28"/>
        <v>Max ( [PREP_AP_E3_SC_TOP_SAM_DEW_POINT__C] )</v>
      </c>
      <c r="Y105" t="str">
        <f t="shared" si="29"/>
        <v>AVG ( [PREP_AP_E3_SC_TOP_SAM_DEW_POINT__C] )</v>
      </c>
      <c r="Z105" t="str">
        <f t="shared" si="30"/>
        <v>StdDev ([PREP_AP_E3_SC_TOP_SAM_DEW_POINT__C] )</v>
      </c>
    </row>
    <row r="106" spans="1:26" x14ac:dyDescent="0.25">
      <c r="A106" s="1" t="s">
        <v>4683</v>
      </c>
      <c r="B106" s="20" t="s">
        <v>4657</v>
      </c>
      <c r="C106" s="20"/>
      <c r="D106" s="20"/>
      <c r="E106" s="20" t="s">
        <v>4657</v>
      </c>
      <c r="F106" s="1"/>
      <c r="G106" t="s">
        <v>4772</v>
      </c>
      <c r="I106" t="s">
        <v>4773</v>
      </c>
      <c r="J106" t="s">
        <v>113</v>
      </c>
      <c r="K106" t="s">
        <v>41</v>
      </c>
      <c r="M106" t="str">
        <f t="shared" si="18"/>
        <v>RAW_AP_F3_SC_BOT_SAM_DEW_POINT__C</v>
      </c>
      <c r="N106" t="str">
        <f t="shared" si="19"/>
        <v>PREP_AP_F3_SC_BOT_SAM_DEW_POINT__C</v>
      </c>
      <c r="O106" t="str">
        <f t="shared" si="20"/>
        <v>[RAW_AP_F3_SC_BOT_SAM_DEW_POINT__C]</v>
      </c>
      <c r="P106" t="str">
        <f t="shared" si="21"/>
        <v>C_AP_F3_SC_BOT_SAM_DEW_POINT__C</v>
      </c>
      <c r="Q106" t="str">
        <f t="shared" si="22"/>
        <v>[PREP_AP_F3_SC_BOT_SAM_DEW_POINT__C]</v>
      </c>
      <c r="S106" t="str">
        <f t="shared" si="23"/>
        <v>CV_AP_F3_SC_BOT_SAM_DEW_POINT__C_MIN</v>
      </c>
      <c r="T106" t="str">
        <f t="shared" si="24"/>
        <v>CV_AP_F3_SC_BOT_SAM_DEW_POINT__C_MAX</v>
      </c>
      <c r="U106" t="str">
        <f t="shared" si="25"/>
        <v>CV_AP_F3_SC_BOT_SAM_DEW_POINT__C_AVG</v>
      </c>
      <c r="V106" t="str">
        <f t="shared" si="26"/>
        <v>CV_AP_F3_SC_BOT_SAM_DEW_POINT__C_STD</v>
      </c>
      <c r="W106" t="str">
        <f t="shared" si="27"/>
        <v>Min ( [PREP_AP_F3_SC_BOT_SAM_DEW_POINT__C] )</v>
      </c>
      <c r="X106" t="str">
        <f t="shared" si="28"/>
        <v>Max ( [PREP_AP_F3_SC_BOT_SAM_DEW_POINT__C] )</v>
      </c>
      <c r="Y106" t="str">
        <f t="shared" si="29"/>
        <v>AVG ( [PREP_AP_F3_SC_BOT_SAM_DEW_POINT__C] )</v>
      </c>
      <c r="Z106" t="str">
        <f t="shared" si="30"/>
        <v>StdDev ([PREP_AP_F3_SC_BOT_SAM_DEW_POINT__C] )</v>
      </c>
    </row>
    <row r="107" spans="1:26" x14ac:dyDescent="0.25">
      <c r="A107" s="1" t="s">
        <v>41</v>
      </c>
      <c r="B107" s="20" t="s">
        <v>4657</v>
      </c>
      <c r="C107" s="20" t="s">
        <v>4657</v>
      </c>
      <c r="D107" s="20" t="s">
        <v>4657</v>
      </c>
      <c r="E107" s="20" t="s">
        <v>4657</v>
      </c>
      <c r="F107" s="1"/>
      <c r="G107" t="s">
        <v>4774</v>
      </c>
      <c r="I107" t="s">
        <v>4286</v>
      </c>
      <c r="J107" t="s">
        <v>113</v>
      </c>
      <c r="K107" t="s">
        <v>41</v>
      </c>
      <c r="M107" t="str">
        <f t="shared" si="18"/>
        <v>RAW_SC01PG_TT11_SC_HEAT_1_TEMP__C</v>
      </c>
      <c r="N107" t="str">
        <f t="shared" si="19"/>
        <v>PREP_SC01PG_TT11_SC_HEAT_1_TEMP__C</v>
      </c>
      <c r="O107" t="str">
        <f t="shared" si="20"/>
        <v>[RAW_SC01PG_TT11_SC_HEAT_1_TEMP__C]</v>
      </c>
      <c r="P107" t="str">
        <f t="shared" si="21"/>
        <v>C_SC01PG_TT11_SC_HEAT_1_TEMP__C</v>
      </c>
      <c r="Q107" t="str">
        <f t="shared" si="22"/>
        <v>[PREP_SC01PG_TT11_SC_HEAT_1_TEMP__C]</v>
      </c>
      <c r="R107" s="25">
        <f t="shared" ref="R107:R112" si="33">LEN(S107)</f>
        <v>36</v>
      </c>
      <c r="S107" t="str">
        <f t="shared" si="23"/>
        <v>CV_SC01PG_TT11_SC_HEAT_1_TEMP__C_MIN</v>
      </c>
      <c r="T107" t="str">
        <f t="shared" si="24"/>
        <v>CV_SC01PG_TT11_SC_HEAT_1_TEMP__C_MAX</v>
      </c>
      <c r="U107" t="str">
        <f t="shared" si="25"/>
        <v>CV_SC01PG_TT11_SC_HEAT_1_TEMP__C_AVG</v>
      </c>
      <c r="V107" t="str">
        <f t="shared" si="26"/>
        <v>CV_SC01PG_TT11_SC_HEAT_1_TEMP__C_STD</v>
      </c>
      <c r="W107" t="str">
        <f t="shared" si="27"/>
        <v>Min ( [PREP_SC01PG_TT11_SC_HEAT_1_TEMP__C] )</v>
      </c>
      <c r="X107" t="str">
        <f t="shared" si="28"/>
        <v>Max ( [PREP_SC01PG_TT11_SC_HEAT_1_TEMP__C] )</v>
      </c>
      <c r="Y107" t="str">
        <f t="shared" si="29"/>
        <v>AVG ( [PREP_SC01PG_TT11_SC_HEAT_1_TEMP__C] )</v>
      </c>
      <c r="Z107" t="str">
        <f t="shared" si="30"/>
        <v>StdDev ([PREP_SC01PG_TT11_SC_HEAT_1_TEMP__C] )</v>
      </c>
    </row>
    <row r="108" spans="1:26" x14ac:dyDescent="0.25">
      <c r="A108" s="1" t="s">
        <v>41</v>
      </c>
      <c r="B108" s="20" t="s">
        <v>4657</v>
      </c>
      <c r="C108" s="20" t="s">
        <v>4657</v>
      </c>
      <c r="D108" s="20" t="s">
        <v>4657</v>
      </c>
      <c r="E108" s="20" t="s">
        <v>4657</v>
      </c>
      <c r="F108" s="1"/>
      <c r="G108" t="s">
        <v>4775</v>
      </c>
      <c r="I108" t="s">
        <v>4291</v>
      </c>
      <c r="J108" t="s">
        <v>113</v>
      </c>
      <c r="K108" t="s">
        <v>41</v>
      </c>
      <c r="M108" t="str">
        <f t="shared" si="18"/>
        <v>RAW_SC02PG_TE11_SC_HEAT_2_TEMP__C</v>
      </c>
      <c r="N108" t="str">
        <f t="shared" si="19"/>
        <v>PREP_SC02PG_TE11_SC_HEAT_2_TEMP__C</v>
      </c>
      <c r="O108" t="str">
        <f t="shared" si="20"/>
        <v>[RAW_SC02PG_TE11_SC_HEAT_2_TEMP__C]</v>
      </c>
      <c r="P108" t="str">
        <f t="shared" si="21"/>
        <v>C_SC02PG_TE11_SC_HEAT_2_TEMP__C</v>
      </c>
      <c r="Q108" t="str">
        <f t="shared" si="22"/>
        <v>[PREP_SC02PG_TE11_SC_HEAT_2_TEMP__C]</v>
      </c>
      <c r="R108" s="25">
        <f t="shared" si="33"/>
        <v>36</v>
      </c>
      <c r="S108" t="str">
        <f t="shared" si="23"/>
        <v>CV_SC02PG_TE11_SC_HEAT_2_TEMP__C_MIN</v>
      </c>
      <c r="T108" t="str">
        <f t="shared" si="24"/>
        <v>CV_SC02PG_TE11_SC_HEAT_2_TEMP__C_MAX</v>
      </c>
      <c r="U108" t="str">
        <f t="shared" si="25"/>
        <v>CV_SC02PG_TE11_SC_HEAT_2_TEMP__C_AVG</v>
      </c>
      <c r="V108" t="str">
        <f t="shared" si="26"/>
        <v>CV_SC02PG_TE11_SC_HEAT_2_TEMP__C_STD</v>
      </c>
      <c r="W108" t="str">
        <f t="shared" si="27"/>
        <v>Min ( [PREP_SC02PG_TE11_SC_HEAT_2_TEMP__C] )</v>
      </c>
      <c r="X108" t="str">
        <f t="shared" si="28"/>
        <v>Max ( [PREP_SC02PG_TE11_SC_HEAT_2_TEMP__C] )</v>
      </c>
      <c r="Y108" t="str">
        <f t="shared" si="29"/>
        <v>AVG ( [PREP_SC02PG_TE11_SC_HEAT_2_TEMP__C] )</v>
      </c>
      <c r="Z108" t="str">
        <f t="shared" si="30"/>
        <v>StdDev ([PREP_SC02PG_TE11_SC_HEAT_2_TEMP__C] )</v>
      </c>
    </row>
    <row r="109" spans="1:26" x14ac:dyDescent="0.25">
      <c r="A109" s="1" t="s">
        <v>41</v>
      </c>
      <c r="B109" s="20" t="s">
        <v>4657</v>
      </c>
      <c r="C109" s="20" t="s">
        <v>4657</v>
      </c>
      <c r="D109" s="20" t="s">
        <v>4657</v>
      </c>
      <c r="E109" s="20" t="s">
        <v>4657</v>
      </c>
      <c r="F109" s="1"/>
      <c r="G109" t="s">
        <v>4776</v>
      </c>
      <c r="I109" t="s">
        <v>4296</v>
      </c>
      <c r="J109" t="s">
        <v>113</v>
      </c>
      <c r="K109" t="s">
        <v>41</v>
      </c>
      <c r="M109" t="str">
        <f t="shared" si="18"/>
        <v>RAW_SC03PG_TT11_SC_HEAT_3_TEMP__C</v>
      </c>
      <c r="N109" t="str">
        <f t="shared" si="19"/>
        <v>PREP_SC03PG_TT11_SC_HEAT_3_TEMP__C</v>
      </c>
      <c r="O109" t="str">
        <f t="shared" si="20"/>
        <v>[RAW_SC03PG_TT11_SC_HEAT_3_TEMP__C]</v>
      </c>
      <c r="P109" t="str">
        <f t="shared" si="21"/>
        <v>C_SC03PG_TT11_SC_HEAT_3_TEMP__C</v>
      </c>
      <c r="Q109" t="str">
        <f t="shared" si="22"/>
        <v>[PREP_SC03PG_TT11_SC_HEAT_3_TEMP__C]</v>
      </c>
      <c r="R109" s="25">
        <f t="shared" si="33"/>
        <v>36</v>
      </c>
      <c r="S109" t="str">
        <f t="shared" si="23"/>
        <v>CV_SC03PG_TT11_SC_HEAT_3_TEMP__C_MIN</v>
      </c>
      <c r="T109" t="str">
        <f t="shared" si="24"/>
        <v>CV_SC03PG_TT11_SC_HEAT_3_TEMP__C_MAX</v>
      </c>
      <c r="U109" t="str">
        <f t="shared" si="25"/>
        <v>CV_SC03PG_TT11_SC_HEAT_3_TEMP__C_AVG</v>
      </c>
      <c r="V109" t="str">
        <f t="shared" si="26"/>
        <v>CV_SC03PG_TT11_SC_HEAT_3_TEMP__C_STD</v>
      </c>
      <c r="W109" t="str">
        <f t="shared" si="27"/>
        <v>Min ( [PREP_SC03PG_TT11_SC_HEAT_3_TEMP__C] )</v>
      </c>
      <c r="X109" t="str">
        <f t="shared" si="28"/>
        <v>Max ( [PREP_SC03PG_TT11_SC_HEAT_3_TEMP__C] )</v>
      </c>
      <c r="Y109" t="str">
        <f t="shared" si="29"/>
        <v>AVG ( [PREP_SC03PG_TT11_SC_HEAT_3_TEMP__C] )</v>
      </c>
      <c r="Z109" t="str">
        <f t="shared" si="30"/>
        <v>StdDev ([PREP_SC03PG_TT11_SC_HEAT_3_TEMP__C] )</v>
      </c>
    </row>
    <row r="110" spans="1:26" x14ac:dyDescent="0.25">
      <c r="A110" s="1" t="s">
        <v>41</v>
      </c>
      <c r="B110" s="20" t="s">
        <v>4657</v>
      </c>
      <c r="C110" s="20" t="s">
        <v>4657</v>
      </c>
      <c r="D110" s="20" t="s">
        <v>4657</v>
      </c>
      <c r="E110" s="20" t="s">
        <v>4657</v>
      </c>
      <c r="F110" s="1"/>
      <c r="G110" t="s">
        <v>4777</v>
      </c>
      <c r="I110" t="s">
        <v>4301</v>
      </c>
      <c r="J110" t="s">
        <v>113</v>
      </c>
      <c r="K110" t="s">
        <v>41</v>
      </c>
      <c r="M110" t="str">
        <f t="shared" si="18"/>
        <v>RAW_SC04PG_TE11_SC_HEAT_4_TEMP__C</v>
      </c>
      <c r="N110" t="str">
        <f t="shared" si="19"/>
        <v>PREP_SC04PG_TE11_SC_HEAT_4_TEMP__C</v>
      </c>
      <c r="O110" t="str">
        <f t="shared" si="20"/>
        <v>[RAW_SC04PG_TE11_SC_HEAT_4_TEMP__C]</v>
      </c>
      <c r="P110" t="str">
        <f t="shared" si="21"/>
        <v>C_SC04PG_TE11_SC_HEAT_4_TEMP__C</v>
      </c>
      <c r="Q110" t="str">
        <f t="shared" si="22"/>
        <v>[PREP_SC04PG_TE11_SC_HEAT_4_TEMP__C]</v>
      </c>
      <c r="R110" s="25">
        <f t="shared" si="33"/>
        <v>36</v>
      </c>
      <c r="S110" t="str">
        <f t="shared" si="23"/>
        <v>CV_SC04PG_TE11_SC_HEAT_4_TEMP__C_MIN</v>
      </c>
      <c r="T110" t="str">
        <f t="shared" si="24"/>
        <v>CV_SC04PG_TE11_SC_HEAT_4_TEMP__C_MAX</v>
      </c>
      <c r="U110" t="str">
        <f t="shared" si="25"/>
        <v>CV_SC04PG_TE11_SC_HEAT_4_TEMP__C_AVG</v>
      </c>
      <c r="V110" t="str">
        <f t="shared" si="26"/>
        <v>CV_SC04PG_TE11_SC_HEAT_4_TEMP__C_STD</v>
      </c>
      <c r="W110" t="str">
        <f t="shared" si="27"/>
        <v>Min ( [PREP_SC04PG_TE11_SC_HEAT_4_TEMP__C] )</v>
      </c>
      <c r="X110" t="str">
        <f t="shared" si="28"/>
        <v>Max ( [PREP_SC04PG_TE11_SC_HEAT_4_TEMP__C] )</v>
      </c>
      <c r="Y110" t="str">
        <f t="shared" si="29"/>
        <v>AVG ( [PREP_SC04PG_TE11_SC_HEAT_4_TEMP__C] )</v>
      </c>
      <c r="Z110" t="str">
        <f t="shared" si="30"/>
        <v>StdDev ([PREP_SC04PG_TE11_SC_HEAT_4_TEMP__C] )</v>
      </c>
    </row>
    <row r="111" spans="1:26" x14ac:dyDescent="0.25">
      <c r="A111" s="1" t="s">
        <v>4683</v>
      </c>
      <c r="B111" s="20" t="s">
        <v>4657</v>
      </c>
      <c r="C111" s="20" t="s">
        <v>4657</v>
      </c>
      <c r="D111" s="20" t="s">
        <v>4657</v>
      </c>
      <c r="E111" s="20" t="s">
        <v>4657</v>
      </c>
      <c r="F111" s="1"/>
      <c r="G111" t="s">
        <v>4778</v>
      </c>
      <c r="I111" t="s">
        <v>4779</v>
      </c>
      <c r="J111" t="s">
        <v>113</v>
      </c>
      <c r="K111" t="s">
        <v>41</v>
      </c>
      <c r="M111" t="str">
        <f t="shared" si="18"/>
        <v>RAW_PY1100_RT11a_SC_PY11A_MS_STRIP_TEMP__C</v>
      </c>
      <c r="N111" t="str">
        <f t="shared" si="19"/>
        <v>PREP_PY1100_RT11a_SC_PY11A_MS_STRIP_TEMP__C</v>
      </c>
      <c r="O111" t="str">
        <f t="shared" si="20"/>
        <v>[RAW_PY1100_RT11a_SC_PY11A_MS_STRIP_TEMP__C]</v>
      </c>
      <c r="P111" t="str">
        <f t="shared" si="21"/>
        <v>C_PY1100_RT11a_SC_PY11A_MS_STRIP_TEMP__C</v>
      </c>
      <c r="Q111" t="str">
        <f t="shared" si="22"/>
        <v>[PREP_PY1100_RT11a_SC_PY11A_MS_STRIP_TEMP__C]</v>
      </c>
      <c r="R111" s="25">
        <f t="shared" si="33"/>
        <v>45</v>
      </c>
      <c r="S111" t="str">
        <f t="shared" si="23"/>
        <v>CV_PY1100_RT11a_SC_PY11A_MS_STRIP_TEMP__C_MIN</v>
      </c>
      <c r="T111" t="str">
        <f t="shared" si="24"/>
        <v>CV_PY1100_RT11a_SC_PY11A_MS_STRIP_TEMP__C_MAX</v>
      </c>
      <c r="U111" t="str">
        <f t="shared" si="25"/>
        <v>CV_PY1100_RT11a_SC_PY11A_MS_STRIP_TEMP__C_AVG</v>
      </c>
      <c r="V111" t="str">
        <f t="shared" si="26"/>
        <v>CV_PY1100_RT11a_SC_PY11A_MS_STRIP_TEMP__C_STD</v>
      </c>
      <c r="W111" t="str">
        <f t="shared" si="27"/>
        <v>Min ( [PREP_PY1100_RT11a_SC_PY11A_MS_STRIP_TEMP__C] )</v>
      </c>
      <c r="X111" t="str">
        <f t="shared" si="28"/>
        <v>Max ( [PREP_PY1100_RT11a_SC_PY11A_MS_STRIP_TEMP__C] )</v>
      </c>
      <c r="Y111" t="str">
        <f t="shared" si="29"/>
        <v>AVG ( [PREP_PY1100_RT11a_SC_PY11A_MS_STRIP_TEMP__C] )</v>
      </c>
      <c r="Z111" t="str">
        <f t="shared" si="30"/>
        <v>StdDev ([PREP_PY1100_RT11a_SC_PY11A_MS_STRIP_TEMP__C] )</v>
      </c>
    </row>
    <row r="112" spans="1:26" x14ac:dyDescent="0.25">
      <c r="A112" s="1" t="s">
        <v>4683</v>
      </c>
      <c r="B112" s="20" t="s">
        <v>4657</v>
      </c>
      <c r="C112" s="20" t="s">
        <v>4657</v>
      </c>
      <c r="D112" s="20" t="s">
        <v>4657</v>
      </c>
      <c r="E112" s="20" t="s">
        <v>4657</v>
      </c>
      <c r="F112" s="1"/>
      <c r="G112" t="s">
        <v>4780</v>
      </c>
      <c r="I112" t="s">
        <v>4781</v>
      </c>
      <c r="J112" t="s">
        <v>113</v>
      </c>
      <c r="K112" t="s">
        <v>41</v>
      </c>
      <c r="M112" t="str">
        <f t="shared" si="18"/>
        <v>RAW_PY1100_RT11b_SC_PY11B_OS_STRIP_TEMP__C</v>
      </c>
      <c r="N112" t="str">
        <f t="shared" si="19"/>
        <v>PREP_PY1100_RT11b_SC_PY11B_OS_STRIP_TEMP__C</v>
      </c>
      <c r="O112" t="str">
        <f t="shared" si="20"/>
        <v>[RAW_PY1100_RT11b_SC_PY11B_OS_STRIP_TEMP__C]</v>
      </c>
      <c r="P112" t="str">
        <f t="shared" si="21"/>
        <v>C_PY1100_RT11b_SC_PY11B_OS_STRIP_TEMP__C</v>
      </c>
      <c r="Q112" t="str">
        <f t="shared" si="22"/>
        <v>[PREP_PY1100_RT11b_SC_PY11B_OS_STRIP_TEMP__C]</v>
      </c>
      <c r="R112" s="25">
        <f t="shared" si="33"/>
        <v>45</v>
      </c>
      <c r="S112" t="str">
        <f t="shared" si="23"/>
        <v>CV_PY1100_RT11b_SC_PY11B_OS_STRIP_TEMP__C_MIN</v>
      </c>
      <c r="T112" t="str">
        <f t="shared" si="24"/>
        <v>CV_PY1100_RT11b_SC_PY11B_OS_STRIP_TEMP__C_MAX</v>
      </c>
      <c r="U112" t="str">
        <f t="shared" si="25"/>
        <v>CV_PY1100_RT11b_SC_PY11B_OS_STRIP_TEMP__C_AVG</v>
      </c>
      <c r="V112" t="str">
        <f t="shared" si="26"/>
        <v>CV_PY1100_RT11b_SC_PY11B_OS_STRIP_TEMP__C_STD</v>
      </c>
      <c r="W112" t="str">
        <f t="shared" si="27"/>
        <v>Min ( [PREP_PY1100_RT11b_SC_PY11B_OS_STRIP_TEMP__C] )</v>
      </c>
      <c r="X112" t="str">
        <f t="shared" si="28"/>
        <v>Max ( [PREP_PY1100_RT11b_SC_PY11B_OS_STRIP_TEMP__C] )</v>
      </c>
      <c r="Y112" t="str">
        <f t="shared" si="29"/>
        <v>AVG ( [PREP_PY1100_RT11b_SC_PY11B_OS_STRIP_TEMP__C] )</v>
      </c>
      <c r="Z112" t="str">
        <f t="shared" si="30"/>
        <v>StdDev ([PREP_PY1100_RT11b_SC_PY11B_OS_STRIP_TEMP__C] )</v>
      </c>
    </row>
    <row r="113" spans="1:26" x14ac:dyDescent="0.25">
      <c r="A113" s="1" t="s">
        <v>41</v>
      </c>
      <c r="B113" s="20" t="s">
        <v>4657</v>
      </c>
      <c r="C113" s="20"/>
      <c r="D113" s="20"/>
      <c r="E113" s="20" t="s">
        <v>4657</v>
      </c>
      <c r="F113" s="1"/>
      <c r="G113" t="s">
        <v>4782</v>
      </c>
      <c r="I113" t="s">
        <v>4306</v>
      </c>
      <c r="J113" t="s">
        <v>113</v>
      </c>
      <c r="K113" t="s">
        <v>41</v>
      </c>
      <c r="M113" t="str">
        <f t="shared" si="18"/>
        <v>RAW_SLOW_COOL_PY11_SP_OF_MM_MODE__C</v>
      </c>
      <c r="N113" t="str">
        <f t="shared" si="19"/>
        <v>PREP_SLOW_COOL_PY11_SP_OF_MM_MODE__C</v>
      </c>
      <c r="O113" t="str">
        <f t="shared" si="20"/>
        <v>[RAW_SLOW_COOL_PY11_SP_OF_MM_MODE__C]</v>
      </c>
      <c r="P113" t="str">
        <f t="shared" si="21"/>
        <v>C_SLOW_COOL_PY11_SP_OF_MM_MODE__C</v>
      </c>
      <c r="Q113" t="str">
        <f t="shared" si="22"/>
        <v>[PREP_SLOW_COOL_PY11_SP_OF_MM_MODE__C]</v>
      </c>
      <c r="S113" t="str">
        <f t="shared" si="23"/>
        <v>CV_SLOW_COOL_PY11_SP_OF_MM_MODE__C_MIN</v>
      </c>
      <c r="T113" t="str">
        <f t="shared" si="24"/>
        <v>CV_SLOW_COOL_PY11_SP_OF_MM_MODE__C_MAX</v>
      </c>
      <c r="U113" t="str">
        <f t="shared" si="25"/>
        <v>CV_SLOW_COOL_PY11_SP_OF_MM_MODE__C_AVG</v>
      </c>
      <c r="V113" t="str">
        <f t="shared" si="26"/>
        <v>CV_SLOW_COOL_PY11_SP_OF_MM_MODE__C_STD</v>
      </c>
      <c r="W113" t="str">
        <f t="shared" si="27"/>
        <v>Min ( [PREP_SLOW_COOL_PY11_SP_OF_MM_MODE__C] )</v>
      </c>
      <c r="X113" t="str">
        <f t="shared" si="28"/>
        <v>Max ( [PREP_SLOW_COOL_PY11_SP_OF_MM_MODE__C] )</v>
      </c>
      <c r="Y113" t="str">
        <f t="shared" si="29"/>
        <v>AVG ( [PREP_SLOW_COOL_PY11_SP_OF_MM_MODE__C] )</v>
      </c>
      <c r="Z113" t="str">
        <f t="shared" si="30"/>
        <v>StdDev ([PREP_SLOW_COOL_PY11_SP_OF_MM_MODE__C] )</v>
      </c>
    </row>
    <row r="114" spans="1:26" x14ac:dyDescent="0.25">
      <c r="A114" s="1" t="s">
        <v>41</v>
      </c>
      <c r="B114" s="20" t="s">
        <v>4657</v>
      </c>
      <c r="C114" s="20"/>
      <c r="D114" s="20"/>
      <c r="E114" s="20" t="s">
        <v>4657</v>
      </c>
      <c r="F114" s="1"/>
      <c r="G114" t="s">
        <v>4783</v>
      </c>
      <c r="I114" t="s">
        <v>4311</v>
      </c>
      <c r="J114" t="s">
        <v>113</v>
      </c>
      <c r="K114" t="s">
        <v>41</v>
      </c>
      <c r="M114" t="str">
        <f t="shared" si="18"/>
        <v>RAW_SLOW_COOL_PY11_HIGH_QUAL_LIM_OF_MM_MODE__C</v>
      </c>
      <c r="N114" t="str">
        <f t="shared" si="19"/>
        <v>PREP_SLOW_COOL_PY11_HIGH_QUAL_LIM_OF_MM_MODE__C</v>
      </c>
      <c r="O114" t="str">
        <f t="shared" si="20"/>
        <v>[RAW_SLOW_COOL_PY11_HIGH_QUAL_LIM_OF_MM_MODE__C]</v>
      </c>
      <c r="P114" t="str">
        <f t="shared" si="21"/>
        <v>C_SLOW_COOL_PY11_HIGH_QUAL_LIM_OF_MM_MODE__C</v>
      </c>
      <c r="Q114" t="str">
        <f t="shared" si="22"/>
        <v>[PREP_SLOW_COOL_PY11_HIGH_QUAL_LIM_OF_MM_MODE__C]</v>
      </c>
      <c r="S114" t="str">
        <f t="shared" si="23"/>
        <v>CV_SLOW_COOL_PY11_HIGH_QUAL_LIM_OF_MM_MODE__C_MIN</v>
      </c>
      <c r="T114" t="str">
        <f t="shared" si="24"/>
        <v>CV_SLOW_COOL_PY11_HIGH_QUAL_LIM_OF_MM_MODE__C_MAX</v>
      </c>
      <c r="U114" t="str">
        <f t="shared" si="25"/>
        <v>CV_SLOW_COOL_PY11_HIGH_QUAL_LIM_OF_MM_MODE__C_AVG</v>
      </c>
      <c r="V114" t="str">
        <f t="shared" si="26"/>
        <v>CV_SLOW_COOL_PY11_HIGH_QUAL_LIM_OF_MM_MODE__C_STD</v>
      </c>
      <c r="W114" t="str">
        <f t="shared" si="27"/>
        <v>Min ( [PREP_SLOW_COOL_PY11_HIGH_QUAL_LIM_OF_MM_MODE__C] )</v>
      </c>
      <c r="X114" t="str">
        <f t="shared" si="28"/>
        <v>Max ( [PREP_SLOW_COOL_PY11_HIGH_QUAL_LIM_OF_MM_MODE__C] )</v>
      </c>
      <c r="Y114" t="str">
        <f t="shared" si="29"/>
        <v>AVG ( [PREP_SLOW_COOL_PY11_HIGH_QUAL_LIM_OF_MM_MODE__C] )</v>
      </c>
      <c r="Z114" t="str">
        <f t="shared" si="30"/>
        <v>StdDev ([PREP_SLOW_COOL_PY11_HIGH_QUAL_LIM_OF_MM_MODE__C] )</v>
      </c>
    </row>
    <row r="115" spans="1:26" x14ac:dyDescent="0.25">
      <c r="A115" s="1" t="s">
        <v>41</v>
      </c>
      <c r="B115" s="20" t="s">
        <v>4657</v>
      </c>
      <c r="C115" s="20"/>
      <c r="D115" s="20"/>
      <c r="E115" s="20" t="s">
        <v>4657</v>
      </c>
      <c r="F115" s="1"/>
      <c r="G115" t="s">
        <v>4784</v>
      </c>
      <c r="I115" t="s">
        <v>4316</v>
      </c>
      <c r="J115" t="s">
        <v>113</v>
      </c>
      <c r="K115" t="s">
        <v>41</v>
      </c>
      <c r="M115" t="str">
        <f t="shared" si="18"/>
        <v>RAW_SLOW_COOL_PY11_LOW_QUAL_LIM_OF_MM_MODE__C</v>
      </c>
      <c r="N115" t="str">
        <f t="shared" si="19"/>
        <v>PREP_SLOW_COOL_PY11_LOW_QUAL_LIM_OF_MM_MODE__C</v>
      </c>
      <c r="O115" t="str">
        <f t="shared" si="20"/>
        <v>[RAW_SLOW_COOL_PY11_LOW_QUAL_LIM_OF_MM_MODE__C]</v>
      </c>
      <c r="P115" t="str">
        <f t="shared" si="21"/>
        <v>C_SLOW_COOL_PY11_LOW_QUAL_LIM_OF_MM_MODE__C</v>
      </c>
      <c r="Q115" t="str">
        <f t="shared" si="22"/>
        <v>[PREP_SLOW_COOL_PY11_LOW_QUAL_LIM_OF_MM_MODE__C]</v>
      </c>
      <c r="S115" t="str">
        <f t="shared" si="23"/>
        <v>CV_SLOW_COOL_PY11_LOW_QUAL_LIM_OF_MM_MODE__C_MIN</v>
      </c>
      <c r="T115" t="str">
        <f t="shared" si="24"/>
        <v>CV_SLOW_COOL_PY11_LOW_QUAL_LIM_OF_MM_MODE__C_MAX</v>
      </c>
      <c r="U115" t="str">
        <f t="shared" si="25"/>
        <v>CV_SLOW_COOL_PY11_LOW_QUAL_LIM_OF_MM_MODE__C_AVG</v>
      </c>
      <c r="V115" t="str">
        <f t="shared" si="26"/>
        <v>CV_SLOW_COOL_PY11_LOW_QUAL_LIM_OF_MM_MODE__C_STD</v>
      </c>
      <c r="W115" t="str">
        <f t="shared" si="27"/>
        <v>Min ( [PREP_SLOW_COOL_PY11_LOW_QUAL_LIM_OF_MM_MODE__C] )</v>
      </c>
      <c r="X115" t="str">
        <f t="shared" si="28"/>
        <v>Max ( [PREP_SLOW_COOL_PY11_LOW_QUAL_LIM_OF_MM_MODE__C] )</v>
      </c>
      <c r="Y115" t="str">
        <f t="shared" si="29"/>
        <v>AVG ( [PREP_SLOW_COOL_PY11_LOW_QUAL_LIM_OF_MM_MODE__C] )</v>
      </c>
      <c r="Z115" t="str">
        <f t="shared" si="30"/>
        <v>StdDev ([PREP_SLOW_COOL_PY11_LOW_QUAL_LIM_OF_MM_MODE__C] )</v>
      </c>
    </row>
    <row r="116" spans="1:26" x14ac:dyDescent="0.25">
      <c r="A116" s="1" t="s">
        <v>41</v>
      </c>
      <c r="B116" s="1" t="s">
        <v>41</v>
      </c>
      <c r="C116" s="1" t="s">
        <v>41</v>
      </c>
      <c r="D116" s="1" t="s">
        <v>41</v>
      </c>
      <c r="E116" s="1" t="s">
        <v>41</v>
      </c>
      <c r="F116" s="1"/>
      <c r="G116" t="s">
        <v>3099</v>
      </c>
      <c r="I116" t="s">
        <v>3098</v>
      </c>
      <c r="J116" t="s">
        <v>2766</v>
      </c>
      <c r="K116" t="s">
        <v>4683</v>
      </c>
      <c r="L116"/>
      <c r="M116" t="str">
        <f t="shared" si="18"/>
        <v>RAW_FUR_BBZ_TM5_PV_N</v>
      </c>
      <c r="N116" t="str">
        <f t="shared" si="19"/>
        <v>PREP_FUR_BBZ_TM5_PV_N</v>
      </c>
      <c r="O116" t="str">
        <f t="shared" si="20"/>
        <v>[RAW_FUR_BBZ_TM5_PV_N]</v>
      </c>
      <c r="P116" t="str">
        <f t="shared" si="21"/>
        <v>C_FUR_BBZ_TM5_PV_N</v>
      </c>
      <c r="Q116" t="str">
        <f t="shared" si="22"/>
        <v>[PREP_FUR_BBZ_TM5_PV_N]</v>
      </c>
      <c r="R116" s="25">
        <f>LEN(S116)</f>
        <v>23</v>
      </c>
      <c r="S116" t="str">
        <f t="shared" si="23"/>
        <v>CV_FUR_BBZ_TM5_PV_N_MIN</v>
      </c>
      <c r="T116" t="str">
        <f t="shared" si="24"/>
        <v>CV_FUR_BBZ_TM5_PV_N_MAX</v>
      </c>
      <c r="U116" t="str">
        <f t="shared" si="25"/>
        <v>CV_FUR_BBZ_TM5_PV_N_AVG</v>
      </c>
      <c r="V116" t="str">
        <f t="shared" si="26"/>
        <v>CV_FUR_BBZ_TM5_PV_N_STD</v>
      </c>
      <c r="W116" t="str">
        <f t="shared" si="27"/>
        <v>Min ( [PREP_FUR_BBZ_TM5_PV_N] )</v>
      </c>
      <c r="X116" t="str">
        <f t="shared" si="28"/>
        <v>Max ( [PREP_FUR_BBZ_TM5_PV_N] )</v>
      </c>
      <c r="Y116" t="str">
        <f t="shared" si="29"/>
        <v>AVG ( [PREP_FUR_BBZ_TM5_PV_N] )</v>
      </c>
      <c r="Z116" t="str">
        <f t="shared" si="30"/>
        <v>StdDev ([PREP_FUR_BBZ_TM5_PV_N] )</v>
      </c>
    </row>
    <row r="117" spans="1:26" x14ac:dyDescent="0.25">
      <c r="A117" s="1" t="s">
        <v>4683</v>
      </c>
      <c r="B117" s="20" t="s">
        <v>4657</v>
      </c>
      <c r="C117" s="20"/>
      <c r="D117" s="20"/>
      <c r="E117" s="20" t="s">
        <v>4657</v>
      </c>
      <c r="F117" s="1"/>
      <c r="G117" t="s">
        <v>4785</v>
      </c>
      <c r="I117" t="s">
        <v>4786</v>
      </c>
      <c r="J117" t="s">
        <v>57</v>
      </c>
      <c r="K117" t="s">
        <v>41</v>
      </c>
      <c r="M117" t="str">
        <f t="shared" si="18"/>
        <v>RAW_AP_C4_TOP_TUNNEL_SAM_H2__PERC</v>
      </c>
      <c r="N117" t="str">
        <f t="shared" si="19"/>
        <v>PREP_AP_C4_TOP_TUNNEL_SAM_H2__PERC</v>
      </c>
      <c r="O117" t="str">
        <f t="shared" si="20"/>
        <v>[RAW_AP_C4_TOP_TUNNEL_SAM_H2__PERC]</v>
      </c>
      <c r="P117" t="str">
        <f t="shared" si="21"/>
        <v>C_AP_C4_TOP_TUNNEL_SAM_H2__PERC</v>
      </c>
      <c r="Q117" t="str">
        <f t="shared" si="22"/>
        <v>[PREP_AP_C4_TOP_TUNNEL_SAM_H2__PERC]</v>
      </c>
      <c r="S117" t="str">
        <f t="shared" si="23"/>
        <v>CV_AP_C4_TOP_TUNNEL_SAM_H2__PERC_MIN</v>
      </c>
      <c r="T117" t="str">
        <f t="shared" si="24"/>
        <v>CV_AP_C4_TOP_TUNNEL_SAM_H2__PERC_MAX</v>
      </c>
      <c r="U117" t="str">
        <f t="shared" si="25"/>
        <v>CV_AP_C4_TOP_TUNNEL_SAM_H2__PERC_AVG</v>
      </c>
      <c r="V117" t="str">
        <f t="shared" si="26"/>
        <v>CV_AP_C4_TOP_TUNNEL_SAM_H2__PERC_STD</v>
      </c>
      <c r="W117" t="str">
        <f t="shared" si="27"/>
        <v>Min ( [PREP_AP_C4_TOP_TUNNEL_SAM_H2__PERC] )</v>
      </c>
      <c r="X117" t="str">
        <f t="shared" si="28"/>
        <v>Max ( [PREP_AP_C4_TOP_TUNNEL_SAM_H2__PERC] )</v>
      </c>
      <c r="Y117" t="str">
        <f t="shared" si="29"/>
        <v>AVG ( [PREP_AP_C4_TOP_TUNNEL_SAM_H2__PERC] )</v>
      </c>
      <c r="Z117" t="str">
        <f t="shared" si="30"/>
        <v>StdDev ([PREP_AP_C4_TOP_TUNNEL_SAM_H2__PERC] )</v>
      </c>
    </row>
    <row r="118" spans="1:26" x14ac:dyDescent="0.25">
      <c r="A118" s="1" t="s">
        <v>4683</v>
      </c>
      <c r="B118" s="20" t="s">
        <v>4657</v>
      </c>
      <c r="C118" s="20"/>
      <c r="D118" s="20"/>
      <c r="E118" s="20" t="s">
        <v>4657</v>
      </c>
      <c r="F118" s="1"/>
      <c r="G118" t="s">
        <v>4785</v>
      </c>
      <c r="I118" t="s">
        <v>4787</v>
      </c>
      <c r="J118" t="s">
        <v>57</v>
      </c>
      <c r="K118" t="s">
        <v>41</v>
      </c>
      <c r="M118" t="str">
        <f t="shared" si="18"/>
        <v>RAW_AP_C4_TOP_TUNNEL_SAM_H2__PERC</v>
      </c>
      <c r="N118" t="str">
        <f t="shared" si="19"/>
        <v>PREP_AP_C4_TOP_TUNNEL_SAM_H2__PERC</v>
      </c>
      <c r="O118" t="str">
        <f t="shared" si="20"/>
        <v>[RAW_AP_C4_TOP_TUNNEL_SAM_H2__PERC]</v>
      </c>
      <c r="P118" t="str">
        <f t="shared" si="21"/>
        <v>C_AP_C4_TOP_TUNNEL_SAM_H2__PERC</v>
      </c>
      <c r="Q118" t="str">
        <f t="shared" si="22"/>
        <v>[PREP_AP_C4_TOP_TUNNEL_SAM_H2__PERC]</v>
      </c>
      <c r="S118" t="str">
        <f t="shared" si="23"/>
        <v>CV_AP_C4_TOP_TUNNEL_SAM_H2__PERC_MIN</v>
      </c>
      <c r="T118" t="str">
        <f t="shared" si="24"/>
        <v>CV_AP_C4_TOP_TUNNEL_SAM_H2__PERC_MAX</v>
      </c>
      <c r="U118" t="str">
        <f t="shared" si="25"/>
        <v>CV_AP_C4_TOP_TUNNEL_SAM_H2__PERC_AVG</v>
      </c>
      <c r="V118" t="str">
        <f t="shared" si="26"/>
        <v>CV_AP_C4_TOP_TUNNEL_SAM_H2__PERC_STD</v>
      </c>
      <c r="W118" t="str">
        <f t="shared" si="27"/>
        <v>Min ( [PREP_AP_C4_TOP_TUNNEL_SAM_H2__PERC] )</v>
      </c>
      <c r="X118" t="str">
        <f t="shared" si="28"/>
        <v>Max ( [PREP_AP_C4_TOP_TUNNEL_SAM_H2__PERC] )</v>
      </c>
      <c r="Y118" t="str">
        <f t="shared" si="29"/>
        <v>AVG ( [PREP_AP_C4_TOP_TUNNEL_SAM_H2__PERC] )</v>
      </c>
      <c r="Z118" t="str">
        <f t="shared" si="30"/>
        <v>StdDev ([PREP_AP_C4_TOP_TUNNEL_SAM_H2__PERC] )</v>
      </c>
    </row>
    <row r="119" spans="1:26" x14ac:dyDescent="0.25">
      <c r="A119" s="1" t="s">
        <v>41</v>
      </c>
      <c r="B119" s="20" t="s">
        <v>4657</v>
      </c>
      <c r="C119" s="20" t="s">
        <v>4657</v>
      </c>
      <c r="D119" s="20" t="s">
        <v>4657</v>
      </c>
      <c r="E119" s="20" t="s">
        <v>4657</v>
      </c>
      <c r="F119" s="1"/>
      <c r="G119" t="s">
        <v>4788</v>
      </c>
      <c r="I119" t="s">
        <v>4321</v>
      </c>
      <c r="J119" t="s">
        <v>113</v>
      </c>
      <c r="K119" t="s">
        <v>41</v>
      </c>
      <c r="M119" t="str">
        <f t="shared" si="18"/>
        <v>RAW_RC01PG_TE01_TOP_TUNNEL_HEAT_1_TEMP__C</v>
      </c>
      <c r="N119" t="str">
        <f t="shared" si="19"/>
        <v>PREP_RC01PG_TE01_TOP_TUNNEL_HEAT_1_TEMP__C</v>
      </c>
      <c r="O119" t="str">
        <f t="shared" si="20"/>
        <v>[RAW_RC01PG_TE01_TOP_TUNNEL_HEAT_1_TEMP__C]</v>
      </c>
      <c r="P119" t="str">
        <f t="shared" si="21"/>
        <v>C_RC01PG_TE01_TOP_TUNNEL_HEAT_1_TEMP__C</v>
      </c>
      <c r="Q119" t="str">
        <f t="shared" si="22"/>
        <v>[PREP_RC01PG_TE01_TOP_TUNNEL_HEAT_1_TEMP__C]</v>
      </c>
      <c r="R119" s="25">
        <f t="shared" ref="R119:R120" si="34">LEN(S119)</f>
        <v>44</v>
      </c>
      <c r="S119" t="str">
        <f t="shared" si="23"/>
        <v>CV_RC01PG_TE01_TOP_TUNNEL_HEAT_1_TEMP__C_MIN</v>
      </c>
      <c r="T119" t="str">
        <f t="shared" si="24"/>
        <v>CV_RC01PG_TE01_TOP_TUNNEL_HEAT_1_TEMP__C_MAX</v>
      </c>
      <c r="U119" t="str">
        <f t="shared" si="25"/>
        <v>CV_RC01PG_TE01_TOP_TUNNEL_HEAT_1_TEMP__C_AVG</v>
      </c>
      <c r="V119" t="str">
        <f t="shared" si="26"/>
        <v>CV_RC01PG_TE01_TOP_TUNNEL_HEAT_1_TEMP__C_STD</v>
      </c>
      <c r="W119" t="str">
        <f t="shared" si="27"/>
        <v>Min ( [PREP_RC01PG_TE01_TOP_TUNNEL_HEAT_1_TEMP__C] )</v>
      </c>
      <c r="X119" t="str">
        <f t="shared" si="28"/>
        <v>Max ( [PREP_RC01PG_TE01_TOP_TUNNEL_HEAT_1_TEMP__C] )</v>
      </c>
      <c r="Y119" t="str">
        <f t="shared" si="29"/>
        <v>AVG ( [PREP_RC01PG_TE01_TOP_TUNNEL_HEAT_1_TEMP__C] )</v>
      </c>
      <c r="Z119" t="str">
        <f t="shared" si="30"/>
        <v>StdDev ([PREP_RC01PG_TE01_TOP_TUNNEL_HEAT_1_TEMP__C] )</v>
      </c>
    </row>
    <row r="120" spans="1:26" x14ac:dyDescent="0.25">
      <c r="A120" s="1" t="s">
        <v>41</v>
      </c>
      <c r="B120" s="20" t="s">
        <v>4657</v>
      </c>
      <c r="C120" s="20" t="s">
        <v>4657</v>
      </c>
      <c r="D120" s="20" t="s">
        <v>4657</v>
      </c>
      <c r="E120" s="20" t="s">
        <v>4657</v>
      </c>
      <c r="F120" s="1"/>
      <c r="G120" t="s">
        <v>4789</v>
      </c>
      <c r="I120" t="s">
        <v>4326</v>
      </c>
      <c r="J120" t="s">
        <v>113</v>
      </c>
      <c r="K120" t="s">
        <v>41</v>
      </c>
      <c r="M120" t="str">
        <f t="shared" si="18"/>
        <v>RAW_RC02PG_TE01_TOP_TUNNEL_HEAT_2_TEMP__C</v>
      </c>
      <c r="N120" t="str">
        <f t="shared" si="19"/>
        <v>PREP_RC02PG_TE01_TOP_TUNNEL_HEAT_2_TEMP__C</v>
      </c>
      <c r="O120" t="str">
        <f t="shared" si="20"/>
        <v>[RAW_RC02PG_TE01_TOP_TUNNEL_HEAT_2_TEMP__C]</v>
      </c>
      <c r="P120" t="str">
        <f t="shared" si="21"/>
        <v>C_RC02PG_TE01_TOP_TUNNEL_HEAT_2_TEMP__C</v>
      </c>
      <c r="Q120" t="str">
        <f t="shared" si="22"/>
        <v>[PREP_RC02PG_TE01_TOP_TUNNEL_HEAT_2_TEMP__C]</v>
      </c>
      <c r="R120" s="25">
        <f t="shared" si="34"/>
        <v>44</v>
      </c>
      <c r="S120" t="str">
        <f t="shared" si="23"/>
        <v>CV_RC02PG_TE01_TOP_TUNNEL_HEAT_2_TEMP__C_MIN</v>
      </c>
      <c r="T120" t="str">
        <f t="shared" si="24"/>
        <v>CV_RC02PG_TE01_TOP_TUNNEL_HEAT_2_TEMP__C_MAX</v>
      </c>
      <c r="U120" t="str">
        <f t="shared" si="25"/>
        <v>CV_RC02PG_TE01_TOP_TUNNEL_HEAT_2_TEMP__C_AVG</v>
      </c>
      <c r="V120" t="str">
        <f t="shared" si="26"/>
        <v>CV_RC02PG_TE01_TOP_TUNNEL_HEAT_2_TEMP__C_STD</v>
      </c>
      <c r="W120" t="str">
        <f t="shared" si="27"/>
        <v>Min ( [PREP_RC02PG_TE01_TOP_TUNNEL_HEAT_2_TEMP__C] )</v>
      </c>
      <c r="X120" t="str">
        <f t="shared" si="28"/>
        <v>Max ( [PREP_RC02PG_TE01_TOP_TUNNEL_HEAT_2_TEMP__C] )</v>
      </c>
      <c r="Y120" t="str">
        <f t="shared" si="29"/>
        <v>AVG ( [PREP_RC02PG_TE01_TOP_TUNNEL_HEAT_2_TEMP__C] )</v>
      </c>
      <c r="Z120" t="str">
        <f t="shared" si="30"/>
        <v>StdDev ([PREP_RC02PG_TE01_TOP_TUNNEL_HEAT_2_TEMP__C] )</v>
      </c>
    </row>
    <row r="121" spans="1:26" x14ac:dyDescent="0.25">
      <c r="A121" s="1" t="s">
        <v>4683</v>
      </c>
      <c r="B121" s="20" t="s">
        <v>4657</v>
      </c>
      <c r="C121" s="20"/>
      <c r="D121" s="20"/>
      <c r="E121" s="20" t="s">
        <v>4657</v>
      </c>
      <c r="F121" s="1"/>
      <c r="G121" t="s">
        <v>4790</v>
      </c>
      <c r="I121" t="s">
        <v>4791</v>
      </c>
      <c r="J121" t="s">
        <v>57</v>
      </c>
      <c r="K121" t="s">
        <v>41</v>
      </c>
      <c r="M121" t="str">
        <f t="shared" si="18"/>
        <v>RAW_AP_A4_UFC_Z_1_SAM_H2__PERC</v>
      </c>
      <c r="N121" t="str">
        <f t="shared" si="19"/>
        <v>PREP_AP_A4_UFC_Z_1_SAM_H2__PERC</v>
      </c>
      <c r="O121" t="str">
        <f t="shared" si="20"/>
        <v>[RAW_AP_A4_UFC_Z_1_SAM_H2__PERC]</v>
      </c>
      <c r="P121" t="str">
        <f t="shared" si="21"/>
        <v>C_AP_A4_UFC_Z_1_SAM_H2__PERC</v>
      </c>
      <c r="Q121" t="str">
        <f t="shared" si="22"/>
        <v>[PREP_AP_A4_UFC_Z_1_SAM_H2__PERC]</v>
      </c>
      <c r="S121" t="str">
        <f t="shared" si="23"/>
        <v>CV_AP_A4_UFC_Z_1_SAM_H2__PERC_MIN</v>
      </c>
      <c r="T121" t="str">
        <f t="shared" si="24"/>
        <v>CV_AP_A4_UFC_Z_1_SAM_H2__PERC_MAX</v>
      </c>
      <c r="U121" t="str">
        <f t="shared" si="25"/>
        <v>CV_AP_A4_UFC_Z_1_SAM_H2__PERC_AVG</v>
      </c>
      <c r="V121" t="str">
        <f t="shared" si="26"/>
        <v>CV_AP_A4_UFC_Z_1_SAM_H2__PERC_STD</v>
      </c>
      <c r="W121" t="str">
        <f t="shared" si="27"/>
        <v>Min ( [PREP_AP_A4_UFC_Z_1_SAM_H2__PERC] )</v>
      </c>
      <c r="X121" t="str">
        <f t="shared" si="28"/>
        <v>Max ( [PREP_AP_A4_UFC_Z_1_SAM_H2__PERC] )</v>
      </c>
      <c r="Y121" t="str">
        <f t="shared" si="29"/>
        <v>AVG ( [PREP_AP_A4_UFC_Z_1_SAM_H2__PERC] )</v>
      </c>
      <c r="Z121" t="str">
        <f t="shared" si="30"/>
        <v>StdDev ([PREP_AP_A4_UFC_Z_1_SAM_H2__PERC] )</v>
      </c>
    </row>
    <row r="122" spans="1:26" x14ac:dyDescent="0.25">
      <c r="A122" s="1" t="s">
        <v>4683</v>
      </c>
      <c r="B122" s="20" t="s">
        <v>4657</v>
      </c>
      <c r="C122" s="20"/>
      <c r="D122" s="20"/>
      <c r="E122" s="20" t="s">
        <v>4657</v>
      </c>
      <c r="F122" s="1"/>
      <c r="G122" t="s">
        <v>4792</v>
      </c>
      <c r="I122" t="s">
        <v>4793</v>
      </c>
      <c r="J122" t="s">
        <v>57</v>
      </c>
      <c r="K122" t="s">
        <v>41</v>
      </c>
      <c r="M122" t="str">
        <f t="shared" si="18"/>
        <v>RAW_AP_E4_UFC_Z_1_SAM_H2__PERC</v>
      </c>
      <c r="N122" t="str">
        <f t="shared" si="19"/>
        <v>PREP_AP_E4_UFC_Z_1_SAM_H2__PERC</v>
      </c>
      <c r="O122" t="str">
        <f t="shared" si="20"/>
        <v>[RAW_AP_E4_UFC_Z_1_SAM_H2__PERC]</v>
      </c>
      <c r="P122" t="str">
        <f t="shared" si="21"/>
        <v>C_AP_E4_UFC_Z_1_SAM_H2__PERC</v>
      </c>
      <c r="Q122" t="str">
        <f t="shared" si="22"/>
        <v>[PREP_AP_E4_UFC_Z_1_SAM_H2__PERC]</v>
      </c>
      <c r="S122" t="str">
        <f t="shared" si="23"/>
        <v>CV_AP_E4_UFC_Z_1_SAM_H2__PERC_MIN</v>
      </c>
      <c r="T122" t="str">
        <f t="shared" si="24"/>
        <v>CV_AP_E4_UFC_Z_1_SAM_H2__PERC_MAX</v>
      </c>
      <c r="U122" t="str">
        <f t="shared" si="25"/>
        <v>CV_AP_E4_UFC_Z_1_SAM_H2__PERC_AVG</v>
      </c>
      <c r="V122" t="str">
        <f t="shared" si="26"/>
        <v>CV_AP_E4_UFC_Z_1_SAM_H2__PERC_STD</v>
      </c>
      <c r="W122" t="str">
        <f t="shared" si="27"/>
        <v>Min ( [PREP_AP_E4_UFC_Z_1_SAM_H2__PERC] )</v>
      </c>
      <c r="X122" t="str">
        <f t="shared" si="28"/>
        <v>Max ( [PREP_AP_E4_UFC_Z_1_SAM_H2__PERC] )</v>
      </c>
      <c r="Y122" t="str">
        <f t="shared" si="29"/>
        <v>AVG ( [PREP_AP_E4_UFC_Z_1_SAM_H2__PERC] )</v>
      </c>
      <c r="Z122" t="str">
        <f t="shared" si="30"/>
        <v>StdDev ([PREP_AP_E4_UFC_Z_1_SAM_H2__PERC] )</v>
      </c>
    </row>
    <row r="123" spans="1:26" x14ac:dyDescent="0.25">
      <c r="A123" s="1" t="s">
        <v>4683</v>
      </c>
      <c r="B123" s="20" t="s">
        <v>4657</v>
      </c>
      <c r="C123" s="20"/>
      <c r="D123" s="20"/>
      <c r="E123" s="20" t="s">
        <v>4657</v>
      </c>
      <c r="F123" s="1"/>
      <c r="G123" t="s">
        <v>4794</v>
      </c>
      <c r="I123" t="s">
        <v>4795</v>
      </c>
      <c r="J123" t="s">
        <v>113</v>
      </c>
      <c r="K123" t="s">
        <v>41</v>
      </c>
      <c r="M123" t="str">
        <f t="shared" si="18"/>
        <v>RAW_AP_I4_UFC_SAM_DEW_POINT__C</v>
      </c>
      <c r="N123" t="str">
        <f t="shared" si="19"/>
        <v>PREP_AP_I4_UFC_SAM_DEW_POINT__C</v>
      </c>
      <c r="O123" t="str">
        <f t="shared" si="20"/>
        <v>[RAW_AP_I4_UFC_SAM_DEW_POINT__C]</v>
      </c>
      <c r="P123" t="str">
        <f t="shared" si="21"/>
        <v>C_AP_I4_UFC_SAM_DEW_POINT__C</v>
      </c>
      <c r="Q123" t="str">
        <f t="shared" si="22"/>
        <v>[PREP_AP_I4_UFC_SAM_DEW_POINT__C]</v>
      </c>
      <c r="S123" t="str">
        <f t="shared" si="23"/>
        <v>CV_AP_I4_UFC_SAM_DEW_POINT__C_MIN</v>
      </c>
      <c r="T123" t="str">
        <f t="shared" si="24"/>
        <v>CV_AP_I4_UFC_SAM_DEW_POINT__C_MAX</v>
      </c>
      <c r="U123" t="str">
        <f t="shared" si="25"/>
        <v>CV_AP_I4_UFC_SAM_DEW_POINT__C_AVG</v>
      </c>
      <c r="V123" t="str">
        <f t="shared" si="26"/>
        <v>CV_AP_I4_UFC_SAM_DEW_POINT__C_STD</v>
      </c>
      <c r="W123" t="str">
        <f t="shared" si="27"/>
        <v>Min ( [PREP_AP_I4_UFC_SAM_DEW_POINT__C] )</v>
      </c>
      <c r="X123" t="str">
        <f t="shared" si="28"/>
        <v>Max ( [PREP_AP_I4_UFC_SAM_DEW_POINT__C] )</v>
      </c>
      <c r="Y123" t="str">
        <f t="shared" si="29"/>
        <v>AVG ( [PREP_AP_I4_UFC_SAM_DEW_POINT__C] )</v>
      </c>
      <c r="Z123" t="str">
        <f t="shared" si="30"/>
        <v>StdDev ([PREP_AP_I4_UFC_SAM_DEW_POINT__C] )</v>
      </c>
    </row>
    <row r="124" spans="1:26" x14ac:dyDescent="0.25">
      <c r="A124" s="1" t="s">
        <v>41</v>
      </c>
      <c r="B124" s="20" t="s">
        <v>4657</v>
      </c>
      <c r="C124" s="20" t="s">
        <v>4657</v>
      </c>
      <c r="D124" s="20" t="s">
        <v>4657</v>
      </c>
      <c r="E124" s="20" t="s">
        <v>4657</v>
      </c>
      <c r="F124" s="1"/>
      <c r="G124" t="s">
        <v>4796</v>
      </c>
      <c r="I124" t="s">
        <v>4551</v>
      </c>
      <c r="J124" t="s">
        <v>113</v>
      </c>
      <c r="K124" t="s">
        <v>41</v>
      </c>
      <c r="M124" t="str">
        <f t="shared" si="18"/>
        <v>RAW_PY1200_RT12_UFC_Z_1_PY12_STRIP_TEMP__C</v>
      </c>
      <c r="N124" t="str">
        <f t="shared" si="19"/>
        <v>PREP_PY1200_RT12_UFC_Z_1_PY12_STRIP_TEMP__C</v>
      </c>
      <c r="O124" t="str">
        <f t="shared" si="20"/>
        <v>[RAW_PY1200_RT12_UFC_Z_1_PY12_STRIP_TEMP__C]</v>
      </c>
      <c r="P124" t="str">
        <f t="shared" si="21"/>
        <v>C_PY1200_RT12_UFC_Z_1_PY12_STRIP_TEMP__C</v>
      </c>
      <c r="Q124" t="str">
        <f t="shared" si="22"/>
        <v>[PREP_PY1200_RT12_UFC_Z_1_PY12_STRIP_TEMP__C]</v>
      </c>
      <c r="R124" s="25">
        <f t="shared" ref="R124:R125" si="35">LEN(S124)</f>
        <v>45</v>
      </c>
      <c r="S124" t="str">
        <f t="shared" si="23"/>
        <v>CV_PY1200_RT12_UFC_Z_1_PY12_STRIP_TEMP__C_MIN</v>
      </c>
      <c r="T124" t="str">
        <f t="shared" si="24"/>
        <v>CV_PY1200_RT12_UFC_Z_1_PY12_STRIP_TEMP__C_MAX</v>
      </c>
      <c r="U124" t="str">
        <f t="shared" si="25"/>
        <v>CV_PY1200_RT12_UFC_Z_1_PY12_STRIP_TEMP__C_AVG</v>
      </c>
      <c r="V124" t="str">
        <f t="shared" si="26"/>
        <v>CV_PY1200_RT12_UFC_Z_1_PY12_STRIP_TEMP__C_STD</v>
      </c>
      <c r="W124" t="str">
        <f t="shared" si="27"/>
        <v>Min ( [PREP_PY1200_RT12_UFC_Z_1_PY12_STRIP_TEMP__C] )</v>
      </c>
      <c r="X124" t="str">
        <f t="shared" si="28"/>
        <v>Max ( [PREP_PY1200_RT12_UFC_Z_1_PY12_STRIP_TEMP__C] )</v>
      </c>
      <c r="Y124" t="str">
        <f t="shared" si="29"/>
        <v>AVG ( [PREP_PY1200_RT12_UFC_Z_1_PY12_STRIP_TEMP__C] )</v>
      </c>
      <c r="Z124" t="str">
        <f t="shared" si="30"/>
        <v>StdDev ([PREP_PY1200_RT12_UFC_Z_1_PY12_STRIP_TEMP__C] )</v>
      </c>
    </row>
    <row r="125" spans="1:26" x14ac:dyDescent="0.25">
      <c r="A125" s="1" t="s">
        <v>4683</v>
      </c>
      <c r="B125" s="20" t="s">
        <v>4657</v>
      </c>
      <c r="C125" s="20" t="s">
        <v>4657</v>
      </c>
      <c r="D125" s="20" t="s">
        <v>4657</v>
      </c>
      <c r="E125" s="20" t="s">
        <v>4657</v>
      </c>
      <c r="F125" s="1"/>
      <c r="G125" t="s">
        <v>4797</v>
      </c>
      <c r="I125" t="e">
        <v>#N/A</v>
      </c>
      <c r="J125" t="s">
        <v>4798</v>
      </c>
      <c r="K125" t="s">
        <v>41</v>
      </c>
      <c r="M125" t="str">
        <f t="shared" si="18"/>
        <v>RAW_KÜHLMODE_UFC-CTRL01__DWORD</v>
      </c>
      <c r="N125" t="str">
        <f t="shared" si="19"/>
        <v>PREP_KÜHLMODE_UFC-CTRL01__DWORD</v>
      </c>
      <c r="O125" t="str">
        <f t="shared" si="20"/>
        <v>[RAW_KÜHLMODE_UFC-CTRL01__DWORD]</v>
      </c>
      <c r="P125" t="str">
        <f t="shared" si="21"/>
        <v>C_KÜHLMODE_UFC-CTRL01__DWORD</v>
      </c>
      <c r="Q125" t="str">
        <f t="shared" si="22"/>
        <v>[PREP_KÜHLMODE_UFC-CTRL01__DWORD]</v>
      </c>
      <c r="R125" s="25">
        <f t="shared" si="35"/>
        <v>33</v>
      </c>
      <c r="S125" t="str">
        <f t="shared" si="23"/>
        <v>CV_KÜHLMODE_UFC-CTRL01__DWORD_MIN</v>
      </c>
      <c r="T125" t="str">
        <f t="shared" si="24"/>
        <v>CV_KÜHLMODE_UFC-CTRL01__DWORD_MAX</v>
      </c>
      <c r="U125" t="str">
        <f t="shared" si="25"/>
        <v>CV_KÜHLMODE_UFC-CTRL01__DWORD_AVG</v>
      </c>
      <c r="V125" t="str">
        <f t="shared" si="26"/>
        <v>CV_KÜHLMODE_UFC-CTRL01__DWORD_STD</v>
      </c>
      <c r="W125" t="str">
        <f t="shared" si="27"/>
        <v>Min ( [PREP_KÜHLMODE_UFC-CTRL01__DWORD] )</v>
      </c>
      <c r="X125" t="str">
        <f t="shared" si="28"/>
        <v>Max ( [PREP_KÜHLMODE_UFC-CTRL01__DWORD] )</v>
      </c>
      <c r="Y125" t="str">
        <f t="shared" si="29"/>
        <v>AVG ( [PREP_KÜHLMODE_UFC-CTRL01__DWORD] )</v>
      </c>
      <c r="Z125" t="str">
        <f t="shared" si="30"/>
        <v>StdDev ([PREP_KÜHLMODE_UFC-CTRL01__DWORD] )</v>
      </c>
    </row>
    <row r="126" spans="1:26" x14ac:dyDescent="0.25">
      <c r="A126" s="1" t="s">
        <v>4683</v>
      </c>
      <c r="B126" s="20" t="s">
        <v>4657</v>
      </c>
      <c r="C126" s="20"/>
      <c r="D126" s="20"/>
      <c r="E126" s="20" t="s">
        <v>4657</v>
      </c>
      <c r="F126" s="1"/>
      <c r="G126" t="s">
        <v>4799</v>
      </c>
      <c r="I126" t="s">
        <v>4800</v>
      </c>
      <c r="J126" t="s">
        <v>57</v>
      </c>
      <c r="K126" t="s">
        <v>41</v>
      </c>
      <c r="M126" t="str">
        <f t="shared" si="18"/>
        <v>RAW_AP_B4_UFC_Z_2_SAM_H2__PERC</v>
      </c>
      <c r="N126" t="str">
        <f t="shared" si="19"/>
        <v>PREP_AP_B4_UFC_Z_2_SAM_H2__PERC</v>
      </c>
      <c r="O126" t="str">
        <f t="shared" si="20"/>
        <v>[RAW_AP_B4_UFC_Z_2_SAM_H2__PERC]</v>
      </c>
      <c r="P126" t="str">
        <f t="shared" si="21"/>
        <v>C_AP_B4_UFC_Z_2_SAM_H2__PERC</v>
      </c>
      <c r="Q126" t="str">
        <f t="shared" si="22"/>
        <v>[PREP_AP_B4_UFC_Z_2_SAM_H2__PERC]</v>
      </c>
      <c r="S126" t="str">
        <f t="shared" si="23"/>
        <v>CV_AP_B4_UFC_Z_2_SAM_H2__PERC_MIN</v>
      </c>
      <c r="T126" t="str">
        <f t="shared" si="24"/>
        <v>CV_AP_B4_UFC_Z_2_SAM_H2__PERC_MAX</v>
      </c>
      <c r="U126" t="str">
        <f t="shared" si="25"/>
        <v>CV_AP_B4_UFC_Z_2_SAM_H2__PERC_AVG</v>
      </c>
      <c r="V126" t="str">
        <f t="shared" si="26"/>
        <v>CV_AP_B4_UFC_Z_2_SAM_H2__PERC_STD</v>
      </c>
      <c r="W126" t="str">
        <f t="shared" si="27"/>
        <v>Min ( [PREP_AP_B4_UFC_Z_2_SAM_H2__PERC] )</v>
      </c>
      <c r="X126" t="str">
        <f t="shared" si="28"/>
        <v>Max ( [PREP_AP_B4_UFC_Z_2_SAM_H2__PERC] )</v>
      </c>
      <c r="Y126" t="str">
        <f t="shared" si="29"/>
        <v>AVG ( [PREP_AP_B4_UFC_Z_2_SAM_H2__PERC] )</v>
      </c>
      <c r="Z126" t="str">
        <f t="shared" si="30"/>
        <v>StdDev ([PREP_AP_B4_UFC_Z_2_SAM_H2__PERC] )</v>
      </c>
    </row>
    <row r="127" spans="1:26" x14ac:dyDescent="0.25">
      <c r="A127" s="1" t="s">
        <v>4683</v>
      </c>
      <c r="B127" s="20" t="s">
        <v>4657</v>
      </c>
      <c r="C127" s="20"/>
      <c r="D127" s="20"/>
      <c r="E127" s="20" t="s">
        <v>4657</v>
      </c>
      <c r="F127" s="1"/>
      <c r="G127" t="s">
        <v>4801</v>
      </c>
      <c r="I127" t="s">
        <v>4802</v>
      </c>
      <c r="J127" t="s">
        <v>57</v>
      </c>
      <c r="K127" t="s">
        <v>41</v>
      </c>
      <c r="M127" t="str">
        <f t="shared" si="18"/>
        <v>RAW_AP_F4_UFC_Z_2_SAM_H2__PERC</v>
      </c>
      <c r="N127" t="str">
        <f t="shared" si="19"/>
        <v>PREP_AP_F4_UFC_Z_2_SAM_H2__PERC</v>
      </c>
      <c r="O127" t="str">
        <f t="shared" si="20"/>
        <v>[RAW_AP_F4_UFC_Z_2_SAM_H2__PERC]</v>
      </c>
      <c r="P127" t="str">
        <f t="shared" si="21"/>
        <v>C_AP_F4_UFC_Z_2_SAM_H2__PERC</v>
      </c>
      <c r="Q127" t="str">
        <f t="shared" si="22"/>
        <v>[PREP_AP_F4_UFC_Z_2_SAM_H2__PERC]</v>
      </c>
      <c r="S127" t="str">
        <f t="shared" si="23"/>
        <v>CV_AP_F4_UFC_Z_2_SAM_H2__PERC_MIN</v>
      </c>
      <c r="T127" t="str">
        <f t="shared" si="24"/>
        <v>CV_AP_F4_UFC_Z_2_SAM_H2__PERC_MAX</v>
      </c>
      <c r="U127" t="str">
        <f t="shared" si="25"/>
        <v>CV_AP_F4_UFC_Z_2_SAM_H2__PERC_AVG</v>
      </c>
      <c r="V127" t="str">
        <f t="shared" si="26"/>
        <v>CV_AP_F4_UFC_Z_2_SAM_H2__PERC_STD</v>
      </c>
      <c r="W127" t="str">
        <f t="shared" si="27"/>
        <v>Min ( [PREP_AP_F4_UFC_Z_2_SAM_H2__PERC] )</v>
      </c>
      <c r="X127" t="str">
        <f t="shared" si="28"/>
        <v>Max ( [PREP_AP_F4_UFC_Z_2_SAM_H2__PERC] )</v>
      </c>
      <c r="Y127" t="str">
        <f t="shared" si="29"/>
        <v>AVG ( [PREP_AP_F4_UFC_Z_2_SAM_H2__PERC] )</v>
      </c>
      <c r="Z127" t="str">
        <f t="shared" si="30"/>
        <v>StdDev ([PREP_AP_F4_UFC_Z_2_SAM_H2__PERC] )</v>
      </c>
    </row>
    <row r="128" spans="1:26" x14ac:dyDescent="0.25">
      <c r="A128" s="1" t="s">
        <v>41</v>
      </c>
      <c r="B128" s="20" t="s">
        <v>4657</v>
      </c>
      <c r="C128" s="20" t="s">
        <v>4657</v>
      </c>
      <c r="D128" s="20" t="s">
        <v>4657</v>
      </c>
      <c r="E128" s="20" t="s">
        <v>4657</v>
      </c>
      <c r="F128" s="1"/>
      <c r="G128" t="s">
        <v>4803</v>
      </c>
      <c r="I128" t="s">
        <v>4331</v>
      </c>
      <c r="J128" t="s">
        <v>113</v>
      </c>
      <c r="K128" t="s">
        <v>41</v>
      </c>
      <c r="M128" t="str">
        <f t="shared" si="18"/>
        <v>RAW_RC03PG_TE01_UFC_EXIT_HEAT_TEMP__C</v>
      </c>
      <c r="N128" t="str">
        <f t="shared" si="19"/>
        <v>PREP_RC03PG_TE01_UFC_EXIT_HEAT_TEMP__C</v>
      </c>
      <c r="O128" t="str">
        <f t="shared" si="20"/>
        <v>[RAW_RC03PG_TE01_UFC_EXIT_HEAT_TEMP__C]</v>
      </c>
      <c r="P128" t="str">
        <f t="shared" si="21"/>
        <v>C_RC03PG_TE01_UFC_EXIT_HEAT_TEMP__C</v>
      </c>
      <c r="Q128" t="str">
        <f t="shared" si="22"/>
        <v>[PREP_RC03PG_TE01_UFC_EXIT_HEAT_TEMP__C]</v>
      </c>
      <c r="R128" s="25">
        <f t="shared" ref="R128:R130" si="36">LEN(S128)</f>
        <v>40</v>
      </c>
      <c r="S128" t="str">
        <f t="shared" si="23"/>
        <v>CV_RC03PG_TE01_UFC_EXIT_HEAT_TEMP__C_MIN</v>
      </c>
      <c r="T128" t="str">
        <f t="shared" si="24"/>
        <v>CV_RC03PG_TE01_UFC_EXIT_HEAT_TEMP__C_MAX</v>
      </c>
      <c r="U128" t="str">
        <f t="shared" si="25"/>
        <v>CV_RC03PG_TE01_UFC_EXIT_HEAT_TEMP__C_AVG</v>
      </c>
      <c r="V128" t="str">
        <f t="shared" si="26"/>
        <v>CV_RC03PG_TE01_UFC_EXIT_HEAT_TEMP__C_STD</v>
      </c>
      <c r="W128" t="str">
        <f t="shared" si="27"/>
        <v>Min ( [PREP_RC03PG_TE01_UFC_EXIT_HEAT_TEMP__C] )</v>
      </c>
      <c r="X128" t="str">
        <f t="shared" si="28"/>
        <v>Max ( [PREP_RC03PG_TE01_UFC_EXIT_HEAT_TEMP__C] )</v>
      </c>
      <c r="Y128" t="str">
        <f t="shared" si="29"/>
        <v>AVG ( [PREP_RC03PG_TE01_UFC_EXIT_HEAT_TEMP__C] )</v>
      </c>
      <c r="Z128" t="str">
        <f t="shared" si="30"/>
        <v>StdDev ([PREP_RC03PG_TE01_UFC_EXIT_HEAT_TEMP__C] )</v>
      </c>
    </row>
    <row r="129" spans="1:26" x14ac:dyDescent="0.25">
      <c r="A129" s="1" t="s">
        <v>41</v>
      </c>
      <c r="B129" s="20" t="s">
        <v>4657</v>
      </c>
      <c r="C129" s="20" t="s">
        <v>4657</v>
      </c>
      <c r="D129" s="20" t="s">
        <v>4657</v>
      </c>
      <c r="E129" s="20" t="s">
        <v>4657</v>
      </c>
      <c r="F129" s="1"/>
      <c r="G129" t="s">
        <v>4804</v>
      </c>
      <c r="I129" t="s">
        <v>4561</v>
      </c>
      <c r="J129" t="s">
        <v>113</v>
      </c>
      <c r="K129" t="s">
        <v>41</v>
      </c>
      <c r="M129" t="str">
        <f t="shared" si="18"/>
        <v>RAW_PY1500_RT15_UFC_Z_2_PY15_STRIP_TEMP__C</v>
      </c>
      <c r="N129" t="str">
        <f t="shared" si="19"/>
        <v>PREP_PY1500_RT15_UFC_Z_2_PY15_STRIP_TEMP__C</v>
      </c>
      <c r="O129" t="str">
        <f t="shared" si="20"/>
        <v>[RAW_PY1500_RT15_UFC_Z_2_PY15_STRIP_TEMP__C]</v>
      </c>
      <c r="P129" t="str">
        <f t="shared" si="21"/>
        <v>C_PY1500_RT15_UFC_Z_2_PY15_STRIP_TEMP__C</v>
      </c>
      <c r="Q129" t="str">
        <f t="shared" si="22"/>
        <v>[PREP_PY1500_RT15_UFC_Z_2_PY15_STRIP_TEMP__C]</v>
      </c>
      <c r="R129" s="25">
        <f t="shared" si="36"/>
        <v>45</v>
      </c>
      <c r="S129" t="str">
        <f t="shared" si="23"/>
        <v>CV_PY1500_RT15_UFC_Z_2_PY15_STRIP_TEMP__C_MIN</v>
      </c>
      <c r="T129" t="str">
        <f t="shared" si="24"/>
        <v>CV_PY1500_RT15_UFC_Z_2_PY15_STRIP_TEMP__C_MAX</v>
      </c>
      <c r="U129" t="str">
        <f t="shared" si="25"/>
        <v>CV_PY1500_RT15_UFC_Z_2_PY15_STRIP_TEMP__C_AVG</v>
      </c>
      <c r="V129" t="str">
        <f t="shared" si="26"/>
        <v>CV_PY1500_RT15_UFC_Z_2_PY15_STRIP_TEMP__C_STD</v>
      </c>
      <c r="W129" t="str">
        <f t="shared" si="27"/>
        <v>Min ( [PREP_PY1500_RT15_UFC_Z_2_PY15_STRIP_TEMP__C] )</v>
      </c>
      <c r="X129" t="str">
        <f t="shared" si="28"/>
        <v>Max ( [PREP_PY1500_RT15_UFC_Z_2_PY15_STRIP_TEMP__C] )</v>
      </c>
      <c r="Y129" t="str">
        <f t="shared" si="29"/>
        <v>AVG ( [PREP_PY1500_RT15_UFC_Z_2_PY15_STRIP_TEMP__C] )</v>
      </c>
      <c r="Z129" t="str">
        <f t="shared" si="30"/>
        <v>StdDev ([PREP_PY1500_RT15_UFC_Z_2_PY15_STRIP_TEMP__C] )</v>
      </c>
    </row>
    <row r="130" spans="1:26" x14ac:dyDescent="0.25">
      <c r="A130" s="1" t="s">
        <v>41</v>
      </c>
      <c r="B130" s="20" t="s">
        <v>4657</v>
      </c>
      <c r="C130" s="20" t="s">
        <v>4657</v>
      </c>
      <c r="D130" s="20" t="s">
        <v>4657</v>
      </c>
      <c r="E130" s="20" t="s">
        <v>4657</v>
      </c>
      <c r="F130" s="1"/>
      <c r="G130" t="s">
        <v>4805</v>
      </c>
      <c r="I130" t="s">
        <v>4566</v>
      </c>
      <c r="J130" t="s">
        <v>113</v>
      </c>
      <c r="K130" t="s">
        <v>41</v>
      </c>
      <c r="M130" t="str">
        <f t="shared" si="18"/>
        <v>RAW_ULTRA_FAST_COOL_PY15_SP_OF_MM_MODE__C</v>
      </c>
      <c r="N130" t="str">
        <f t="shared" si="19"/>
        <v>PREP_ULTRA_FAST_COOL_PY15_SP_OF_MM_MODE__C</v>
      </c>
      <c r="O130" t="str">
        <f t="shared" si="20"/>
        <v>[RAW_ULTRA_FAST_COOL_PY15_SP_OF_MM_MODE__C]</v>
      </c>
      <c r="P130" t="str">
        <f t="shared" si="21"/>
        <v>C_ULTRA_FAST_COOL_PY15_SP_OF_MM_MODE__C</v>
      </c>
      <c r="Q130" t="str">
        <f t="shared" si="22"/>
        <v>[PREP_ULTRA_FAST_COOL_PY15_SP_OF_MM_MODE__C]</v>
      </c>
      <c r="R130" s="25">
        <f t="shared" si="36"/>
        <v>44</v>
      </c>
      <c r="S130" t="str">
        <f t="shared" si="23"/>
        <v>CV_ULTRA_FAST_COOL_PY15_SP_OF_MM_MODE__C_MIN</v>
      </c>
      <c r="T130" t="str">
        <f t="shared" si="24"/>
        <v>CV_ULTRA_FAST_COOL_PY15_SP_OF_MM_MODE__C_MAX</v>
      </c>
      <c r="U130" t="str">
        <f t="shared" si="25"/>
        <v>CV_ULTRA_FAST_COOL_PY15_SP_OF_MM_MODE__C_AVG</v>
      </c>
      <c r="V130" t="str">
        <f t="shared" si="26"/>
        <v>CV_ULTRA_FAST_COOL_PY15_SP_OF_MM_MODE__C_STD</v>
      </c>
      <c r="W130" t="str">
        <f t="shared" si="27"/>
        <v>Min ( [PREP_ULTRA_FAST_COOL_PY15_SP_OF_MM_MODE__C] )</v>
      </c>
      <c r="X130" t="str">
        <f t="shared" si="28"/>
        <v>Max ( [PREP_ULTRA_FAST_COOL_PY15_SP_OF_MM_MODE__C] )</v>
      </c>
      <c r="Y130" t="str">
        <f t="shared" si="29"/>
        <v>AVG ( [PREP_ULTRA_FAST_COOL_PY15_SP_OF_MM_MODE__C] )</v>
      </c>
      <c r="Z130" t="str">
        <f t="shared" si="30"/>
        <v>StdDev ([PREP_ULTRA_FAST_COOL_PY15_SP_OF_MM_MODE__C] )</v>
      </c>
    </row>
    <row r="131" spans="1:26" x14ac:dyDescent="0.25">
      <c r="A131" s="1" t="s">
        <v>41</v>
      </c>
      <c r="B131" s="20" t="s">
        <v>4657</v>
      </c>
      <c r="C131" s="20"/>
      <c r="D131" s="20"/>
      <c r="E131" s="20" t="s">
        <v>4657</v>
      </c>
      <c r="F131" s="1"/>
      <c r="G131" t="s">
        <v>4806</v>
      </c>
      <c r="I131" t="s">
        <v>4581</v>
      </c>
      <c r="J131" t="s">
        <v>113</v>
      </c>
      <c r="K131" t="s">
        <v>41</v>
      </c>
      <c r="M131" t="str">
        <f t="shared" ref="M131:M194" si="37">"RAW_"&amp;G131</f>
        <v>RAW_ULTRA_FAST_COOL_PY15_HIGH_QUAL_LIM_OF_MM_MODE__C</v>
      </c>
      <c r="N131" t="str">
        <f t="shared" ref="N131:N194" si="38">"PREP_"&amp;G131</f>
        <v>PREP_ULTRA_FAST_COOL_PY15_HIGH_QUAL_LIM_OF_MM_MODE__C</v>
      </c>
      <c r="O131" t="str">
        <f t="shared" ref="O131:O194" si="39">"["&amp;M131&amp;"]"</f>
        <v>[RAW_ULTRA_FAST_COOL_PY15_HIGH_QUAL_LIM_OF_MM_MODE__C]</v>
      </c>
      <c r="P131" t="str">
        <f t="shared" ref="P131:P194" si="40">"C_"&amp;G131</f>
        <v>C_ULTRA_FAST_COOL_PY15_HIGH_QUAL_LIM_OF_MM_MODE__C</v>
      </c>
      <c r="Q131" t="str">
        <f t="shared" ref="Q131:Q194" si="41">"["&amp;N131&amp;"]"</f>
        <v>[PREP_ULTRA_FAST_COOL_PY15_HIGH_QUAL_LIM_OF_MM_MODE__C]</v>
      </c>
      <c r="S131" t="str">
        <f t="shared" ref="S131:S194" si="42">"CV_"&amp;G131&amp;"_MIN"</f>
        <v>CV_ULTRA_FAST_COOL_PY15_HIGH_QUAL_LIM_OF_MM_MODE__C_MIN</v>
      </c>
      <c r="T131" t="str">
        <f t="shared" ref="T131:T194" si="43">"CV_"&amp;G131&amp;"_MAX"</f>
        <v>CV_ULTRA_FAST_COOL_PY15_HIGH_QUAL_LIM_OF_MM_MODE__C_MAX</v>
      </c>
      <c r="U131" t="str">
        <f t="shared" ref="U131:U194" si="44">"CV_"&amp;G131&amp;"_AVG"</f>
        <v>CV_ULTRA_FAST_COOL_PY15_HIGH_QUAL_LIM_OF_MM_MODE__C_AVG</v>
      </c>
      <c r="V131" t="str">
        <f t="shared" ref="V131:V194" si="45">"CV_"&amp;G131&amp;"_STD"</f>
        <v>CV_ULTRA_FAST_COOL_PY15_HIGH_QUAL_LIM_OF_MM_MODE__C_STD</v>
      </c>
      <c r="W131" t="str">
        <f t="shared" ref="W131:W194" si="46">"Min ( ["&amp;N131&amp;"] )"</f>
        <v>Min ( [PREP_ULTRA_FAST_COOL_PY15_HIGH_QUAL_LIM_OF_MM_MODE__C] )</v>
      </c>
      <c r="X131" t="str">
        <f t="shared" ref="X131:X194" si="47">"Max ( ["&amp;N131&amp;"] )"</f>
        <v>Max ( [PREP_ULTRA_FAST_COOL_PY15_HIGH_QUAL_LIM_OF_MM_MODE__C] )</v>
      </c>
      <c r="Y131" t="str">
        <f t="shared" ref="Y131:Y194" si="48">"AVG ( ["&amp;N131&amp;"] )"</f>
        <v>AVG ( [PREP_ULTRA_FAST_COOL_PY15_HIGH_QUAL_LIM_OF_MM_MODE__C] )</v>
      </c>
      <c r="Z131" t="str">
        <f t="shared" ref="Z131:Z194" si="49">"StdDev (["&amp;N131&amp;"] )"</f>
        <v>StdDev ([PREP_ULTRA_FAST_COOL_PY15_HIGH_QUAL_LIM_OF_MM_MODE__C] )</v>
      </c>
    </row>
    <row r="132" spans="1:26" x14ac:dyDescent="0.25">
      <c r="A132" s="1" t="s">
        <v>41</v>
      </c>
      <c r="B132" s="20" t="s">
        <v>4657</v>
      </c>
      <c r="C132" s="20"/>
      <c r="D132" s="20"/>
      <c r="E132" s="20" t="s">
        <v>4657</v>
      </c>
      <c r="F132" s="1"/>
      <c r="G132" t="s">
        <v>4807</v>
      </c>
      <c r="I132" t="s">
        <v>4586</v>
      </c>
      <c r="J132" t="s">
        <v>113</v>
      </c>
      <c r="K132" t="s">
        <v>41</v>
      </c>
      <c r="M132" t="str">
        <f t="shared" si="37"/>
        <v>RAW_ULTRA_FAST_COOL_PY15_LOW_QUAL_LIM_OF_MM_MODE__C</v>
      </c>
      <c r="N132" t="str">
        <f t="shared" si="38"/>
        <v>PREP_ULTRA_FAST_COOL_PY15_LOW_QUAL_LIM_OF_MM_MODE__C</v>
      </c>
      <c r="O132" t="str">
        <f t="shared" si="39"/>
        <v>[RAW_ULTRA_FAST_COOL_PY15_LOW_QUAL_LIM_OF_MM_MODE__C]</v>
      </c>
      <c r="P132" t="str">
        <f t="shared" si="40"/>
        <v>C_ULTRA_FAST_COOL_PY15_LOW_QUAL_LIM_OF_MM_MODE__C</v>
      </c>
      <c r="Q132" t="str">
        <f t="shared" si="41"/>
        <v>[PREP_ULTRA_FAST_COOL_PY15_LOW_QUAL_LIM_OF_MM_MODE__C]</v>
      </c>
      <c r="S132" t="str">
        <f t="shared" si="42"/>
        <v>CV_ULTRA_FAST_COOL_PY15_LOW_QUAL_LIM_OF_MM_MODE__C_MIN</v>
      </c>
      <c r="T132" t="str">
        <f t="shared" si="43"/>
        <v>CV_ULTRA_FAST_COOL_PY15_LOW_QUAL_LIM_OF_MM_MODE__C_MAX</v>
      </c>
      <c r="U132" t="str">
        <f t="shared" si="44"/>
        <v>CV_ULTRA_FAST_COOL_PY15_LOW_QUAL_LIM_OF_MM_MODE__C_AVG</v>
      </c>
      <c r="V132" t="str">
        <f t="shared" si="45"/>
        <v>CV_ULTRA_FAST_COOL_PY15_LOW_QUAL_LIM_OF_MM_MODE__C_STD</v>
      </c>
      <c r="W132" t="str">
        <f t="shared" si="46"/>
        <v>Min ( [PREP_ULTRA_FAST_COOL_PY15_LOW_QUAL_LIM_OF_MM_MODE__C] )</v>
      </c>
      <c r="X132" t="str">
        <f t="shared" si="47"/>
        <v>Max ( [PREP_ULTRA_FAST_COOL_PY15_LOW_QUAL_LIM_OF_MM_MODE__C] )</v>
      </c>
      <c r="Y132" t="str">
        <f t="shared" si="48"/>
        <v>AVG ( [PREP_ULTRA_FAST_COOL_PY15_LOW_QUAL_LIM_OF_MM_MODE__C] )</v>
      </c>
      <c r="Z132" t="str">
        <f t="shared" si="49"/>
        <v>StdDev ([PREP_ULTRA_FAST_COOL_PY15_LOW_QUAL_LIM_OF_MM_MODE__C] )</v>
      </c>
    </row>
    <row r="133" spans="1:26" x14ac:dyDescent="0.25">
      <c r="A133" s="1" t="s">
        <v>4683</v>
      </c>
      <c r="B133" s="20" t="s">
        <v>4657</v>
      </c>
      <c r="C133" s="20"/>
      <c r="D133" s="20"/>
      <c r="E133" s="20" t="s">
        <v>4657</v>
      </c>
      <c r="F133" s="1"/>
      <c r="G133" t="s">
        <v>4808</v>
      </c>
      <c r="I133" t="s">
        <v>4787</v>
      </c>
      <c r="J133" t="s">
        <v>57</v>
      </c>
      <c r="K133" t="s">
        <v>41</v>
      </c>
      <c r="M133" t="str">
        <f t="shared" si="37"/>
        <v>RAW_AP_D4_BOT_TUNNEL_SAM_H2__PERC</v>
      </c>
      <c r="N133" t="str">
        <f t="shared" si="38"/>
        <v>PREP_AP_D4_BOT_TUNNEL_SAM_H2__PERC</v>
      </c>
      <c r="O133" t="str">
        <f t="shared" si="39"/>
        <v>[RAW_AP_D4_BOT_TUNNEL_SAM_H2__PERC]</v>
      </c>
      <c r="P133" t="str">
        <f t="shared" si="40"/>
        <v>C_AP_D4_BOT_TUNNEL_SAM_H2__PERC</v>
      </c>
      <c r="Q133" t="str">
        <f t="shared" si="41"/>
        <v>[PREP_AP_D4_BOT_TUNNEL_SAM_H2__PERC]</v>
      </c>
      <c r="S133" t="str">
        <f t="shared" si="42"/>
        <v>CV_AP_D4_BOT_TUNNEL_SAM_H2__PERC_MIN</v>
      </c>
      <c r="T133" t="str">
        <f t="shared" si="43"/>
        <v>CV_AP_D4_BOT_TUNNEL_SAM_H2__PERC_MAX</v>
      </c>
      <c r="U133" t="str">
        <f t="shared" si="44"/>
        <v>CV_AP_D4_BOT_TUNNEL_SAM_H2__PERC_AVG</v>
      </c>
      <c r="V133" t="str">
        <f t="shared" si="45"/>
        <v>CV_AP_D4_BOT_TUNNEL_SAM_H2__PERC_STD</v>
      </c>
      <c r="W133" t="str">
        <f t="shared" si="46"/>
        <v>Min ( [PREP_AP_D4_BOT_TUNNEL_SAM_H2__PERC] )</v>
      </c>
      <c r="X133" t="str">
        <f t="shared" si="47"/>
        <v>Max ( [PREP_AP_D4_BOT_TUNNEL_SAM_H2__PERC] )</v>
      </c>
      <c r="Y133" t="str">
        <f t="shared" si="48"/>
        <v>AVG ( [PREP_AP_D4_BOT_TUNNEL_SAM_H2__PERC] )</v>
      </c>
      <c r="Z133" t="str">
        <f t="shared" si="49"/>
        <v>StdDev ([PREP_AP_D4_BOT_TUNNEL_SAM_H2__PERC] )</v>
      </c>
    </row>
    <row r="134" spans="1:26" x14ac:dyDescent="0.25">
      <c r="A134" s="1" t="s">
        <v>4683</v>
      </c>
      <c r="B134" s="20" t="s">
        <v>4657</v>
      </c>
      <c r="C134" s="20"/>
      <c r="D134" s="20"/>
      <c r="E134" s="20" t="s">
        <v>4657</v>
      </c>
      <c r="F134" s="1"/>
      <c r="G134" t="s">
        <v>4808</v>
      </c>
      <c r="I134" t="s">
        <v>4809</v>
      </c>
      <c r="J134" t="s">
        <v>57</v>
      </c>
      <c r="K134" t="s">
        <v>41</v>
      </c>
      <c r="M134" t="str">
        <f t="shared" si="37"/>
        <v>RAW_AP_D4_BOT_TUNNEL_SAM_H2__PERC</v>
      </c>
      <c r="N134" t="str">
        <f t="shared" si="38"/>
        <v>PREP_AP_D4_BOT_TUNNEL_SAM_H2__PERC</v>
      </c>
      <c r="O134" t="str">
        <f t="shared" si="39"/>
        <v>[RAW_AP_D4_BOT_TUNNEL_SAM_H2__PERC]</v>
      </c>
      <c r="P134" t="str">
        <f t="shared" si="40"/>
        <v>C_AP_D4_BOT_TUNNEL_SAM_H2__PERC</v>
      </c>
      <c r="Q134" t="str">
        <f t="shared" si="41"/>
        <v>[PREP_AP_D4_BOT_TUNNEL_SAM_H2__PERC]</v>
      </c>
      <c r="S134" t="str">
        <f t="shared" si="42"/>
        <v>CV_AP_D4_BOT_TUNNEL_SAM_H2__PERC_MIN</v>
      </c>
      <c r="T134" t="str">
        <f t="shared" si="43"/>
        <v>CV_AP_D4_BOT_TUNNEL_SAM_H2__PERC_MAX</v>
      </c>
      <c r="U134" t="str">
        <f t="shared" si="44"/>
        <v>CV_AP_D4_BOT_TUNNEL_SAM_H2__PERC_AVG</v>
      </c>
      <c r="V134" t="str">
        <f t="shared" si="45"/>
        <v>CV_AP_D4_BOT_TUNNEL_SAM_H2__PERC_STD</v>
      </c>
      <c r="W134" t="str">
        <f t="shared" si="46"/>
        <v>Min ( [PREP_AP_D4_BOT_TUNNEL_SAM_H2__PERC] )</v>
      </c>
      <c r="X134" t="str">
        <f t="shared" si="47"/>
        <v>Max ( [PREP_AP_D4_BOT_TUNNEL_SAM_H2__PERC] )</v>
      </c>
      <c r="Y134" t="str">
        <f t="shared" si="48"/>
        <v>AVG ( [PREP_AP_D4_BOT_TUNNEL_SAM_H2__PERC] )</v>
      </c>
      <c r="Z134" t="str">
        <f t="shared" si="49"/>
        <v>StdDev ([PREP_AP_D4_BOT_TUNNEL_SAM_H2__PERC] )</v>
      </c>
    </row>
    <row r="135" spans="1:26" x14ac:dyDescent="0.25">
      <c r="A135" s="1" t="s">
        <v>41</v>
      </c>
      <c r="B135" s="1" t="s">
        <v>41</v>
      </c>
      <c r="C135" s="1" t="s">
        <v>41</v>
      </c>
      <c r="D135" s="1" t="s">
        <v>41</v>
      </c>
      <c r="E135" s="1" t="s">
        <v>41</v>
      </c>
      <c r="F135" s="1"/>
      <c r="G135" t="s">
        <v>3107</v>
      </c>
      <c r="I135" t="s">
        <v>3106</v>
      </c>
      <c r="J135" t="s">
        <v>2766</v>
      </c>
      <c r="K135" t="s">
        <v>4683</v>
      </c>
      <c r="L135"/>
      <c r="M135" t="str">
        <f t="shared" si="37"/>
        <v>RAW_FUR_BBZ_TM6_PV_N</v>
      </c>
      <c r="N135" t="str">
        <f t="shared" si="38"/>
        <v>PREP_FUR_BBZ_TM6_PV_N</v>
      </c>
      <c r="O135" t="str">
        <f t="shared" si="39"/>
        <v>[RAW_FUR_BBZ_TM6_PV_N]</v>
      </c>
      <c r="P135" t="str">
        <f t="shared" si="40"/>
        <v>C_FUR_BBZ_TM6_PV_N</v>
      </c>
      <c r="Q135" t="str">
        <f t="shared" si="41"/>
        <v>[PREP_FUR_BBZ_TM6_PV_N]</v>
      </c>
      <c r="R135" s="25">
        <f>LEN(S135)</f>
        <v>23</v>
      </c>
      <c r="S135" t="str">
        <f t="shared" si="42"/>
        <v>CV_FUR_BBZ_TM6_PV_N_MIN</v>
      </c>
      <c r="T135" t="str">
        <f t="shared" si="43"/>
        <v>CV_FUR_BBZ_TM6_PV_N_MAX</v>
      </c>
      <c r="U135" t="str">
        <f t="shared" si="44"/>
        <v>CV_FUR_BBZ_TM6_PV_N_AVG</v>
      </c>
      <c r="V135" t="str">
        <f t="shared" si="45"/>
        <v>CV_FUR_BBZ_TM6_PV_N_STD</v>
      </c>
      <c r="W135" t="str">
        <f t="shared" si="46"/>
        <v>Min ( [PREP_FUR_BBZ_TM6_PV_N] )</v>
      </c>
      <c r="X135" t="str">
        <f t="shared" si="47"/>
        <v>Max ( [PREP_FUR_BBZ_TM6_PV_N] )</v>
      </c>
      <c r="Y135" t="str">
        <f t="shared" si="48"/>
        <v>AVG ( [PREP_FUR_BBZ_TM6_PV_N] )</v>
      </c>
      <c r="Z135" t="str">
        <f t="shared" si="49"/>
        <v>StdDev ([PREP_FUR_BBZ_TM6_PV_N] )</v>
      </c>
    </row>
    <row r="136" spans="1:26" x14ac:dyDescent="0.25">
      <c r="A136" s="1" t="s">
        <v>4683</v>
      </c>
      <c r="B136" s="20" t="s">
        <v>4657</v>
      </c>
      <c r="C136" s="20"/>
      <c r="D136" s="20"/>
      <c r="E136" s="20" t="s">
        <v>4657</v>
      </c>
      <c r="F136" s="1"/>
      <c r="G136" t="s">
        <v>4810</v>
      </c>
      <c r="I136" t="s">
        <v>4811</v>
      </c>
      <c r="J136" t="s">
        <v>57</v>
      </c>
      <c r="K136" t="s">
        <v>41</v>
      </c>
      <c r="M136" t="str">
        <f t="shared" si="37"/>
        <v>RAW_AP_G3_OA_SAM_H2__PERC</v>
      </c>
      <c r="N136" t="str">
        <f t="shared" si="38"/>
        <v>PREP_AP_G3_OA_SAM_H2__PERC</v>
      </c>
      <c r="O136" t="str">
        <f t="shared" si="39"/>
        <v>[RAW_AP_G3_OA_SAM_H2__PERC]</v>
      </c>
      <c r="P136" t="str">
        <f t="shared" si="40"/>
        <v>C_AP_G3_OA_SAM_H2__PERC</v>
      </c>
      <c r="Q136" t="str">
        <f t="shared" si="41"/>
        <v>[PREP_AP_G3_OA_SAM_H2__PERC]</v>
      </c>
      <c r="S136" t="str">
        <f t="shared" si="42"/>
        <v>CV_AP_G3_OA_SAM_H2__PERC_MIN</v>
      </c>
      <c r="T136" t="str">
        <f t="shared" si="43"/>
        <v>CV_AP_G3_OA_SAM_H2__PERC_MAX</v>
      </c>
      <c r="U136" t="str">
        <f t="shared" si="44"/>
        <v>CV_AP_G3_OA_SAM_H2__PERC_AVG</v>
      </c>
      <c r="V136" t="str">
        <f t="shared" si="45"/>
        <v>CV_AP_G3_OA_SAM_H2__PERC_STD</v>
      </c>
      <c r="W136" t="str">
        <f t="shared" si="46"/>
        <v>Min ( [PREP_AP_G3_OA_SAM_H2__PERC] )</v>
      </c>
      <c r="X136" t="str">
        <f t="shared" si="47"/>
        <v>Max ( [PREP_AP_G3_OA_SAM_H2__PERC] )</v>
      </c>
      <c r="Y136" t="str">
        <f t="shared" si="48"/>
        <v>AVG ( [PREP_AP_G3_OA_SAM_H2__PERC] )</v>
      </c>
      <c r="Z136" t="str">
        <f t="shared" si="49"/>
        <v>StdDev ([PREP_AP_G3_OA_SAM_H2__PERC] )</v>
      </c>
    </row>
    <row r="137" spans="1:26" x14ac:dyDescent="0.25">
      <c r="A137" s="1" t="s">
        <v>4683</v>
      </c>
      <c r="B137" s="20" t="s">
        <v>4657</v>
      </c>
      <c r="C137" s="20"/>
      <c r="D137" s="20"/>
      <c r="E137" s="20" t="s">
        <v>4657</v>
      </c>
      <c r="F137" s="1"/>
      <c r="G137" t="s">
        <v>4812</v>
      </c>
      <c r="I137" t="s">
        <v>4813</v>
      </c>
      <c r="J137" t="s">
        <v>57</v>
      </c>
      <c r="K137" t="s">
        <v>41</v>
      </c>
      <c r="M137" t="str">
        <f t="shared" si="37"/>
        <v>RAW_AP_A5_OA_INLET_SAM_H2__PERC</v>
      </c>
      <c r="N137" t="str">
        <f t="shared" si="38"/>
        <v>PREP_AP_A5_OA_INLET_SAM_H2__PERC</v>
      </c>
      <c r="O137" t="str">
        <f t="shared" si="39"/>
        <v>[RAW_AP_A5_OA_INLET_SAM_H2__PERC]</v>
      </c>
      <c r="P137" t="str">
        <f t="shared" si="40"/>
        <v>C_AP_A5_OA_INLET_SAM_H2__PERC</v>
      </c>
      <c r="Q137" t="str">
        <f t="shared" si="41"/>
        <v>[PREP_AP_A5_OA_INLET_SAM_H2__PERC]</v>
      </c>
      <c r="S137" t="str">
        <f t="shared" si="42"/>
        <v>CV_AP_A5_OA_INLET_SAM_H2__PERC_MIN</v>
      </c>
      <c r="T137" t="str">
        <f t="shared" si="43"/>
        <v>CV_AP_A5_OA_INLET_SAM_H2__PERC_MAX</v>
      </c>
      <c r="U137" t="str">
        <f t="shared" si="44"/>
        <v>CV_AP_A5_OA_INLET_SAM_H2__PERC_AVG</v>
      </c>
      <c r="V137" t="str">
        <f t="shared" si="45"/>
        <v>CV_AP_A5_OA_INLET_SAM_H2__PERC_STD</v>
      </c>
      <c r="W137" t="str">
        <f t="shared" si="46"/>
        <v>Min ( [PREP_AP_A5_OA_INLET_SAM_H2__PERC] )</v>
      </c>
      <c r="X137" t="str">
        <f t="shared" si="47"/>
        <v>Max ( [PREP_AP_A5_OA_INLET_SAM_H2__PERC] )</v>
      </c>
      <c r="Y137" t="str">
        <f t="shared" si="48"/>
        <v>AVG ( [PREP_AP_A5_OA_INLET_SAM_H2__PERC] )</v>
      </c>
      <c r="Z137" t="str">
        <f t="shared" si="49"/>
        <v>StdDev ([PREP_AP_A5_OA_INLET_SAM_H2__PERC] )</v>
      </c>
    </row>
    <row r="138" spans="1:26" x14ac:dyDescent="0.25">
      <c r="A138" s="1" t="s">
        <v>4683</v>
      </c>
      <c r="B138" s="20" t="s">
        <v>4657</v>
      </c>
      <c r="C138" s="20"/>
      <c r="D138" s="20"/>
      <c r="E138" s="20" t="s">
        <v>4657</v>
      </c>
      <c r="F138" s="1"/>
      <c r="G138" t="s">
        <v>4814</v>
      </c>
      <c r="I138" t="s">
        <v>4815</v>
      </c>
      <c r="J138" t="s">
        <v>57</v>
      </c>
      <c r="K138" t="s">
        <v>41</v>
      </c>
      <c r="M138" t="str">
        <f t="shared" si="37"/>
        <v>RAW_AP_B5_OA_CHAM_TOP_SAM_H2__PERC</v>
      </c>
      <c r="N138" t="str">
        <f t="shared" si="38"/>
        <v>PREP_AP_B5_OA_CHAM_TOP_SAM_H2__PERC</v>
      </c>
      <c r="O138" t="str">
        <f t="shared" si="39"/>
        <v>[RAW_AP_B5_OA_CHAM_TOP_SAM_H2__PERC]</v>
      </c>
      <c r="P138" t="str">
        <f t="shared" si="40"/>
        <v>C_AP_B5_OA_CHAM_TOP_SAM_H2__PERC</v>
      </c>
      <c r="Q138" t="str">
        <f t="shared" si="41"/>
        <v>[PREP_AP_B5_OA_CHAM_TOP_SAM_H2__PERC]</v>
      </c>
      <c r="S138" t="str">
        <f t="shared" si="42"/>
        <v>CV_AP_B5_OA_CHAM_TOP_SAM_H2__PERC_MIN</v>
      </c>
      <c r="T138" t="str">
        <f t="shared" si="43"/>
        <v>CV_AP_B5_OA_CHAM_TOP_SAM_H2__PERC_MAX</v>
      </c>
      <c r="U138" t="str">
        <f t="shared" si="44"/>
        <v>CV_AP_B5_OA_CHAM_TOP_SAM_H2__PERC_AVG</v>
      </c>
      <c r="V138" t="str">
        <f t="shared" si="45"/>
        <v>CV_AP_B5_OA_CHAM_TOP_SAM_H2__PERC_STD</v>
      </c>
      <c r="W138" t="str">
        <f t="shared" si="46"/>
        <v>Min ( [PREP_AP_B5_OA_CHAM_TOP_SAM_H2__PERC] )</v>
      </c>
      <c r="X138" t="str">
        <f t="shared" si="47"/>
        <v>Max ( [PREP_AP_B5_OA_CHAM_TOP_SAM_H2__PERC] )</v>
      </c>
      <c r="Y138" t="str">
        <f t="shared" si="48"/>
        <v>AVG ( [PREP_AP_B5_OA_CHAM_TOP_SAM_H2__PERC] )</v>
      </c>
      <c r="Z138" t="str">
        <f t="shared" si="49"/>
        <v>StdDev ([PREP_AP_B5_OA_CHAM_TOP_SAM_H2__PERC] )</v>
      </c>
    </row>
    <row r="139" spans="1:26" x14ac:dyDescent="0.25">
      <c r="A139" s="1" t="s">
        <v>4683</v>
      </c>
      <c r="B139" s="20" t="s">
        <v>4657</v>
      </c>
      <c r="C139" s="20"/>
      <c r="D139" s="20"/>
      <c r="E139" s="20" t="s">
        <v>4657</v>
      </c>
      <c r="F139" s="1"/>
      <c r="G139" t="s">
        <v>4816</v>
      </c>
      <c r="I139" t="s">
        <v>4817</v>
      </c>
      <c r="J139" t="s">
        <v>57</v>
      </c>
      <c r="K139" t="s">
        <v>41</v>
      </c>
      <c r="M139" t="str">
        <f t="shared" si="37"/>
        <v>RAW_AP_C5_OA_CHAM_BOT_SAM_H2__PERC</v>
      </c>
      <c r="N139" t="str">
        <f t="shared" si="38"/>
        <v>PREP_AP_C5_OA_CHAM_BOT_SAM_H2__PERC</v>
      </c>
      <c r="O139" t="str">
        <f t="shared" si="39"/>
        <v>[RAW_AP_C5_OA_CHAM_BOT_SAM_H2__PERC]</v>
      </c>
      <c r="P139" t="str">
        <f t="shared" si="40"/>
        <v>C_AP_C5_OA_CHAM_BOT_SAM_H2__PERC</v>
      </c>
      <c r="Q139" t="str">
        <f t="shared" si="41"/>
        <v>[PREP_AP_C5_OA_CHAM_BOT_SAM_H2__PERC]</v>
      </c>
      <c r="S139" t="str">
        <f t="shared" si="42"/>
        <v>CV_AP_C5_OA_CHAM_BOT_SAM_H2__PERC_MIN</v>
      </c>
      <c r="T139" t="str">
        <f t="shared" si="43"/>
        <v>CV_AP_C5_OA_CHAM_BOT_SAM_H2__PERC_MAX</v>
      </c>
      <c r="U139" t="str">
        <f t="shared" si="44"/>
        <v>CV_AP_C5_OA_CHAM_BOT_SAM_H2__PERC_AVG</v>
      </c>
      <c r="V139" t="str">
        <f t="shared" si="45"/>
        <v>CV_AP_C5_OA_CHAM_BOT_SAM_H2__PERC_STD</v>
      </c>
      <c r="W139" t="str">
        <f t="shared" si="46"/>
        <v>Min ( [PREP_AP_C5_OA_CHAM_BOT_SAM_H2__PERC] )</v>
      </c>
      <c r="X139" t="str">
        <f t="shared" si="47"/>
        <v>Max ( [PREP_AP_C5_OA_CHAM_BOT_SAM_H2__PERC] )</v>
      </c>
      <c r="Y139" t="str">
        <f t="shared" si="48"/>
        <v>AVG ( [PREP_AP_C5_OA_CHAM_BOT_SAM_H2__PERC] )</v>
      </c>
      <c r="Z139" t="str">
        <f t="shared" si="49"/>
        <v>StdDev ([PREP_AP_C5_OA_CHAM_BOT_SAM_H2__PERC] )</v>
      </c>
    </row>
    <row r="140" spans="1:26" x14ac:dyDescent="0.25">
      <c r="A140" s="1" t="s">
        <v>4683</v>
      </c>
      <c r="B140" s="20" t="s">
        <v>4657</v>
      </c>
      <c r="C140" s="20"/>
      <c r="D140" s="20"/>
      <c r="E140" s="20" t="s">
        <v>4657</v>
      </c>
      <c r="F140" s="1"/>
      <c r="G140" t="s">
        <v>4818</v>
      </c>
      <c r="I140" t="s">
        <v>4819</v>
      </c>
      <c r="J140" t="s">
        <v>57</v>
      </c>
      <c r="K140" t="s">
        <v>41</v>
      </c>
      <c r="M140" t="str">
        <f t="shared" si="37"/>
        <v>RAW_AP_D5_OA_OUTLET_SAM_H2__PERC</v>
      </c>
      <c r="N140" t="str">
        <f t="shared" si="38"/>
        <v>PREP_AP_D5_OA_OUTLET_SAM_H2__PERC</v>
      </c>
      <c r="O140" t="str">
        <f t="shared" si="39"/>
        <v>[RAW_AP_D5_OA_OUTLET_SAM_H2__PERC]</v>
      </c>
      <c r="P140" t="str">
        <f t="shared" si="40"/>
        <v>C_AP_D5_OA_OUTLET_SAM_H2__PERC</v>
      </c>
      <c r="Q140" t="str">
        <f t="shared" si="41"/>
        <v>[PREP_AP_D5_OA_OUTLET_SAM_H2__PERC]</v>
      </c>
      <c r="S140" t="str">
        <f t="shared" si="42"/>
        <v>CV_AP_D5_OA_OUTLET_SAM_H2__PERC_MIN</v>
      </c>
      <c r="T140" t="str">
        <f t="shared" si="43"/>
        <v>CV_AP_D5_OA_OUTLET_SAM_H2__PERC_MAX</v>
      </c>
      <c r="U140" t="str">
        <f t="shared" si="44"/>
        <v>CV_AP_D5_OA_OUTLET_SAM_H2__PERC_AVG</v>
      </c>
      <c r="V140" t="str">
        <f t="shared" si="45"/>
        <v>CV_AP_D5_OA_OUTLET_SAM_H2__PERC_STD</v>
      </c>
      <c r="W140" t="str">
        <f t="shared" si="46"/>
        <v>Min ( [PREP_AP_D5_OA_OUTLET_SAM_H2__PERC] )</v>
      </c>
      <c r="X140" t="str">
        <f t="shared" si="47"/>
        <v>Max ( [PREP_AP_D5_OA_OUTLET_SAM_H2__PERC] )</v>
      </c>
      <c r="Y140" t="str">
        <f t="shared" si="48"/>
        <v>AVG ( [PREP_AP_D5_OA_OUTLET_SAM_H2__PERC] )</v>
      </c>
      <c r="Z140" t="str">
        <f t="shared" si="49"/>
        <v>StdDev ([PREP_AP_D5_OA_OUTLET_SAM_H2__PERC] )</v>
      </c>
    </row>
    <row r="141" spans="1:26" x14ac:dyDescent="0.25">
      <c r="A141" s="1" t="s">
        <v>4683</v>
      </c>
      <c r="B141" s="20" t="s">
        <v>4657</v>
      </c>
      <c r="C141" s="20"/>
      <c r="D141" s="20"/>
      <c r="E141" s="20" t="s">
        <v>4657</v>
      </c>
      <c r="F141" s="1"/>
      <c r="G141" t="s">
        <v>4820</v>
      </c>
      <c r="I141" t="s">
        <v>4821</v>
      </c>
      <c r="J141" t="s">
        <v>113</v>
      </c>
      <c r="K141" t="s">
        <v>41</v>
      </c>
      <c r="M141" t="str">
        <f t="shared" si="37"/>
        <v>RAW_AP_A5_OA_INLET_SAM_DEW_POINT__C</v>
      </c>
      <c r="N141" t="str">
        <f t="shared" si="38"/>
        <v>PREP_AP_A5_OA_INLET_SAM_DEW_POINT__C</v>
      </c>
      <c r="O141" t="str">
        <f t="shared" si="39"/>
        <v>[RAW_AP_A5_OA_INLET_SAM_DEW_POINT__C]</v>
      </c>
      <c r="P141" t="str">
        <f t="shared" si="40"/>
        <v>C_AP_A5_OA_INLET_SAM_DEW_POINT__C</v>
      </c>
      <c r="Q141" t="str">
        <f t="shared" si="41"/>
        <v>[PREP_AP_A5_OA_INLET_SAM_DEW_POINT__C]</v>
      </c>
      <c r="S141" t="str">
        <f t="shared" si="42"/>
        <v>CV_AP_A5_OA_INLET_SAM_DEW_POINT__C_MIN</v>
      </c>
      <c r="T141" t="str">
        <f t="shared" si="43"/>
        <v>CV_AP_A5_OA_INLET_SAM_DEW_POINT__C_MAX</v>
      </c>
      <c r="U141" t="str">
        <f t="shared" si="44"/>
        <v>CV_AP_A5_OA_INLET_SAM_DEW_POINT__C_AVG</v>
      </c>
      <c r="V141" t="str">
        <f t="shared" si="45"/>
        <v>CV_AP_A5_OA_INLET_SAM_DEW_POINT__C_STD</v>
      </c>
      <c r="W141" t="str">
        <f t="shared" si="46"/>
        <v>Min ( [PREP_AP_A5_OA_INLET_SAM_DEW_POINT__C] )</v>
      </c>
      <c r="X141" t="str">
        <f t="shared" si="47"/>
        <v>Max ( [PREP_AP_A5_OA_INLET_SAM_DEW_POINT__C] )</v>
      </c>
      <c r="Y141" t="str">
        <f t="shared" si="48"/>
        <v>AVG ( [PREP_AP_A5_OA_INLET_SAM_DEW_POINT__C] )</v>
      </c>
      <c r="Z141" t="str">
        <f t="shared" si="49"/>
        <v>StdDev ([PREP_AP_A5_OA_INLET_SAM_DEW_POINT__C] )</v>
      </c>
    </row>
    <row r="142" spans="1:26" x14ac:dyDescent="0.25">
      <c r="A142" s="1" t="s">
        <v>4683</v>
      </c>
      <c r="B142" s="20" t="s">
        <v>4657</v>
      </c>
      <c r="C142" s="20"/>
      <c r="D142" s="20"/>
      <c r="E142" s="20" t="s">
        <v>4657</v>
      </c>
      <c r="F142" s="1"/>
      <c r="G142" t="s">
        <v>4822</v>
      </c>
      <c r="I142" t="s">
        <v>4823</v>
      </c>
      <c r="J142" t="s">
        <v>113</v>
      </c>
      <c r="K142" t="s">
        <v>41</v>
      </c>
      <c r="M142" t="str">
        <f t="shared" si="37"/>
        <v>RAW_AP_B5_OA_CHAM_TOP_SAM_DEW_POINT__C</v>
      </c>
      <c r="N142" t="str">
        <f t="shared" si="38"/>
        <v>PREP_AP_B5_OA_CHAM_TOP_SAM_DEW_POINT__C</v>
      </c>
      <c r="O142" t="str">
        <f t="shared" si="39"/>
        <v>[RAW_AP_B5_OA_CHAM_TOP_SAM_DEW_POINT__C]</v>
      </c>
      <c r="P142" t="str">
        <f t="shared" si="40"/>
        <v>C_AP_B5_OA_CHAM_TOP_SAM_DEW_POINT__C</v>
      </c>
      <c r="Q142" t="str">
        <f t="shared" si="41"/>
        <v>[PREP_AP_B5_OA_CHAM_TOP_SAM_DEW_POINT__C]</v>
      </c>
      <c r="S142" t="str">
        <f t="shared" si="42"/>
        <v>CV_AP_B5_OA_CHAM_TOP_SAM_DEW_POINT__C_MIN</v>
      </c>
      <c r="T142" t="str">
        <f t="shared" si="43"/>
        <v>CV_AP_B5_OA_CHAM_TOP_SAM_DEW_POINT__C_MAX</v>
      </c>
      <c r="U142" t="str">
        <f t="shared" si="44"/>
        <v>CV_AP_B5_OA_CHAM_TOP_SAM_DEW_POINT__C_AVG</v>
      </c>
      <c r="V142" t="str">
        <f t="shared" si="45"/>
        <v>CV_AP_B5_OA_CHAM_TOP_SAM_DEW_POINT__C_STD</v>
      </c>
      <c r="W142" t="str">
        <f t="shared" si="46"/>
        <v>Min ( [PREP_AP_B5_OA_CHAM_TOP_SAM_DEW_POINT__C] )</v>
      </c>
      <c r="X142" t="str">
        <f t="shared" si="47"/>
        <v>Max ( [PREP_AP_B5_OA_CHAM_TOP_SAM_DEW_POINT__C] )</v>
      </c>
      <c r="Y142" t="str">
        <f t="shared" si="48"/>
        <v>AVG ( [PREP_AP_B5_OA_CHAM_TOP_SAM_DEW_POINT__C] )</v>
      </c>
      <c r="Z142" t="str">
        <f t="shared" si="49"/>
        <v>StdDev ([PREP_AP_B5_OA_CHAM_TOP_SAM_DEW_POINT__C] )</v>
      </c>
    </row>
    <row r="143" spans="1:26" x14ac:dyDescent="0.25">
      <c r="A143" s="1" t="s">
        <v>4683</v>
      </c>
      <c r="B143" s="20" t="s">
        <v>4657</v>
      </c>
      <c r="C143" s="20"/>
      <c r="D143" s="20"/>
      <c r="E143" s="20" t="s">
        <v>4657</v>
      </c>
      <c r="F143" s="1"/>
      <c r="G143" t="s">
        <v>4824</v>
      </c>
      <c r="I143" t="s">
        <v>4825</v>
      </c>
      <c r="J143" t="s">
        <v>113</v>
      </c>
      <c r="K143" t="s">
        <v>41</v>
      </c>
      <c r="M143" t="str">
        <f t="shared" si="37"/>
        <v>RAW_AP_C5_OA_CHAM_BOT_SAM_DEW_POINT__C</v>
      </c>
      <c r="N143" t="str">
        <f t="shared" si="38"/>
        <v>PREP_AP_C5_OA_CHAM_BOT_SAM_DEW_POINT__C</v>
      </c>
      <c r="O143" t="str">
        <f t="shared" si="39"/>
        <v>[RAW_AP_C5_OA_CHAM_BOT_SAM_DEW_POINT__C]</v>
      </c>
      <c r="P143" t="str">
        <f t="shared" si="40"/>
        <v>C_AP_C5_OA_CHAM_BOT_SAM_DEW_POINT__C</v>
      </c>
      <c r="Q143" t="str">
        <f t="shared" si="41"/>
        <v>[PREP_AP_C5_OA_CHAM_BOT_SAM_DEW_POINT__C]</v>
      </c>
      <c r="S143" t="str">
        <f t="shared" si="42"/>
        <v>CV_AP_C5_OA_CHAM_BOT_SAM_DEW_POINT__C_MIN</v>
      </c>
      <c r="T143" t="str">
        <f t="shared" si="43"/>
        <v>CV_AP_C5_OA_CHAM_BOT_SAM_DEW_POINT__C_MAX</v>
      </c>
      <c r="U143" t="str">
        <f t="shared" si="44"/>
        <v>CV_AP_C5_OA_CHAM_BOT_SAM_DEW_POINT__C_AVG</v>
      </c>
      <c r="V143" t="str">
        <f t="shared" si="45"/>
        <v>CV_AP_C5_OA_CHAM_BOT_SAM_DEW_POINT__C_STD</v>
      </c>
      <c r="W143" t="str">
        <f t="shared" si="46"/>
        <v>Min ( [PREP_AP_C5_OA_CHAM_BOT_SAM_DEW_POINT__C] )</v>
      </c>
      <c r="X143" t="str">
        <f t="shared" si="47"/>
        <v>Max ( [PREP_AP_C5_OA_CHAM_BOT_SAM_DEW_POINT__C] )</v>
      </c>
      <c r="Y143" t="str">
        <f t="shared" si="48"/>
        <v>AVG ( [PREP_AP_C5_OA_CHAM_BOT_SAM_DEW_POINT__C] )</v>
      </c>
      <c r="Z143" t="str">
        <f t="shared" si="49"/>
        <v>StdDev ([PREP_AP_C5_OA_CHAM_BOT_SAM_DEW_POINT__C] )</v>
      </c>
    </row>
    <row r="144" spans="1:26" x14ac:dyDescent="0.25">
      <c r="A144" s="1" t="s">
        <v>4683</v>
      </c>
      <c r="B144" s="20" t="s">
        <v>4657</v>
      </c>
      <c r="C144" s="20"/>
      <c r="D144" s="20"/>
      <c r="E144" s="20" t="s">
        <v>4657</v>
      </c>
      <c r="F144" s="1"/>
      <c r="G144" t="s">
        <v>4826</v>
      </c>
      <c r="I144" t="s">
        <v>4827</v>
      </c>
      <c r="J144" t="s">
        <v>113</v>
      </c>
      <c r="K144" t="s">
        <v>41</v>
      </c>
      <c r="M144" t="str">
        <f t="shared" si="37"/>
        <v>RAW_AP_D5_OA_OUTLET_SAM_DEW_POINT__C</v>
      </c>
      <c r="N144" t="str">
        <f t="shared" si="38"/>
        <v>PREP_AP_D5_OA_OUTLET_SAM_DEW_POINT__C</v>
      </c>
      <c r="O144" t="str">
        <f t="shared" si="39"/>
        <v>[RAW_AP_D5_OA_OUTLET_SAM_DEW_POINT__C]</v>
      </c>
      <c r="P144" t="str">
        <f t="shared" si="40"/>
        <v>C_AP_D5_OA_OUTLET_SAM_DEW_POINT__C</v>
      </c>
      <c r="Q144" t="str">
        <f t="shared" si="41"/>
        <v>[PREP_AP_D5_OA_OUTLET_SAM_DEW_POINT__C]</v>
      </c>
      <c r="S144" t="str">
        <f t="shared" si="42"/>
        <v>CV_AP_D5_OA_OUTLET_SAM_DEW_POINT__C_MIN</v>
      </c>
      <c r="T144" t="str">
        <f t="shared" si="43"/>
        <v>CV_AP_D5_OA_OUTLET_SAM_DEW_POINT__C_MAX</v>
      </c>
      <c r="U144" t="str">
        <f t="shared" si="44"/>
        <v>CV_AP_D5_OA_OUTLET_SAM_DEW_POINT__C_AVG</v>
      </c>
      <c r="V144" t="str">
        <f t="shared" si="45"/>
        <v>CV_AP_D5_OA_OUTLET_SAM_DEW_POINT__C_STD</v>
      </c>
      <c r="W144" t="str">
        <f t="shared" si="46"/>
        <v>Min ( [PREP_AP_D5_OA_OUTLET_SAM_DEW_POINT__C] )</v>
      </c>
      <c r="X144" t="str">
        <f t="shared" si="47"/>
        <v>Max ( [PREP_AP_D5_OA_OUTLET_SAM_DEW_POINT__C] )</v>
      </c>
      <c r="Y144" t="str">
        <f t="shared" si="48"/>
        <v>AVG ( [PREP_AP_D5_OA_OUTLET_SAM_DEW_POINT__C] )</v>
      </c>
      <c r="Z144" t="str">
        <f t="shared" si="49"/>
        <v>StdDev ([PREP_AP_D5_OA_OUTLET_SAM_DEW_POINT__C] )</v>
      </c>
    </row>
    <row r="145" spans="1:26" x14ac:dyDescent="0.25">
      <c r="A145" s="1" t="s">
        <v>41</v>
      </c>
      <c r="B145" s="20" t="s">
        <v>4657</v>
      </c>
      <c r="C145" s="20" t="s">
        <v>4657</v>
      </c>
      <c r="D145" s="20" t="s">
        <v>4657</v>
      </c>
      <c r="E145" s="20" t="s">
        <v>4657</v>
      </c>
      <c r="F145" s="1"/>
      <c r="G145" t="s">
        <v>4828</v>
      </c>
      <c r="I145" t="s">
        <v>4601</v>
      </c>
      <c r="J145" t="s">
        <v>113</v>
      </c>
      <c r="K145" t="s">
        <v>41</v>
      </c>
      <c r="M145" t="str">
        <f t="shared" si="37"/>
        <v>RAW_PY1700_RT17_OA_PY17_STRIP_TEMP__C</v>
      </c>
      <c r="N145" t="str">
        <f t="shared" si="38"/>
        <v>PREP_PY1700_RT17_OA_PY17_STRIP_TEMP__C</v>
      </c>
      <c r="O145" t="str">
        <f t="shared" si="39"/>
        <v>[RAW_PY1700_RT17_OA_PY17_STRIP_TEMP__C]</v>
      </c>
      <c r="P145" t="str">
        <f t="shared" si="40"/>
        <v>C_PY1700_RT17_OA_PY17_STRIP_TEMP__C</v>
      </c>
      <c r="Q145" t="str">
        <f t="shared" si="41"/>
        <v>[PREP_PY1700_RT17_OA_PY17_STRIP_TEMP__C]</v>
      </c>
      <c r="R145" s="25">
        <f t="shared" ref="R145:R150" si="50">LEN(S145)</f>
        <v>40</v>
      </c>
      <c r="S145" t="str">
        <f t="shared" si="42"/>
        <v>CV_PY1700_RT17_OA_PY17_STRIP_TEMP__C_MIN</v>
      </c>
      <c r="T145" t="str">
        <f t="shared" si="43"/>
        <v>CV_PY1700_RT17_OA_PY17_STRIP_TEMP__C_MAX</v>
      </c>
      <c r="U145" t="str">
        <f t="shared" si="44"/>
        <v>CV_PY1700_RT17_OA_PY17_STRIP_TEMP__C_AVG</v>
      </c>
      <c r="V145" t="str">
        <f t="shared" si="45"/>
        <v>CV_PY1700_RT17_OA_PY17_STRIP_TEMP__C_STD</v>
      </c>
      <c r="W145" t="str">
        <f t="shared" si="46"/>
        <v>Min ( [PREP_PY1700_RT17_OA_PY17_STRIP_TEMP__C] )</v>
      </c>
      <c r="X145" t="str">
        <f t="shared" si="47"/>
        <v>Max ( [PREP_PY1700_RT17_OA_PY17_STRIP_TEMP__C] )</v>
      </c>
      <c r="Y145" t="str">
        <f t="shared" si="48"/>
        <v>AVG ( [PREP_PY1700_RT17_OA_PY17_STRIP_TEMP__C] )</v>
      </c>
      <c r="Z145" t="str">
        <f t="shared" si="49"/>
        <v>StdDev ([PREP_PY1700_RT17_OA_PY17_STRIP_TEMP__C] )</v>
      </c>
    </row>
    <row r="146" spans="1:26" x14ac:dyDescent="0.25">
      <c r="A146" s="1" t="s">
        <v>41</v>
      </c>
      <c r="B146" s="20" t="s">
        <v>4657</v>
      </c>
      <c r="C146" s="20" t="s">
        <v>4657</v>
      </c>
      <c r="D146" s="20" t="s">
        <v>4657</v>
      </c>
      <c r="E146" s="20" t="s">
        <v>4657</v>
      </c>
      <c r="F146" s="1"/>
      <c r="G146" t="s">
        <v>4829</v>
      </c>
      <c r="I146" t="s">
        <v>4606</v>
      </c>
      <c r="J146" t="s">
        <v>113</v>
      </c>
      <c r="K146" t="s">
        <v>41</v>
      </c>
      <c r="M146" t="str">
        <f t="shared" si="37"/>
        <v>RAW_OA_PY17_SP_OF_MM_MODE__C</v>
      </c>
      <c r="N146" t="str">
        <f t="shared" si="38"/>
        <v>PREP_OA_PY17_SP_OF_MM_MODE__C</v>
      </c>
      <c r="O146" t="str">
        <f t="shared" si="39"/>
        <v>[RAW_OA_PY17_SP_OF_MM_MODE__C]</v>
      </c>
      <c r="P146" t="str">
        <f t="shared" si="40"/>
        <v>C_OA_PY17_SP_OF_MM_MODE__C</v>
      </c>
      <c r="Q146" t="str">
        <f t="shared" si="41"/>
        <v>[PREP_OA_PY17_SP_OF_MM_MODE__C]</v>
      </c>
      <c r="R146" s="25">
        <f t="shared" si="50"/>
        <v>31</v>
      </c>
      <c r="S146" t="str">
        <f t="shared" si="42"/>
        <v>CV_OA_PY17_SP_OF_MM_MODE__C_MIN</v>
      </c>
      <c r="T146" t="str">
        <f t="shared" si="43"/>
        <v>CV_OA_PY17_SP_OF_MM_MODE__C_MAX</v>
      </c>
      <c r="U146" t="str">
        <f t="shared" si="44"/>
        <v>CV_OA_PY17_SP_OF_MM_MODE__C_AVG</v>
      </c>
      <c r="V146" t="str">
        <f t="shared" si="45"/>
        <v>CV_OA_PY17_SP_OF_MM_MODE__C_STD</v>
      </c>
      <c r="W146" t="str">
        <f t="shared" si="46"/>
        <v>Min ( [PREP_OA_PY17_SP_OF_MM_MODE__C] )</v>
      </c>
      <c r="X146" t="str">
        <f t="shared" si="47"/>
        <v>Max ( [PREP_OA_PY17_SP_OF_MM_MODE__C] )</v>
      </c>
      <c r="Y146" t="str">
        <f t="shared" si="48"/>
        <v>AVG ( [PREP_OA_PY17_SP_OF_MM_MODE__C] )</v>
      </c>
      <c r="Z146" t="str">
        <f t="shared" si="49"/>
        <v>StdDev ([PREP_OA_PY17_SP_OF_MM_MODE__C] )</v>
      </c>
    </row>
    <row r="147" spans="1:26" x14ac:dyDescent="0.25">
      <c r="A147" s="1" t="s">
        <v>41</v>
      </c>
      <c r="B147" s="20" t="s">
        <v>4657</v>
      </c>
      <c r="C147" s="20" t="s">
        <v>4657</v>
      </c>
      <c r="D147" s="20" t="s">
        <v>4657</v>
      </c>
      <c r="E147" s="20" t="s">
        <v>4657</v>
      </c>
      <c r="F147" s="1"/>
      <c r="G147" t="s">
        <v>4830</v>
      </c>
      <c r="I147" t="s">
        <v>4611</v>
      </c>
      <c r="J147" t="s">
        <v>113</v>
      </c>
      <c r="K147" t="s">
        <v>41</v>
      </c>
      <c r="M147" t="str">
        <f t="shared" si="37"/>
        <v>RAW_PY1800_RT18b_IND_PY18B_OS_STRIP_TEMP__C</v>
      </c>
      <c r="N147" t="str">
        <f t="shared" si="38"/>
        <v>PREP_PY1800_RT18b_IND_PY18B_OS_STRIP_TEMP__C</v>
      </c>
      <c r="O147" t="str">
        <f t="shared" si="39"/>
        <v>[RAW_PY1800_RT18b_IND_PY18B_OS_STRIP_TEMP__C]</v>
      </c>
      <c r="P147" t="str">
        <f t="shared" si="40"/>
        <v>C_PY1800_RT18b_IND_PY18B_OS_STRIP_TEMP__C</v>
      </c>
      <c r="Q147" t="str">
        <f t="shared" si="41"/>
        <v>[PREP_PY1800_RT18b_IND_PY18B_OS_STRIP_TEMP__C]</v>
      </c>
      <c r="R147" s="25">
        <f t="shared" si="50"/>
        <v>46</v>
      </c>
      <c r="S147" t="str">
        <f t="shared" si="42"/>
        <v>CV_PY1800_RT18b_IND_PY18B_OS_STRIP_TEMP__C_MIN</v>
      </c>
      <c r="T147" t="str">
        <f t="shared" si="43"/>
        <v>CV_PY1800_RT18b_IND_PY18B_OS_STRIP_TEMP__C_MAX</v>
      </c>
      <c r="U147" t="str">
        <f t="shared" si="44"/>
        <v>CV_PY1800_RT18b_IND_PY18B_OS_STRIP_TEMP__C_AVG</v>
      </c>
      <c r="V147" t="str">
        <f t="shared" si="45"/>
        <v>CV_PY1800_RT18b_IND_PY18B_OS_STRIP_TEMP__C_STD</v>
      </c>
      <c r="W147" t="str">
        <f t="shared" si="46"/>
        <v>Min ( [PREP_PY1800_RT18b_IND_PY18B_OS_STRIP_TEMP__C] )</v>
      </c>
      <c r="X147" t="str">
        <f t="shared" si="47"/>
        <v>Max ( [PREP_PY1800_RT18b_IND_PY18B_OS_STRIP_TEMP__C] )</v>
      </c>
      <c r="Y147" t="str">
        <f t="shared" si="48"/>
        <v>AVG ( [PREP_PY1800_RT18b_IND_PY18B_OS_STRIP_TEMP__C] )</v>
      </c>
      <c r="Z147" t="str">
        <f t="shared" si="49"/>
        <v>StdDev ([PREP_PY1800_RT18b_IND_PY18B_OS_STRIP_TEMP__C] )</v>
      </c>
    </row>
    <row r="148" spans="1:26" x14ac:dyDescent="0.25">
      <c r="A148" s="1" t="s">
        <v>41</v>
      </c>
      <c r="B148" s="20" t="s">
        <v>4657</v>
      </c>
      <c r="C148" s="20" t="s">
        <v>4657</v>
      </c>
      <c r="D148" s="20" t="s">
        <v>4657</v>
      </c>
      <c r="E148" s="20" t="s">
        <v>4657</v>
      </c>
      <c r="F148" s="1"/>
      <c r="G148" t="s">
        <v>4831</v>
      </c>
      <c r="I148" t="s">
        <v>4616</v>
      </c>
      <c r="J148" t="s">
        <v>113</v>
      </c>
      <c r="K148" t="s">
        <v>41</v>
      </c>
      <c r="M148" t="str">
        <f t="shared" si="37"/>
        <v>RAW_PY1800_RT18a_IND_PY18A_MS_STRIP_TEMP__C</v>
      </c>
      <c r="N148" t="str">
        <f t="shared" si="38"/>
        <v>PREP_PY1800_RT18a_IND_PY18A_MS_STRIP_TEMP__C</v>
      </c>
      <c r="O148" t="str">
        <f t="shared" si="39"/>
        <v>[RAW_PY1800_RT18a_IND_PY18A_MS_STRIP_TEMP__C]</v>
      </c>
      <c r="P148" t="str">
        <f t="shared" si="40"/>
        <v>C_PY1800_RT18a_IND_PY18A_MS_STRIP_TEMP__C</v>
      </c>
      <c r="Q148" t="str">
        <f t="shared" si="41"/>
        <v>[PREP_PY1800_RT18a_IND_PY18A_MS_STRIP_TEMP__C]</v>
      </c>
      <c r="R148" s="25">
        <f t="shared" si="50"/>
        <v>46</v>
      </c>
      <c r="S148" t="str">
        <f t="shared" si="42"/>
        <v>CV_PY1800_RT18a_IND_PY18A_MS_STRIP_TEMP__C_MIN</v>
      </c>
      <c r="T148" t="str">
        <f t="shared" si="43"/>
        <v>CV_PY1800_RT18a_IND_PY18A_MS_STRIP_TEMP__C_MAX</v>
      </c>
      <c r="U148" t="str">
        <f t="shared" si="44"/>
        <v>CV_PY1800_RT18a_IND_PY18A_MS_STRIP_TEMP__C_AVG</v>
      </c>
      <c r="V148" t="str">
        <f t="shared" si="45"/>
        <v>CV_PY1800_RT18a_IND_PY18A_MS_STRIP_TEMP__C_STD</v>
      </c>
      <c r="W148" t="str">
        <f t="shared" si="46"/>
        <v>Min ( [PREP_PY1800_RT18a_IND_PY18A_MS_STRIP_TEMP__C] )</v>
      </c>
      <c r="X148" t="str">
        <f t="shared" si="47"/>
        <v>Max ( [PREP_PY1800_RT18a_IND_PY18A_MS_STRIP_TEMP__C] )</v>
      </c>
      <c r="Y148" t="str">
        <f t="shared" si="48"/>
        <v>AVG ( [PREP_PY1800_RT18a_IND_PY18A_MS_STRIP_TEMP__C] )</v>
      </c>
      <c r="Z148" t="str">
        <f t="shared" si="49"/>
        <v>StdDev ([PREP_PY1800_RT18a_IND_PY18A_MS_STRIP_TEMP__C] )</v>
      </c>
    </row>
    <row r="149" spans="1:26" x14ac:dyDescent="0.25">
      <c r="A149" s="1" t="s">
        <v>41</v>
      </c>
      <c r="B149" s="20" t="s">
        <v>4657</v>
      </c>
      <c r="C149" s="20" t="s">
        <v>4657</v>
      </c>
      <c r="D149" s="20" t="s">
        <v>4657</v>
      </c>
      <c r="E149" s="20" t="s">
        <v>4657</v>
      </c>
      <c r="F149" s="1"/>
      <c r="G149" t="s">
        <v>3111</v>
      </c>
      <c r="H149" t="s">
        <v>41</v>
      </c>
      <c r="I149" t="s">
        <v>3110</v>
      </c>
      <c r="J149" t="s">
        <v>67</v>
      </c>
      <c r="K149" t="s">
        <v>41</v>
      </c>
      <c r="M149" t="str">
        <f t="shared" si="37"/>
        <v>RAW_FUR_BRD5_SSPD_SP_M_MIN</v>
      </c>
      <c r="N149" t="str">
        <f t="shared" si="38"/>
        <v>PREP_FUR_BRD5_SSPD_SP_M_MIN</v>
      </c>
      <c r="O149" t="str">
        <f t="shared" si="39"/>
        <v>[RAW_FUR_BRD5_SSPD_SP_M_MIN]</v>
      </c>
      <c r="P149" t="str">
        <f t="shared" si="40"/>
        <v>C_FUR_BRD5_SSPD_SP_M_MIN</v>
      </c>
      <c r="Q149" t="str">
        <f t="shared" si="41"/>
        <v>[PREP_FUR_BRD5_SSPD_SP_M_MIN]</v>
      </c>
      <c r="R149" s="25">
        <f t="shared" si="50"/>
        <v>29</v>
      </c>
      <c r="S149" t="str">
        <f t="shared" si="42"/>
        <v>CV_FUR_BRD5_SSPD_SP_M_MIN_MIN</v>
      </c>
      <c r="T149" t="str">
        <f t="shared" si="43"/>
        <v>CV_FUR_BRD5_SSPD_SP_M_MIN_MAX</v>
      </c>
      <c r="U149" t="str">
        <f t="shared" si="44"/>
        <v>CV_FUR_BRD5_SSPD_SP_M_MIN_AVG</v>
      </c>
      <c r="V149" t="str">
        <f t="shared" si="45"/>
        <v>CV_FUR_BRD5_SSPD_SP_M_MIN_STD</v>
      </c>
      <c r="W149" t="str">
        <f t="shared" si="46"/>
        <v>Min ( [PREP_FUR_BRD5_SSPD_SP_M_MIN] )</v>
      </c>
      <c r="X149" t="str">
        <f t="shared" si="47"/>
        <v>Max ( [PREP_FUR_BRD5_SSPD_SP_M_MIN] )</v>
      </c>
      <c r="Y149" t="str">
        <f t="shared" si="48"/>
        <v>AVG ( [PREP_FUR_BRD5_SSPD_SP_M_MIN] )</v>
      </c>
      <c r="Z149" t="str">
        <f t="shared" si="49"/>
        <v>StdDev ([PREP_FUR_BRD5_SSPD_SP_M_MIN] )</v>
      </c>
    </row>
    <row r="150" spans="1:26" x14ac:dyDescent="0.25">
      <c r="A150" s="1" t="s">
        <v>41</v>
      </c>
      <c r="B150" s="1" t="s">
        <v>41</v>
      </c>
      <c r="C150" s="1" t="s">
        <v>41</v>
      </c>
      <c r="D150" s="1" t="s">
        <v>41</v>
      </c>
      <c r="E150" s="1" t="s">
        <v>41</v>
      </c>
      <c r="F150" s="1" t="s">
        <v>41</v>
      </c>
      <c r="G150" t="s">
        <v>3115</v>
      </c>
      <c r="H150" t="s">
        <v>41</v>
      </c>
      <c r="I150" t="s">
        <v>3114</v>
      </c>
      <c r="J150" t="s">
        <v>67</v>
      </c>
      <c r="K150" t="s">
        <v>4683</v>
      </c>
      <c r="L150"/>
      <c r="M150" t="str">
        <f t="shared" si="37"/>
        <v>RAW_FUR_BRD5_SSPD_PV_M_MIN</v>
      </c>
      <c r="N150" t="str">
        <f t="shared" si="38"/>
        <v>PREP_FUR_BRD5_SSPD_PV_M_MIN</v>
      </c>
      <c r="O150" t="str">
        <f t="shared" si="39"/>
        <v>[RAW_FUR_BRD5_SSPD_PV_M_MIN]</v>
      </c>
      <c r="P150" t="str">
        <f t="shared" si="40"/>
        <v>C_FUR_BRD5_SSPD_PV_M_MIN</v>
      </c>
      <c r="Q150" t="str">
        <f t="shared" si="41"/>
        <v>[PREP_FUR_BRD5_SSPD_PV_M_MIN]</v>
      </c>
      <c r="R150" s="25">
        <f t="shared" si="50"/>
        <v>29</v>
      </c>
      <c r="S150" t="str">
        <f t="shared" si="42"/>
        <v>CV_FUR_BRD5_SSPD_PV_M_MIN_MIN</v>
      </c>
      <c r="T150" t="str">
        <f t="shared" si="43"/>
        <v>CV_FUR_BRD5_SSPD_PV_M_MIN_MAX</v>
      </c>
      <c r="U150" t="str">
        <f t="shared" si="44"/>
        <v>CV_FUR_BRD5_SSPD_PV_M_MIN_AVG</v>
      </c>
      <c r="V150" t="str">
        <f t="shared" si="45"/>
        <v>CV_FUR_BRD5_SSPD_PV_M_MIN_STD</v>
      </c>
      <c r="W150" t="str">
        <f t="shared" si="46"/>
        <v>Min ( [PREP_FUR_BRD5_SSPD_PV_M_MIN] )</v>
      </c>
      <c r="X150" t="str">
        <f t="shared" si="47"/>
        <v>Max ( [PREP_FUR_BRD5_SSPD_PV_M_MIN] )</v>
      </c>
      <c r="Y150" t="str">
        <f t="shared" si="48"/>
        <v>AVG ( [PREP_FUR_BRD5_SSPD_PV_M_MIN] )</v>
      </c>
      <c r="Z150" t="str">
        <f t="shared" si="49"/>
        <v>StdDev ([PREP_FUR_BRD5_SSPD_PV_M_MIN] )</v>
      </c>
    </row>
    <row r="151" spans="1:26" x14ac:dyDescent="0.25">
      <c r="A151" s="1" t="s">
        <v>4683</v>
      </c>
      <c r="B151" s="20" t="s">
        <v>4657</v>
      </c>
      <c r="C151" s="20"/>
      <c r="D151" s="20"/>
      <c r="E151" s="20" t="s">
        <v>4657</v>
      </c>
      <c r="F151" s="1"/>
      <c r="G151" t="s">
        <v>4832</v>
      </c>
      <c r="I151" t="s">
        <v>4833</v>
      </c>
      <c r="J151" t="s">
        <v>57</v>
      </c>
      <c r="K151" t="s">
        <v>41</v>
      </c>
      <c r="M151" t="str">
        <f t="shared" si="37"/>
        <v>RAW_AP_E5_EXIT_SAM_H2__PERC</v>
      </c>
      <c r="N151" t="str">
        <f t="shared" si="38"/>
        <v>PREP_AP_E5_EXIT_SAM_H2__PERC</v>
      </c>
      <c r="O151" t="str">
        <f t="shared" si="39"/>
        <v>[RAW_AP_E5_EXIT_SAM_H2__PERC]</v>
      </c>
      <c r="P151" t="str">
        <f t="shared" si="40"/>
        <v>C_AP_E5_EXIT_SAM_H2__PERC</v>
      </c>
      <c r="Q151" t="str">
        <f t="shared" si="41"/>
        <v>[PREP_AP_E5_EXIT_SAM_H2__PERC]</v>
      </c>
      <c r="S151" t="str">
        <f t="shared" si="42"/>
        <v>CV_AP_E5_EXIT_SAM_H2__PERC_MIN</v>
      </c>
      <c r="T151" t="str">
        <f t="shared" si="43"/>
        <v>CV_AP_E5_EXIT_SAM_H2__PERC_MAX</v>
      </c>
      <c r="U151" t="str">
        <f t="shared" si="44"/>
        <v>CV_AP_E5_EXIT_SAM_H2__PERC_AVG</v>
      </c>
      <c r="V151" t="str">
        <f t="shared" si="45"/>
        <v>CV_AP_E5_EXIT_SAM_H2__PERC_STD</v>
      </c>
      <c r="W151" t="str">
        <f t="shared" si="46"/>
        <v>Min ( [PREP_AP_E5_EXIT_SAM_H2__PERC] )</v>
      </c>
      <c r="X151" t="str">
        <f t="shared" si="47"/>
        <v>Max ( [PREP_AP_E5_EXIT_SAM_H2__PERC] )</v>
      </c>
      <c r="Y151" t="str">
        <f t="shared" si="48"/>
        <v>AVG ( [PREP_AP_E5_EXIT_SAM_H2__PERC] )</v>
      </c>
      <c r="Z151" t="str">
        <f t="shared" si="49"/>
        <v>StdDev ([PREP_AP_E5_EXIT_SAM_H2__PERC] )</v>
      </c>
    </row>
    <row r="152" spans="1:26" x14ac:dyDescent="0.25">
      <c r="A152" s="1" t="s">
        <v>4683</v>
      </c>
      <c r="B152" s="20" t="s">
        <v>4657</v>
      </c>
      <c r="C152" s="20"/>
      <c r="D152" s="20"/>
      <c r="E152" s="20" t="s">
        <v>4657</v>
      </c>
      <c r="F152" s="1"/>
      <c r="G152" t="s">
        <v>4834</v>
      </c>
      <c r="I152" t="s">
        <v>4835</v>
      </c>
      <c r="J152" t="s">
        <v>113</v>
      </c>
      <c r="K152" t="s">
        <v>41</v>
      </c>
      <c r="M152" t="str">
        <f t="shared" si="37"/>
        <v>RAW_AP_E5_EXIT_SAM_DEW_POINT__C</v>
      </c>
      <c r="N152" t="str">
        <f t="shared" si="38"/>
        <v>PREP_AP_E5_EXIT_SAM_DEW_POINT__C</v>
      </c>
      <c r="O152" t="str">
        <f t="shared" si="39"/>
        <v>[RAW_AP_E5_EXIT_SAM_DEW_POINT__C]</v>
      </c>
      <c r="P152" t="str">
        <f t="shared" si="40"/>
        <v>C_AP_E5_EXIT_SAM_DEW_POINT__C</v>
      </c>
      <c r="Q152" t="str">
        <f t="shared" si="41"/>
        <v>[PREP_AP_E5_EXIT_SAM_DEW_POINT__C]</v>
      </c>
      <c r="S152" t="str">
        <f t="shared" si="42"/>
        <v>CV_AP_E5_EXIT_SAM_DEW_POINT__C_MIN</v>
      </c>
      <c r="T152" t="str">
        <f t="shared" si="43"/>
        <v>CV_AP_E5_EXIT_SAM_DEW_POINT__C_MAX</v>
      </c>
      <c r="U152" t="str">
        <f t="shared" si="44"/>
        <v>CV_AP_E5_EXIT_SAM_DEW_POINT__C_AVG</v>
      </c>
      <c r="V152" t="str">
        <f t="shared" si="45"/>
        <v>CV_AP_E5_EXIT_SAM_DEW_POINT__C_STD</v>
      </c>
      <c r="W152" t="str">
        <f t="shared" si="46"/>
        <v>Min ( [PREP_AP_E5_EXIT_SAM_DEW_POINT__C] )</v>
      </c>
      <c r="X152" t="str">
        <f t="shared" si="47"/>
        <v>Max ( [PREP_AP_E5_EXIT_SAM_DEW_POINT__C] )</v>
      </c>
      <c r="Y152" t="str">
        <f t="shared" si="48"/>
        <v>AVG ( [PREP_AP_E5_EXIT_SAM_DEW_POINT__C] )</v>
      </c>
      <c r="Z152" t="str">
        <f t="shared" si="49"/>
        <v>StdDev ([PREP_AP_E5_EXIT_SAM_DEW_POINT__C] )</v>
      </c>
    </row>
    <row r="153" spans="1:26" x14ac:dyDescent="0.25">
      <c r="A153" s="1" t="s">
        <v>4683</v>
      </c>
      <c r="B153" s="20" t="s">
        <v>4657</v>
      </c>
      <c r="C153" s="20" t="s">
        <v>4657</v>
      </c>
      <c r="D153" s="20" t="s">
        <v>4657</v>
      </c>
      <c r="E153" s="20" t="s">
        <v>4657</v>
      </c>
      <c r="F153" s="1"/>
      <c r="G153" t="s">
        <v>4836</v>
      </c>
      <c r="I153" t="s">
        <v>4837</v>
      </c>
      <c r="J153" t="s">
        <v>113</v>
      </c>
      <c r="K153" t="s">
        <v>41</v>
      </c>
      <c r="M153" t="str">
        <f t="shared" si="37"/>
        <v>RAW_EQ00PG_TT03_EXIT_HEAT_TEMP__C</v>
      </c>
      <c r="N153" t="str">
        <f t="shared" si="38"/>
        <v>PREP_EQ00PG_TT03_EXIT_HEAT_TEMP__C</v>
      </c>
      <c r="O153" t="str">
        <f t="shared" si="39"/>
        <v>[RAW_EQ00PG_TT03_EXIT_HEAT_TEMP__C]</v>
      </c>
      <c r="P153" t="str">
        <f t="shared" si="40"/>
        <v>C_EQ00PG_TT03_EXIT_HEAT_TEMP__C</v>
      </c>
      <c r="Q153" t="str">
        <f t="shared" si="41"/>
        <v>[PREP_EQ00PG_TT03_EXIT_HEAT_TEMP__C]</v>
      </c>
      <c r="R153" s="25">
        <f>LEN(S153)</f>
        <v>36</v>
      </c>
      <c r="S153" t="str">
        <f t="shared" si="42"/>
        <v>CV_EQ00PG_TT03_EXIT_HEAT_TEMP__C_MIN</v>
      </c>
      <c r="T153" t="str">
        <f t="shared" si="43"/>
        <v>CV_EQ00PG_TT03_EXIT_HEAT_TEMP__C_MAX</v>
      </c>
      <c r="U153" t="str">
        <f t="shared" si="44"/>
        <v>CV_EQ00PG_TT03_EXIT_HEAT_TEMP__C_AVG</v>
      </c>
      <c r="V153" t="str">
        <f t="shared" si="45"/>
        <v>CV_EQ00PG_TT03_EXIT_HEAT_TEMP__C_STD</v>
      </c>
      <c r="W153" t="str">
        <f t="shared" si="46"/>
        <v>Min ( [PREP_EQ00PG_TT03_EXIT_HEAT_TEMP__C] )</v>
      </c>
      <c r="X153" t="str">
        <f t="shared" si="47"/>
        <v>Max ( [PREP_EQ00PG_TT03_EXIT_HEAT_TEMP__C] )</v>
      </c>
      <c r="Y153" t="str">
        <f t="shared" si="48"/>
        <v>AVG ( [PREP_EQ00PG_TT03_EXIT_HEAT_TEMP__C] )</v>
      </c>
      <c r="Z153" t="str">
        <f t="shared" si="49"/>
        <v>StdDev ([PREP_EQ00PG_TT03_EXIT_HEAT_TEMP__C] )</v>
      </c>
    </row>
    <row r="154" spans="1:26" x14ac:dyDescent="0.25">
      <c r="A154" s="1" t="s">
        <v>4683</v>
      </c>
      <c r="B154" s="20" t="s">
        <v>4657</v>
      </c>
      <c r="C154" s="20"/>
      <c r="D154" s="20"/>
      <c r="E154" s="20" t="s">
        <v>4657</v>
      </c>
      <c r="F154" s="1"/>
      <c r="G154" t="s">
        <v>4838</v>
      </c>
      <c r="I154" t="s">
        <v>4839</v>
      </c>
      <c r="J154" t="s">
        <v>57</v>
      </c>
      <c r="K154" t="s">
        <v>41</v>
      </c>
      <c r="M154" t="str">
        <f t="shared" si="37"/>
        <v>RAW_AP_H3_SNOUT_TOP_SAM_H2__PERC</v>
      </c>
      <c r="N154" t="str">
        <f t="shared" si="38"/>
        <v>PREP_AP_H3_SNOUT_TOP_SAM_H2__PERC</v>
      </c>
      <c r="O154" t="str">
        <f t="shared" si="39"/>
        <v>[RAW_AP_H3_SNOUT_TOP_SAM_H2__PERC]</v>
      </c>
      <c r="P154" t="str">
        <f t="shared" si="40"/>
        <v>C_AP_H3_SNOUT_TOP_SAM_H2__PERC</v>
      </c>
      <c r="Q154" t="str">
        <f t="shared" si="41"/>
        <v>[PREP_AP_H3_SNOUT_TOP_SAM_H2__PERC]</v>
      </c>
      <c r="S154" t="str">
        <f t="shared" si="42"/>
        <v>CV_AP_H3_SNOUT_TOP_SAM_H2__PERC_MIN</v>
      </c>
      <c r="T154" t="str">
        <f t="shared" si="43"/>
        <v>CV_AP_H3_SNOUT_TOP_SAM_H2__PERC_MAX</v>
      </c>
      <c r="U154" t="str">
        <f t="shared" si="44"/>
        <v>CV_AP_H3_SNOUT_TOP_SAM_H2__PERC_AVG</v>
      </c>
      <c r="V154" t="str">
        <f t="shared" si="45"/>
        <v>CV_AP_H3_SNOUT_TOP_SAM_H2__PERC_STD</v>
      </c>
      <c r="W154" t="str">
        <f t="shared" si="46"/>
        <v>Min ( [PREP_AP_H3_SNOUT_TOP_SAM_H2__PERC] )</v>
      </c>
      <c r="X154" t="str">
        <f t="shared" si="47"/>
        <v>Max ( [PREP_AP_H3_SNOUT_TOP_SAM_H2__PERC] )</v>
      </c>
      <c r="Y154" t="str">
        <f t="shared" si="48"/>
        <v>AVG ( [PREP_AP_H3_SNOUT_TOP_SAM_H2__PERC] )</v>
      </c>
      <c r="Z154" t="str">
        <f t="shared" si="49"/>
        <v>StdDev ([PREP_AP_H3_SNOUT_TOP_SAM_H2__PERC] )</v>
      </c>
    </row>
    <row r="155" spans="1:26" x14ac:dyDescent="0.25">
      <c r="A155" s="1" t="s">
        <v>4683</v>
      </c>
      <c r="B155" s="20" t="s">
        <v>4657</v>
      </c>
      <c r="C155" s="20"/>
      <c r="D155" s="20"/>
      <c r="E155" s="20" t="s">
        <v>4657</v>
      </c>
      <c r="F155" s="1"/>
      <c r="G155" t="s">
        <v>4840</v>
      </c>
      <c r="I155" t="s">
        <v>4841</v>
      </c>
      <c r="J155" t="s">
        <v>57</v>
      </c>
      <c r="K155" t="s">
        <v>41</v>
      </c>
      <c r="M155" t="str">
        <f t="shared" si="37"/>
        <v>RAW_AP_F5_SNOUT_TOP_SAM_H2__PERC</v>
      </c>
      <c r="N155" t="str">
        <f t="shared" si="38"/>
        <v>PREP_AP_F5_SNOUT_TOP_SAM_H2__PERC</v>
      </c>
      <c r="O155" t="str">
        <f t="shared" si="39"/>
        <v>[RAW_AP_F5_SNOUT_TOP_SAM_H2__PERC]</v>
      </c>
      <c r="P155" t="str">
        <f t="shared" si="40"/>
        <v>C_AP_F5_SNOUT_TOP_SAM_H2__PERC</v>
      </c>
      <c r="Q155" t="str">
        <f t="shared" si="41"/>
        <v>[PREP_AP_F5_SNOUT_TOP_SAM_H2__PERC]</v>
      </c>
      <c r="S155" t="str">
        <f t="shared" si="42"/>
        <v>CV_AP_F5_SNOUT_TOP_SAM_H2__PERC_MIN</v>
      </c>
      <c r="T155" t="str">
        <f t="shared" si="43"/>
        <v>CV_AP_F5_SNOUT_TOP_SAM_H2__PERC_MAX</v>
      </c>
      <c r="U155" t="str">
        <f t="shared" si="44"/>
        <v>CV_AP_F5_SNOUT_TOP_SAM_H2__PERC_AVG</v>
      </c>
      <c r="V155" t="str">
        <f t="shared" si="45"/>
        <v>CV_AP_F5_SNOUT_TOP_SAM_H2__PERC_STD</v>
      </c>
      <c r="W155" t="str">
        <f t="shared" si="46"/>
        <v>Min ( [PREP_AP_F5_SNOUT_TOP_SAM_H2__PERC] )</v>
      </c>
      <c r="X155" t="str">
        <f t="shared" si="47"/>
        <v>Max ( [PREP_AP_F5_SNOUT_TOP_SAM_H2__PERC] )</v>
      </c>
      <c r="Y155" t="str">
        <f t="shared" si="48"/>
        <v>AVG ( [PREP_AP_F5_SNOUT_TOP_SAM_H2__PERC] )</v>
      </c>
      <c r="Z155" t="str">
        <f t="shared" si="49"/>
        <v>StdDev ([PREP_AP_F5_SNOUT_TOP_SAM_H2__PERC] )</v>
      </c>
    </row>
    <row r="156" spans="1:26" x14ac:dyDescent="0.25">
      <c r="A156" s="1" t="s">
        <v>4683</v>
      </c>
      <c r="B156" s="20" t="s">
        <v>4657</v>
      </c>
      <c r="C156" s="20"/>
      <c r="D156" s="20"/>
      <c r="E156" s="20" t="s">
        <v>4657</v>
      </c>
      <c r="F156" s="1"/>
      <c r="G156" t="s">
        <v>4842</v>
      </c>
      <c r="I156" t="s">
        <v>4843</v>
      </c>
      <c r="J156" t="s">
        <v>113</v>
      </c>
      <c r="K156" t="s">
        <v>41</v>
      </c>
      <c r="M156" t="str">
        <f t="shared" si="37"/>
        <v>RAW_AP_F5_SNOUT_TOP_SAM_DEW_POINT__C</v>
      </c>
      <c r="N156" t="str">
        <f t="shared" si="38"/>
        <v>PREP_AP_F5_SNOUT_TOP_SAM_DEW_POINT__C</v>
      </c>
      <c r="O156" t="str">
        <f t="shared" si="39"/>
        <v>[RAW_AP_F5_SNOUT_TOP_SAM_DEW_POINT__C]</v>
      </c>
      <c r="P156" t="str">
        <f t="shared" si="40"/>
        <v>C_AP_F5_SNOUT_TOP_SAM_DEW_POINT__C</v>
      </c>
      <c r="Q156" t="str">
        <f t="shared" si="41"/>
        <v>[PREP_AP_F5_SNOUT_TOP_SAM_DEW_POINT__C]</v>
      </c>
      <c r="S156" t="str">
        <f t="shared" si="42"/>
        <v>CV_AP_F5_SNOUT_TOP_SAM_DEW_POINT__C_MIN</v>
      </c>
      <c r="T156" t="str">
        <f t="shared" si="43"/>
        <v>CV_AP_F5_SNOUT_TOP_SAM_DEW_POINT__C_MAX</v>
      </c>
      <c r="U156" t="str">
        <f t="shared" si="44"/>
        <v>CV_AP_F5_SNOUT_TOP_SAM_DEW_POINT__C_AVG</v>
      </c>
      <c r="V156" t="str">
        <f t="shared" si="45"/>
        <v>CV_AP_F5_SNOUT_TOP_SAM_DEW_POINT__C_STD</v>
      </c>
      <c r="W156" t="str">
        <f t="shared" si="46"/>
        <v>Min ( [PREP_AP_F5_SNOUT_TOP_SAM_DEW_POINT__C] )</v>
      </c>
      <c r="X156" t="str">
        <f t="shared" si="47"/>
        <v>Max ( [PREP_AP_F5_SNOUT_TOP_SAM_DEW_POINT__C] )</v>
      </c>
      <c r="Y156" t="str">
        <f t="shared" si="48"/>
        <v>AVG ( [PREP_AP_F5_SNOUT_TOP_SAM_DEW_POINT__C] )</v>
      </c>
      <c r="Z156" t="str">
        <f t="shared" si="49"/>
        <v>StdDev ([PREP_AP_F5_SNOUT_TOP_SAM_DEW_POINT__C] )</v>
      </c>
    </row>
    <row r="157" spans="1:26" x14ac:dyDescent="0.25">
      <c r="A157" s="1" t="s">
        <v>4683</v>
      </c>
      <c r="B157" s="20" t="s">
        <v>4657</v>
      </c>
      <c r="C157" s="20" t="s">
        <v>4657</v>
      </c>
      <c r="D157" s="20" t="s">
        <v>4657</v>
      </c>
      <c r="E157" s="20" t="s">
        <v>4657</v>
      </c>
      <c r="F157" s="1"/>
      <c r="G157" t="s">
        <v>4844</v>
      </c>
      <c r="I157" t="s">
        <v>4845</v>
      </c>
      <c r="J157" t="s">
        <v>113</v>
      </c>
      <c r="K157" t="s">
        <v>41</v>
      </c>
      <c r="M157" t="str">
        <f t="shared" si="37"/>
        <v>RAW_SN00PG_TE01_SNOUT_HEAT_TEMP__C</v>
      </c>
      <c r="N157" t="str">
        <f t="shared" si="38"/>
        <v>PREP_SN00PG_TE01_SNOUT_HEAT_TEMP__C</v>
      </c>
      <c r="O157" t="str">
        <f t="shared" si="39"/>
        <v>[RAW_SN00PG_TE01_SNOUT_HEAT_TEMP__C]</v>
      </c>
      <c r="P157" t="str">
        <f t="shared" si="40"/>
        <v>C_SN00PG_TE01_SNOUT_HEAT_TEMP__C</v>
      </c>
      <c r="Q157" t="str">
        <f t="shared" si="41"/>
        <v>[PREP_SN00PG_TE01_SNOUT_HEAT_TEMP__C]</v>
      </c>
      <c r="R157" s="25">
        <f t="shared" ref="R157:R162" si="51">LEN(S157)</f>
        <v>37</v>
      </c>
      <c r="S157" t="str">
        <f t="shared" si="42"/>
        <v>CV_SN00PG_TE01_SNOUT_HEAT_TEMP__C_MIN</v>
      </c>
      <c r="T157" t="str">
        <f t="shared" si="43"/>
        <v>CV_SN00PG_TE01_SNOUT_HEAT_TEMP__C_MAX</v>
      </c>
      <c r="U157" t="str">
        <f t="shared" si="44"/>
        <v>CV_SN00PG_TE01_SNOUT_HEAT_TEMP__C_AVG</v>
      </c>
      <c r="V157" t="str">
        <f t="shared" si="45"/>
        <v>CV_SN00PG_TE01_SNOUT_HEAT_TEMP__C_STD</v>
      </c>
      <c r="W157" t="str">
        <f t="shared" si="46"/>
        <v>Min ( [PREP_SN00PG_TE01_SNOUT_HEAT_TEMP__C] )</v>
      </c>
      <c r="X157" t="str">
        <f t="shared" si="47"/>
        <v>Max ( [PREP_SN00PG_TE01_SNOUT_HEAT_TEMP__C] )</v>
      </c>
      <c r="Y157" t="str">
        <f t="shared" si="48"/>
        <v>AVG ( [PREP_SN00PG_TE01_SNOUT_HEAT_TEMP__C] )</v>
      </c>
      <c r="Z157" t="str">
        <f t="shared" si="49"/>
        <v>StdDev ([PREP_SN00PG_TE01_SNOUT_HEAT_TEMP__C] )</v>
      </c>
    </row>
    <row r="158" spans="1:26" x14ac:dyDescent="0.25">
      <c r="A158" s="1" t="s">
        <v>41</v>
      </c>
      <c r="B158" s="1" t="s">
        <v>41</v>
      </c>
      <c r="C158" s="1" t="s">
        <v>41</v>
      </c>
      <c r="D158" s="1" t="s">
        <v>41</v>
      </c>
      <c r="E158" s="1" t="s">
        <v>41</v>
      </c>
      <c r="F158" s="1"/>
      <c r="G158" t="s">
        <v>2334</v>
      </c>
      <c r="I158" t="s">
        <v>2333</v>
      </c>
      <c r="J158" t="s">
        <v>113</v>
      </c>
      <c r="K158" t="s">
        <v>4683</v>
      </c>
      <c r="L158"/>
      <c r="M158" t="str">
        <f t="shared" si="37"/>
        <v>RAW_ZNP_POT_TEMP_PV_C</v>
      </c>
      <c r="N158" t="str">
        <f t="shared" si="38"/>
        <v>PREP_ZNP_POT_TEMP_PV_C</v>
      </c>
      <c r="O158" t="str">
        <f t="shared" si="39"/>
        <v>[RAW_ZNP_POT_TEMP_PV_C]</v>
      </c>
      <c r="P158" t="str">
        <f t="shared" si="40"/>
        <v>C_ZNP_POT_TEMP_PV_C</v>
      </c>
      <c r="Q158" t="str">
        <f t="shared" si="41"/>
        <v>[PREP_ZNP_POT_TEMP_PV_C]</v>
      </c>
      <c r="R158" s="25">
        <f t="shared" si="51"/>
        <v>24</v>
      </c>
      <c r="S158" t="str">
        <f t="shared" si="42"/>
        <v>CV_ZNP_POT_TEMP_PV_C_MIN</v>
      </c>
      <c r="T158" t="str">
        <f t="shared" si="43"/>
        <v>CV_ZNP_POT_TEMP_PV_C_MAX</v>
      </c>
      <c r="U158" t="str">
        <f t="shared" si="44"/>
        <v>CV_ZNP_POT_TEMP_PV_C_AVG</v>
      </c>
      <c r="V158" t="str">
        <f t="shared" si="45"/>
        <v>CV_ZNP_POT_TEMP_PV_C_STD</v>
      </c>
      <c r="W158" t="str">
        <f t="shared" si="46"/>
        <v>Min ( [PREP_ZNP_POT_TEMP_PV_C] )</v>
      </c>
      <c r="X158" t="str">
        <f t="shared" si="47"/>
        <v>Max ( [PREP_ZNP_POT_TEMP_PV_C] )</v>
      </c>
      <c r="Y158" t="str">
        <f t="shared" si="48"/>
        <v>AVG ( [PREP_ZNP_POT_TEMP_PV_C] )</v>
      </c>
      <c r="Z158" t="str">
        <f t="shared" si="49"/>
        <v>StdDev ([PREP_ZNP_POT_TEMP_PV_C] )</v>
      </c>
    </row>
    <row r="159" spans="1:26" x14ac:dyDescent="0.25">
      <c r="A159" s="1" t="s">
        <v>41</v>
      </c>
      <c r="B159" s="1" t="s">
        <v>41</v>
      </c>
      <c r="C159" s="1" t="s">
        <v>41</v>
      </c>
      <c r="D159" s="1" t="s">
        <v>41</v>
      </c>
      <c r="E159" s="1" t="s">
        <v>41</v>
      </c>
      <c r="F159" s="1"/>
      <c r="G159" t="s">
        <v>2338</v>
      </c>
      <c r="I159" t="s">
        <v>2337</v>
      </c>
      <c r="J159" t="s">
        <v>57</v>
      </c>
      <c r="L159"/>
      <c r="M159" t="str">
        <f t="shared" si="37"/>
        <v>RAW_ZNP_POT_LVL_PV_PERC</v>
      </c>
      <c r="N159" t="str">
        <f t="shared" si="38"/>
        <v>PREP_ZNP_POT_LVL_PV_PERC</v>
      </c>
      <c r="O159" t="str">
        <f t="shared" si="39"/>
        <v>[RAW_ZNP_POT_LVL_PV_PERC]</v>
      </c>
      <c r="P159" t="str">
        <f t="shared" si="40"/>
        <v>C_ZNP_POT_LVL_PV_PERC</v>
      </c>
      <c r="Q159" t="str">
        <f t="shared" si="41"/>
        <v>[PREP_ZNP_POT_LVL_PV_PERC]</v>
      </c>
      <c r="R159" s="25">
        <f t="shared" si="51"/>
        <v>26</v>
      </c>
      <c r="S159" t="str">
        <f t="shared" si="42"/>
        <v>CV_ZNP_POT_LVL_PV_PERC_MIN</v>
      </c>
      <c r="T159" t="str">
        <f t="shared" si="43"/>
        <v>CV_ZNP_POT_LVL_PV_PERC_MAX</v>
      </c>
      <c r="U159" t="str">
        <f t="shared" si="44"/>
        <v>CV_ZNP_POT_LVL_PV_PERC_AVG</v>
      </c>
      <c r="V159" t="str">
        <f t="shared" si="45"/>
        <v>CV_ZNP_POT_LVL_PV_PERC_STD</v>
      </c>
      <c r="W159" t="str">
        <f t="shared" si="46"/>
        <v>Min ( [PREP_ZNP_POT_LVL_PV_PERC] )</v>
      </c>
      <c r="X159" t="str">
        <f t="shared" si="47"/>
        <v>Max ( [PREP_ZNP_POT_LVL_PV_PERC] )</v>
      </c>
      <c r="Y159" t="str">
        <f t="shared" si="48"/>
        <v>AVG ( [PREP_ZNP_POT_LVL_PV_PERC] )</v>
      </c>
      <c r="Z159" t="str">
        <f t="shared" si="49"/>
        <v>StdDev ([PREP_ZNP_POT_LVL_PV_PERC] )</v>
      </c>
    </row>
    <row r="160" spans="1:26" x14ac:dyDescent="0.25">
      <c r="A160" s="1" t="s">
        <v>41</v>
      </c>
      <c r="B160" s="1" t="s">
        <v>41</v>
      </c>
      <c r="C160" s="1" t="s">
        <v>41</v>
      </c>
      <c r="D160" s="1" t="s">
        <v>41</v>
      </c>
      <c r="E160" s="1" t="s">
        <v>41</v>
      </c>
      <c r="F160" s="1"/>
      <c r="G160" t="s">
        <v>2376</v>
      </c>
      <c r="I160" t="s">
        <v>2375</v>
      </c>
      <c r="J160" t="s">
        <v>57</v>
      </c>
      <c r="L160"/>
      <c r="M160" t="str">
        <f t="shared" si="37"/>
        <v>RAW_ZNP_LVL_PV_PERC</v>
      </c>
      <c r="N160" t="str">
        <f t="shared" si="38"/>
        <v>PREP_ZNP_LVL_PV_PERC</v>
      </c>
      <c r="O160" t="str">
        <f t="shared" si="39"/>
        <v>[RAW_ZNP_LVL_PV_PERC]</v>
      </c>
      <c r="P160" t="str">
        <f t="shared" si="40"/>
        <v>C_ZNP_LVL_PV_PERC</v>
      </c>
      <c r="Q160" t="str">
        <f t="shared" si="41"/>
        <v>[PREP_ZNP_LVL_PV_PERC]</v>
      </c>
      <c r="R160" s="25">
        <f t="shared" si="51"/>
        <v>22</v>
      </c>
      <c r="S160" t="str">
        <f t="shared" si="42"/>
        <v>CV_ZNP_LVL_PV_PERC_MIN</v>
      </c>
      <c r="T160" t="str">
        <f t="shared" si="43"/>
        <v>CV_ZNP_LVL_PV_PERC_MAX</v>
      </c>
      <c r="U160" t="str">
        <f t="shared" si="44"/>
        <v>CV_ZNP_LVL_PV_PERC_AVG</v>
      </c>
      <c r="V160" t="str">
        <f t="shared" si="45"/>
        <v>CV_ZNP_LVL_PV_PERC_STD</v>
      </c>
      <c r="W160" t="str">
        <f t="shared" si="46"/>
        <v>Min ( [PREP_ZNP_LVL_PV_PERC] )</v>
      </c>
      <c r="X160" t="str">
        <f t="shared" si="47"/>
        <v>Max ( [PREP_ZNP_LVL_PV_PERC] )</v>
      </c>
      <c r="Y160" t="str">
        <f t="shared" si="48"/>
        <v>AVG ( [PREP_ZNP_LVL_PV_PERC] )</v>
      </c>
      <c r="Z160" t="str">
        <f t="shared" si="49"/>
        <v>StdDev ([PREP_ZNP_LVL_PV_PERC] )</v>
      </c>
    </row>
    <row r="161" spans="1:26" x14ac:dyDescent="0.25">
      <c r="A161" s="1" t="s">
        <v>41</v>
      </c>
      <c r="B161" s="1" t="s">
        <v>41</v>
      </c>
      <c r="C161" s="1" t="s">
        <v>41</v>
      </c>
      <c r="D161" s="1" t="s">
        <v>41</v>
      </c>
      <c r="E161" s="1" t="s">
        <v>41</v>
      </c>
      <c r="F161" s="20" t="s">
        <v>4657</v>
      </c>
      <c r="G161" t="s">
        <v>2390</v>
      </c>
      <c r="I161" t="s">
        <v>2388</v>
      </c>
      <c r="J161" t="s">
        <v>2389</v>
      </c>
      <c r="M161" t="str">
        <f t="shared" si="37"/>
        <v>RAW_AIRKN_AIRKN_PRES_TOP_PV_MBAR</v>
      </c>
      <c r="N161" t="str">
        <f t="shared" si="38"/>
        <v>PREP_AIRKN_AIRKN_PRES_TOP_PV_MBAR</v>
      </c>
      <c r="O161" t="str">
        <f t="shared" si="39"/>
        <v>[RAW_AIRKN_AIRKN_PRES_TOP_PV_MBAR]</v>
      </c>
      <c r="P161" t="str">
        <f t="shared" si="40"/>
        <v>C_AIRKN_AIRKN_PRES_TOP_PV_MBAR</v>
      </c>
      <c r="Q161" t="str">
        <f t="shared" si="41"/>
        <v>[PREP_AIRKN_AIRKN_PRES_TOP_PV_MBAR]</v>
      </c>
      <c r="R161" s="25">
        <f t="shared" si="51"/>
        <v>35</v>
      </c>
      <c r="S161" t="str">
        <f t="shared" si="42"/>
        <v>CV_AIRKN_AIRKN_PRES_TOP_PV_MBAR_MIN</v>
      </c>
      <c r="T161" t="str">
        <f t="shared" si="43"/>
        <v>CV_AIRKN_AIRKN_PRES_TOP_PV_MBAR_MAX</v>
      </c>
      <c r="U161" t="str">
        <f t="shared" si="44"/>
        <v>CV_AIRKN_AIRKN_PRES_TOP_PV_MBAR_AVG</v>
      </c>
      <c r="V161" t="str">
        <f t="shared" si="45"/>
        <v>CV_AIRKN_AIRKN_PRES_TOP_PV_MBAR_STD</v>
      </c>
      <c r="W161" t="str">
        <f t="shared" si="46"/>
        <v>Min ( [PREP_AIRKN_AIRKN_PRES_TOP_PV_MBAR] )</v>
      </c>
      <c r="X161" t="str">
        <f t="shared" si="47"/>
        <v>Max ( [PREP_AIRKN_AIRKN_PRES_TOP_PV_MBAR] )</v>
      </c>
      <c r="Y161" t="str">
        <f t="shared" si="48"/>
        <v>AVG ( [PREP_AIRKN_AIRKN_PRES_TOP_PV_MBAR] )</v>
      </c>
      <c r="Z161" t="str">
        <f t="shared" si="49"/>
        <v>StdDev ([PREP_AIRKN_AIRKN_PRES_TOP_PV_MBAR] )</v>
      </c>
    </row>
    <row r="162" spans="1:26" x14ac:dyDescent="0.25">
      <c r="A162" s="1" t="s">
        <v>41</v>
      </c>
      <c r="B162" s="1" t="s">
        <v>41</v>
      </c>
      <c r="C162" s="1" t="s">
        <v>41</v>
      </c>
      <c r="D162" s="1" t="s">
        <v>41</v>
      </c>
      <c r="E162" s="1" t="s">
        <v>41</v>
      </c>
      <c r="F162" s="20" t="s">
        <v>4657</v>
      </c>
      <c r="G162" t="s">
        <v>2394</v>
      </c>
      <c r="I162" t="s">
        <v>2393</v>
      </c>
      <c r="J162" t="s">
        <v>2389</v>
      </c>
      <c r="M162" t="str">
        <f t="shared" si="37"/>
        <v>RAW_AIRKN_AIRKN_PRES_BOT_PV_MBAR</v>
      </c>
      <c r="N162" t="str">
        <f t="shared" si="38"/>
        <v>PREP_AIRKN_AIRKN_PRES_BOT_PV_MBAR</v>
      </c>
      <c r="O162" t="str">
        <f t="shared" si="39"/>
        <v>[RAW_AIRKN_AIRKN_PRES_BOT_PV_MBAR]</v>
      </c>
      <c r="P162" t="str">
        <f t="shared" si="40"/>
        <v>C_AIRKN_AIRKN_PRES_BOT_PV_MBAR</v>
      </c>
      <c r="Q162" t="str">
        <f t="shared" si="41"/>
        <v>[PREP_AIRKN_AIRKN_PRES_BOT_PV_MBAR]</v>
      </c>
      <c r="R162" s="25">
        <f t="shared" si="51"/>
        <v>35</v>
      </c>
      <c r="S162" t="str">
        <f t="shared" si="42"/>
        <v>CV_AIRKN_AIRKN_PRES_BOT_PV_MBAR_MIN</v>
      </c>
      <c r="T162" t="str">
        <f t="shared" si="43"/>
        <v>CV_AIRKN_AIRKN_PRES_BOT_PV_MBAR_MAX</v>
      </c>
      <c r="U162" t="str">
        <f t="shared" si="44"/>
        <v>CV_AIRKN_AIRKN_PRES_BOT_PV_MBAR_AVG</v>
      </c>
      <c r="V162" t="str">
        <f t="shared" si="45"/>
        <v>CV_AIRKN_AIRKN_PRES_BOT_PV_MBAR_STD</v>
      </c>
      <c r="W162" t="str">
        <f t="shared" si="46"/>
        <v>Min ( [PREP_AIRKN_AIRKN_PRES_BOT_PV_MBAR] )</v>
      </c>
      <c r="X162" t="str">
        <f t="shared" si="47"/>
        <v>Max ( [PREP_AIRKN_AIRKN_PRES_BOT_PV_MBAR] )</v>
      </c>
      <c r="Y162" t="str">
        <f t="shared" si="48"/>
        <v>AVG ( [PREP_AIRKN_AIRKN_PRES_BOT_PV_MBAR] )</v>
      </c>
      <c r="Z162" t="str">
        <f t="shared" si="49"/>
        <v>StdDev ([PREP_AIRKN_AIRKN_PRES_BOT_PV_MBAR] )</v>
      </c>
    </row>
    <row r="163" spans="1:26" x14ac:dyDescent="0.25">
      <c r="A163" s="1" t="s">
        <v>41</v>
      </c>
      <c r="B163" s="1" t="s">
        <v>41</v>
      </c>
      <c r="C163" s="1"/>
      <c r="D163" s="1"/>
      <c r="E163" s="1"/>
      <c r="F163" s="1" t="s">
        <v>41</v>
      </c>
      <c r="G163" t="s">
        <v>2064</v>
      </c>
      <c r="I163" t="s">
        <v>2063</v>
      </c>
      <c r="J163" t="s">
        <v>62</v>
      </c>
      <c r="L163"/>
      <c r="M163" t="str">
        <f t="shared" si="37"/>
        <v>RAW_PR_INSP_ERR_TOP_DS_H__BOOL</v>
      </c>
      <c r="N163" t="str">
        <f t="shared" si="38"/>
        <v>PREP_PR_INSP_ERR_TOP_DS_H__BOOL</v>
      </c>
      <c r="O163" t="str">
        <f t="shared" si="39"/>
        <v>[RAW_PR_INSP_ERR_TOP_DS_H__BOOL]</v>
      </c>
      <c r="P163" t="str">
        <f t="shared" si="40"/>
        <v>C_PR_INSP_ERR_TOP_DS_H__BOOL</v>
      </c>
      <c r="Q163" t="str">
        <f t="shared" si="41"/>
        <v>[PREP_PR_INSP_ERR_TOP_DS_H__BOOL]</v>
      </c>
      <c r="S163" t="str">
        <f t="shared" si="42"/>
        <v>CV_PR_INSP_ERR_TOP_DS_H__BOOL_MIN</v>
      </c>
      <c r="T163" t="str">
        <f t="shared" si="43"/>
        <v>CV_PR_INSP_ERR_TOP_DS_H__BOOL_MAX</v>
      </c>
      <c r="U163" t="str">
        <f t="shared" si="44"/>
        <v>CV_PR_INSP_ERR_TOP_DS_H__BOOL_AVG</v>
      </c>
      <c r="V163" t="str">
        <f t="shared" si="45"/>
        <v>CV_PR_INSP_ERR_TOP_DS_H__BOOL_STD</v>
      </c>
      <c r="W163" t="str">
        <f t="shared" si="46"/>
        <v>Min ( [PREP_PR_INSP_ERR_TOP_DS_H__BOOL] )</v>
      </c>
      <c r="X163" t="str">
        <f t="shared" si="47"/>
        <v>Max ( [PREP_PR_INSP_ERR_TOP_DS_H__BOOL] )</v>
      </c>
      <c r="Y163" t="str">
        <f t="shared" si="48"/>
        <v>AVG ( [PREP_PR_INSP_ERR_TOP_DS_H__BOOL] )</v>
      </c>
      <c r="Z163" t="str">
        <f t="shared" si="49"/>
        <v>StdDev ([PREP_PR_INSP_ERR_TOP_DS_H__BOOL] )</v>
      </c>
    </row>
    <row r="164" spans="1:26" x14ac:dyDescent="0.25">
      <c r="A164" s="1" t="s">
        <v>41</v>
      </c>
      <c r="B164" s="1" t="s">
        <v>41</v>
      </c>
      <c r="C164" s="1"/>
      <c r="D164" s="1"/>
      <c r="E164" s="1"/>
      <c r="F164" s="1" t="s">
        <v>41</v>
      </c>
      <c r="G164" t="s">
        <v>2068</v>
      </c>
      <c r="I164" t="s">
        <v>2067</v>
      </c>
      <c r="J164" t="s">
        <v>62</v>
      </c>
      <c r="L164"/>
      <c r="M164" t="str">
        <f t="shared" si="37"/>
        <v>RAW_PR_INSP_ERR_TOP_MID_H__BOOL</v>
      </c>
      <c r="N164" t="str">
        <f t="shared" si="38"/>
        <v>PREP_PR_INSP_ERR_TOP_MID_H__BOOL</v>
      </c>
      <c r="O164" t="str">
        <f t="shared" si="39"/>
        <v>[RAW_PR_INSP_ERR_TOP_MID_H__BOOL]</v>
      </c>
      <c r="P164" t="str">
        <f t="shared" si="40"/>
        <v>C_PR_INSP_ERR_TOP_MID_H__BOOL</v>
      </c>
      <c r="Q164" t="str">
        <f t="shared" si="41"/>
        <v>[PREP_PR_INSP_ERR_TOP_MID_H__BOOL]</v>
      </c>
      <c r="S164" t="str">
        <f t="shared" si="42"/>
        <v>CV_PR_INSP_ERR_TOP_MID_H__BOOL_MIN</v>
      </c>
      <c r="T164" t="str">
        <f t="shared" si="43"/>
        <v>CV_PR_INSP_ERR_TOP_MID_H__BOOL_MAX</v>
      </c>
      <c r="U164" t="str">
        <f t="shared" si="44"/>
        <v>CV_PR_INSP_ERR_TOP_MID_H__BOOL_AVG</v>
      </c>
      <c r="V164" t="str">
        <f t="shared" si="45"/>
        <v>CV_PR_INSP_ERR_TOP_MID_H__BOOL_STD</v>
      </c>
      <c r="W164" t="str">
        <f t="shared" si="46"/>
        <v>Min ( [PREP_PR_INSP_ERR_TOP_MID_H__BOOL] )</v>
      </c>
      <c r="X164" t="str">
        <f t="shared" si="47"/>
        <v>Max ( [PREP_PR_INSP_ERR_TOP_MID_H__BOOL] )</v>
      </c>
      <c r="Y164" t="str">
        <f t="shared" si="48"/>
        <v>AVG ( [PREP_PR_INSP_ERR_TOP_MID_H__BOOL] )</v>
      </c>
      <c r="Z164" t="str">
        <f t="shared" si="49"/>
        <v>StdDev ([PREP_PR_INSP_ERR_TOP_MID_H__BOOL] )</v>
      </c>
    </row>
    <row r="165" spans="1:26" x14ac:dyDescent="0.25">
      <c r="A165" s="1" t="s">
        <v>41</v>
      </c>
      <c r="B165" s="1" t="s">
        <v>41</v>
      </c>
      <c r="C165" s="1"/>
      <c r="D165" s="1"/>
      <c r="E165" s="1"/>
      <c r="F165" s="1" t="s">
        <v>41</v>
      </c>
      <c r="G165" t="s">
        <v>2072</v>
      </c>
      <c r="I165" t="s">
        <v>2071</v>
      </c>
      <c r="J165" t="s">
        <v>62</v>
      </c>
      <c r="L165"/>
      <c r="M165" t="str">
        <f t="shared" si="37"/>
        <v>RAW_PR_INSP_ERR_TOP_OS_H__BOOL</v>
      </c>
      <c r="N165" t="str">
        <f t="shared" si="38"/>
        <v>PREP_PR_INSP_ERR_TOP_OS_H__BOOL</v>
      </c>
      <c r="O165" t="str">
        <f t="shared" si="39"/>
        <v>[RAW_PR_INSP_ERR_TOP_OS_H__BOOL]</v>
      </c>
      <c r="P165" t="str">
        <f t="shared" si="40"/>
        <v>C_PR_INSP_ERR_TOP_OS_H__BOOL</v>
      </c>
      <c r="Q165" t="str">
        <f t="shared" si="41"/>
        <v>[PREP_PR_INSP_ERR_TOP_OS_H__BOOL]</v>
      </c>
      <c r="S165" t="str">
        <f t="shared" si="42"/>
        <v>CV_PR_INSP_ERR_TOP_OS_H__BOOL_MIN</v>
      </c>
      <c r="T165" t="str">
        <f t="shared" si="43"/>
        <v>CV_PR_INSP_ERR_TOP_OS_H__BOOL_MAX</v>
      </c>
      <c r="U165" t="str">
        <f t="shared" si="44"/>
        <v>CV_PR_INSP_ERR_TOP_OS_H__BOOL_AVG</v>
      </c>
      <c r="V165" t="str">
        <f t="shared" si="45"/>
        <v>CV_PR_INSP_ERR_TOP_OS_H__BOOL_STD</v>
      </c>
      <c r="W165" t="str">
        <f t="shared" si="46"/>
        <v>Min ( [PREP_PR_INSP_ERR_TOP_OS_H__BOOL] )</v>
      </c>
      <c r="X165" t="str">
        <f t="shared" si="47"/>
        <v>Max ( [PREP_PR_INSP_ERR_TOP_OS_H__BOOL] )</v>
      </c>
      <c r="Y165" t="str">
        <f t="shared" si="48"/>
        <v>AVG ( [PREP_PR_INSP_ERR_TOP_OS_H__BOOL] )</v>
      </c>
      <c r="Z165" t="str">
        <f t="shared" si="49"/>
        <v>StdDev ([PREP_PR_INSP_ERR_TOP_OS_H__BOOL] )</v>
      </c>
    </row>
    <row r="166" spans="1:26" x14ac:dyDescent="0.25">
      <c r="A166" s="1" t="s">
        <v>41</v>
      </c>
      <c r="B166" s="1" t="s">
        <v>41</v>
      </c>
      <c r="C166" s="1"/>
      <c r="D166" s="1"/>
      <c r="E166" s="1"/>
      <c r="F166" s="1" t="s">
        <v>41</v>
      </c>
      <c r="G166" t="s">
        <v>2076</v>
      </c>
      <c r="I166" t="s">
        <v>2075</v>
      </c>
      <c r="J166" t="s">
        <v>62</v>
      </c>
      <c r="L166"/>
      <c r="M166" t="str">
        <f t="shared" si="37"/>
        <v>RAW_PR_INSP_ERR_TOP_DS_L__BOOL</v>
      </c>
      <c r="N166" t="str">
        <f t="shared" si="38"/>
        <v>PREP_PR_INSP_ERR_TOP_DS_L__BOOL</v>
      </c>
      <c r="O166" t="str">
        <f t="shared" si="39"/>
        <v>[RAW_PR_INSP_ERR_TOP_DS_L__BOOL]</v>
      </c>
      <c r="P166" t="str">
        <f t="shared" si="40"/>
        <v>C_PR_INSP_ERR_TOP_DS_L__BOOL</v>
      </c>
      <c r="Q166" t="str">
        <f t="shared" si="41"/>
        <v>[PREP_PR_INSP_ERR_TOP_DS_L__BOOL]</v>
      </c>
      <c r="S166" t="str">
        <f t="shared" si="42"/>
        <v>CV_PR_INSP_ERR_TOP_DS_L__BOOL_MIN</v>
      </c>
      <c r="T166" t="str">
        <f t="shared" si="43"/>
        <v>CV_PR_INSP_ERR_TOP_DS_L__BOOL_MAX</v>
      </c>
      <c r="U166" t="str">
        <f t="shared" si="44"/>
        <v>CV_PR_INSP_ERR_TOP_DS_L__BOOL_AVG</v>
      </c>
      <c r="V166" t="str">
        <f t="shared" si="45"/>
        <v>CV_PR_INSP_ERR_TOP_DS_L__BOOL_STD</v>
      </c>
      <c r="W166" t="str">
        <f t="shared" si="46"/>
        <v>Min ( [PREP_PR_INSP_ERR_TOP_DS_L__BOOL] )</v>
      </c>
      <c r="X166" t="str">
        <f t="shared" si="47"/>
        <v>Max ( [PREP_PR_INSP_ERR_TOP_DS_L__BOOL] )</v>
      </c>
      <c r="Y166" t="str">
        <f t="shared" si="48"/>
        <v>AVG ( [PREP_PR_INSP_ERR_TOP_DS_L__BOOL] )</v>
      </c>
      <c r="Z166" t="str">
        <f t="shared" si="49"/>
        <v>StdDev ([PREP_PR_INSP_ERR_TOP_DS_L__BOOL] )</v>
      </c>
    </row>
    <row r="167" spans="1:26" x14ac:dyDescent="0.25">
      <c r="A167" s="1" t="s">
        <v>41</v>
      </c>
      <c r="B167" s="1" t="s">
        <v>41</v>
      </c>
      <c r="C167" s="1"/>
      <c r="D167" s="1"/>
      <c r="E167" s="1"/>
      <c r="F167" s="1" t="s">
        <v>41</v>
      </c>
      <c r="G167" t="s">
        <v>2080</v>
      </c>
      <c r="I167" t="s">
        <v>2079</v>
      </c>
      <c r="J167" t="s">
        <v>62</v>
      </c>
      <c r="L167"/>
      <c r="M167" t="str">
        <f t="shared" si="37"/>
        <v>RAW_PR_INSP_ERR_TOP_MID_L__BOOL</v>
      </c>
      <c r="N167" t="str">
        <f t="shared" si="38"/>
        <v>PREP_PR_INSP_ERR_TOP_MID_L__BOOL</v>
      </c>
      <c r="O167" t="str">
        <f t="shared" si="39"/>
        <v>[RAW_PR_INSP_ERR_TOP_MID_L__BOOL]</v>
      </c>
      <c r="P167" t="str">
        <f t="shared" si="40"/>
        <v>C_PR_INSP_ERR_TOP_MID_L__BOOL</v>
      </c>
      <c r="Q167" t="str">
        <f t="shared" si="41"/>
        <v>[PREP_PR_INSP_ERR_TOP_MID_L__BOOL]</v>
      </c>
      <c r="S167" t="str">
        <f t="shared" si="42"/>
        <v>CV_PR_INSP_ERR_TOP_MID_L__BOOL_MIN</v>
      </c>
      <c r="T167" t="str">
        <f t="shared" si="43"/>
        <v>CV_PR_INSP_ERR_TOP_MID_L__BOOL_MAX</v>
      </c>
      <c r="U167" t="str">
        <f t="shared" si="44"/>
        <v>CV_PR_INSP_ERR_TOP_MID_L__BOOL_AVG</v>
      </c>
      <c r="V167" t="str">
        <f t="shared" si="45"/>
        <v>CV_PR_INSP_ERR_TOP_MID_L__BOOL_STD</v>
      </c>
      <c r="W167" t="str">
        <f t="shared" si="46"/>
        <v>Min ( [PREP_PR_INSP_ERR_TOP_MID_L__BOOL] )</v>
      </c>
      <c r="X167" t="str">
        <f t="shared" si="47"/>
        <v>Max ( [PREP_PR_INSP_ERR_TOP_MID_L__BOOL] )</v>
      </c>
      <c r="Y167" t="str">
        <f t="shared" si="48"/>
        <v>AVG ( [PREP_PR_INSP_ERR_TOP_MID_L__BOOL] )</v>
      </c>
      <c r="Z167" t="str">
        <f t="shared" si="49"/>
        <v>StdDev ([PREP_PR_INSP_ERR_TOP_MID_L__BOOL] )</v>
      </c>
    </row>
    <row r="168" spans="1:26" x14ac:dyDescent="0.25">
      <c r="A168" s="1" t="s">
        <v>41</v>
      </c>
      <c r="B168" s="1" t="s">
        <v>41</v>
      </c>
      <c r="C168" s="1"/>
      <c r="D168" s="1"/>
      <c r="E168" s="1"/>
      <c r="F168" s="1" t="s">
        <v>41</v>
      </c>
      <c r="G168" t="s">
        <v>2084</v>
      </c>
      <c r="I168" t="s">
        <v>2083</v>
      </c>
      <c r="J168" t="s">
        <v>62</v>
      </c>
      <c r="L168"/>
      <c r="M168" t="str">
        <f t="shared" si="37"/>
        <v>RAW_PR_INSP_ERR_TOP_OS_L__BOOL</v>
      </c>
      <c r="N168" t="str">
        <f t="shared" si="38"/>
        <v>PREP_PR_INSP_ERR_TOP_OS_L__BOOL</v>
      </c>
      <c r="O168" t="str">
        <f t="shared" si="39"/>
        <v>[RAW_PR_INSP_ERR_TOP_OS_L__BOOL]</v>
      </c>
      <c r="P168" t="str">
        <f t="shared" si="40"/>
        <v>C_PR_INSP_ERR_TOP_OS_L__BOOL</v>
      </c>
      <c r="Q168" t="str">
        <f t="shared" si="41"/>
        <v>[PREP_PR_INSP_ERR_TOP_OS_L__BOOL]</v>
      </c>
      <c r="S168" t="str">
        <f t="shared" si="42"/>
        <v>CV_PR_INSP_ERR_TOP_OS_L__BOOL_MIN</v>
      </c>
      <c r="T168" t="str">
        <f t="shared" si="43"/>
        <v>CV_PR_INSP_ERR_TOP_OS_L__BOOL_MAX</v>
      </c>
      <c r="U168" t="str">
        <f t="shared" si="44"/>
        <v>CV_PR_INSP_ERR_TOP_OS_L__BOOL_AVG</v>
      </c>
      <c r="V168" t="str">
        <f t="shared" si="45"/>
        <v>CV_PR_INSP_ERR_TOP_OS_L__BOOL_STD</v>
      </c>
      <c r="W168" t="str">
        <f t="shared" si="46"/>
        <v>Min ( [PREP_PR_INSP_ERR_TOP_OS_L__BOOL] )</v>
      </c>
      <c r="X168" t="str">
        <f t="shared" si="47"/>
        <v>Max ( [PREP_PR_INSP_ERR_TOP_OS_L__BOOL] )</v>
      </c>
      <c r="Y168" t="str">
        <f t="shared" si="48"/>
        <v>AVG ( [PREP_PR_INSP_ERR_TOP_OS_L__BOOL] )</v>
      </c>
      <c r="Z168" t="str">
        <f t="shared" si="49"/>
        <v>StdDev ([PREP_PR_INSP_ERR_TOP_OS_L__BOOL] )</v>
      </c>
    </row>
    <row r="169" spans="1:26" x14ac:dyDescent="0.25">
      <c r="A169" s="1" t="s">
        <v>41</v>
      </c>
      <c r="B169" s="1" t="s">
        <v>41</v>
      </c>
      <c r="C169" s="1"/>
      <c r="D169" s="1"/>
      <c r="E169" s="1"/>
      <c r="F169" s="1" t="s">
        <v>41</v>
      </c>
      <c r="G169" t="s">
        <v>2088</v>
      </c>
      <c r="I169" t="s">
        <v>2087</v>
      </c>
      <c r="J169" t="s">
        <v>62</v>
      </c>
      <c r="L169"/>
      <c r="M169" t="str">
        <f t="shared" si="37"/>
        <v>RAW_PR_INSP_ERR_BOT_DS_H__BOOL</v>
      </c>
      <c r="N169" t="str">
        <f t="shared" si="38"/>
        <v>PREP_PR_INSP_ERR_BOT_DS_H__BOOL</v>
      </c>
      <c r="O169" t="str">
        <f t="shared" si="39"/>
        <v>[RAW_PR_INSP_ERR_BOT_DS_H__BOOL]</v>
      </c>
      <c r="P169" t="str">
        <f t="shared" si="40"/>
        <v>C_PR_INSP_ERR_BOT_DS_H__BOOL</v>
      </c>
      <c r="Q169" t="str">
        <f t="shared" si="41"/>
        <v>[PREP_PR_INSP_ERR_BOT_DS_H__BOOL]</v>
      </c>
      <c r="S169" t="str">
        <f t="shared" si="42"/>
        <v>CV_PR_INSP_ERR_BOT_DS_H__BOOL_MIN</v>
      </c>
      <c r="T169" t="str">
        <f t="shared" si="43"/>
        <v>CV_PR_INSP_ERR_BOT_DS_H__BOOL_MAX</v>
      </c>
      <c r="U169" t="str">
        <f t="shared" si="44"/>
        <v>CV_PR_INSP_ERR_BOT_DS_H__BOOL_AVG</v>
      </c>
      <c r="V169" t="str">
        <f t="shared" si="45"/>
        <v>CV_PR_INSP_ERR_BOT_DS_H__BOOL_STD</v>
      </c>
      <c r="W169" t="str">
        <f t="shared" si="46"/>
        <v>Min ( [PREP_PR_INSP_ERR_BOT_DS_H__BOOL] )</v>
      </c>
      <c r="X169" t="str">
        <f t="shared" si="47"/>
        <v>Max ( [PREP_PR_INSP_ERR_BOT_DS_H__BOOL] )</v>
      </c>
      <c r="Y169" t="str">
        <f t="shared" si="48"/>
        <v>AVG ( [PREP_PR_INSP_ERR_BOT_DS_H__BOOL] )</v>
      </c>
      <c r="Z169" t="str">
        <f t="shared" si="49"/>
        <v>StdDev ([PREP_PR_INSP_ERR_BOT_DS_H__BOOL] )</v>
      </c>
    </row>
    <row r="170" spans="1:26" x14ac:dyDescent="0.25">
      <c r="A170" s="1" t="s">
        <v>41</v>
      </c>
      <c r="B170" s="1" t="s">
        <v>41</v>
      </c>
      <c r="C170" s="1"/>
      <c r="D170" s="1"/>
      <c r="E170" s="1"/>
      <c r="F170" s="1" t="s">
        <v>41</v>
      </c>
      <c r="G170" t="s">
        <v>2092</v>
      </c>
      <c r="I170" t="s">
        <v>2091</v>
      </c>
      <c r="J170" t="s">
        <v>62</v>
      </c>
      <c r="L170"/>
      <c r="M170" t="str">
        <f t="shared" si="37"/>
        <v>RAW_PR_INSP_ERR_BOT_MID_H__BOOL</v>
      </c>
      <c r="N170" t="str">
        <f t="shared" si="38"/>
        <v>PREP_PR_INSP_ERR_BOT_MID_H__BOOL</v>
      </c>
      <c r="O170" t="str">
        <f t="shared" si="39"/>
        <v>[RAW_PR_INSP_ERR_BOT_MID_H__BOOL]</v>
      </c>
      <c r="P170" t="str">
        <f t="shared" si="40"/>
        <v>C_PR_INSP_ERR_BOT_MID_H__BOOL</v>
      </c>
      <c r="Q170" t="str">
        <f t="shared" si="41"/>
        <v>[PREP_PR_INSP_ERR_BOT_MID_H__BOOL]</v>
      </c>
      <c r="S170" t="str">
        <f t="shared" si="42"/>
        <v>CV_PR_INSP_ERR_BOT_MID_H__BOOL_MIN</v>
      </c>
      <c r="T170" t="str">
        <f t="shared" si="43"/>
        <v>CV_PR_INSP_ERR_BOT_MID_H__BOOL_MAX</v>
      </c>
      <c r="U170" t="str">
        <f t="shared" si="44"/>
        <v>CV_PR_INSP_ERR_BOT_MID_H__BOOL_AVG</v>
      </c>
      <c r="V170" t="str">
        <f t="shared" si="45"/>
        <v>CV_PR_INSP_ERR_BOT_MID_H__BOOL_STD</v>
      </c>
      <c r="W170" t="str">
        <f t="shared" si="46"/>
        <v>Min ( [PREP_PR_INSP_ERR_BOT_MID_H__BOOL] )</v>
      </c>
      <c r="X170" t="str">
        <f t="shared" si="47"/>
        <v>Max ( [PREP_PR_INSP_ERR_BOT_MID_H__BOOL] )</v>
      </c>
      <c r="Y170" t="str">
        <f t="shared" si="48"/>
        <v>AVG ( [PREP_PR_INSP_ERR_BOT_MID_H__BOOL] )</v>
      </c>
      <c r="Z170" t="str">
        <f t="shared" si="49"/>
        <v>StdDev ([PREP_PR_INSP_ERR_BOT_MID_H__BOOL] )</v>
      </c>
    </row>
    <row r="171" spans="1:26" x14ac:dyDescent="0.25">
      <c r="A171" s="1" t="s">
        <v>41</v>
      </c>
      <c r="B171" s="1" t="s">
        <v>41</v>
      </c>
      <c r="C171" s="1"/>
      <c r="D171" s="1"/>
      <c r="E171" s="1"/>
      <c r="F171" s="1" t="s">
        <v>41</v>
      </c>
      <c r="G171" t="s">
        <v>2096</v>
      </c>
      <c r="I171" t="s">
        <v>2095</v>
      </c>
      <c r="J171" t="s">
        <v>62</v>
      </c>
      <c r="L171"/>
      <c r="M171" t="str">
        <f t="shared" si="37"/>
        <v>RAW_PR_INSP_ERR_BOT_OS_H__BOOL</v>
      </c>
      <c r="N171" t="str">
        <f t="shared" si="38"/>
        <v>PREP_PR_INSP_ERR_BOT_OS_H__BOOL</v>
      </c>
      <c r="O171" t="str">
        <f t="shared" si="39"/>
        <v>[RAW_PR_INSP_ERR_BOT_OS_H__BOOL]</v>
      </c>
      <c r="P171" t="str">
        <f t="shared" si="40"/>
        <v>C_PR_INSP_ERR_BOT_OS_H__BOOL</v>
      </c>
      <c r="Q171" t="str">
        <f t="shared" si="41"/>
        <v>[PREP_PR_INSP_ERR_BOT_OS_H__BOOL]</v>
      </c>
      <c r="S171" t="str">
        <f t="shared" si="42"/>
        <v>CV_PR_INSP_ERR_BOT_OS_H__BOOL_MIN</v>
      </c>
      <c r="T171" t="str">
        <f t="shared" si="43"/>
        <v>CV_PR_INSP_ERR_BOT_OS_H__BOOL_MAX</v>
      </c>
      <c r="U171" t="str">
        <f t="shared" si="44"/>
        <v>CV_PR_INSP_ERR_BOT_OS_H__BOOL_AVG</v>
      </c>
      <c r="V171" t="str">
        <f t="shared" si="45"/>
        <v>CV_PR_INSP_ERR_BOT_OS_H__BOOL_STD</v>
      </c>
      <c r="W171" t="str">
        <f t="shared" si="46"/>
        <v>Min ( [PREP_PR_INSP_ERR_BOT_OS_H__BOOL] )</v>
      </c>
      <c r="X171" t="str">
        <f t="shared" si="47"/>
        <v>Max ( [PREP_PR_INSP_ERR_BOT_OS_H__BOOL] )</v>
      </c>
      <c r="Y171" t="str">
        <f t="shared" si="48"/>
        <v>AVG ( [PREP_PR_INSP_ERR_BOT_OS_H__BOOL] )</v>
      </c>
      <c r="Z171" t="str">
        <f t="shared" si="49"/>
        <v>StdDev ([PREP_PR_INSP_ERR_BOT_OS_H__BOOL] )</v>
      </c>
    </row>
    <row r="172" spans="1:26" x14ac:dyDescent="0.25">
      <c r="A172" s="1" t="s">
        <v>41</v>
      </c>
      <c r="B172" s="1" t="s">
        <v>41</v>
      </c>
      <c r="C172" s="1"/>
      <c r="D172" s="1"/>
      <c r="E172" s="1"/>
      <c r="F172" s="1" t="s">
        <v>41</v>
      </c>
      <c r="G172" t="s">
        <v>2100</v>
      </c>
      <c r="I172" t="s">
        <v>2099</v>
      </c>
      <c r="J172" t="s">
        <v>62</v>
      </c>
      <c r="L172"/>
      <c r="M172" t="str">
        <f t="shared" si="37"/>
        <v>RAW_PR_INSP_ERR_BOT_DS_L__BOOL</v>
      </c>
      <c r="N172" t="str">
        <f t="shared" si="38"/>
        <v>PREP_PR_INSP_ERR_BOT_DS_L__BOOL</v>
      </c>
      <c r="O172" t="str">
        <f t="shared" si="39"/>
        <v>[RAW_PR_INSP_ERR_BOT_DS_L__BOOL]</v>
      </c>
      <c r="P172" t="str">
        <f t="shared" si="40"/>
        <v>C_PR_INSP_ERR_BOT_DS_L__BOOL</v>
      </c>
      <c r="Q172" t="str">
        <f t="shared" si="41"/>
        <v>[PREP_PR_INSP_ERR_BOT_DS_L__BOOL]</v>
      </c>
      <c r="S172" t="str">
        <f t="shared" si="42"/>
        <v>CV_PR_INSP_ERR_BOT_DS_L__BOOL_MIN</v>
      </c>
      <c r="T172" t="str">
        <f t="shared" si="43"/>
        <v>CV_PR_INSP_ERR_BOT_DS_L__BOOL_MAX</v>
      </c>
      <c r="U172" t="str">
        <f t="shared" si="44"/>
        <v>CV_PR_INSP_ERR_BOT_DS_L__BOOL_AVG</v>
      </c>
      <c r="V172" t="str">
        <f t="shared" si="45"/>
        <v>CV_PR_INSP_ERR_BOT_DS_L__BOOL_STD</v>
      </c>
      <c r="W172" t="str">
        <f t="shared" si="46"/>
        <v>Min ( [PREP_PR_INSP_ERR_BOT_DS_L__BOOL] )</v>
      </c>
      <c r="X172" t="str">
        <f t="shared" si="47"/>
        <v>Max ( [PREP_PR_INSP_ERR_BOT_DS_L__BOOL] )</v>
      </c>
      <c r="Y172" t="str">
        <f t="shared" si="48"/>
        <v>AVG ( [PREP_PR_INSP_ERR_BOT_DS_L__BOOL] )</v>
      </c>
      <c r="Z172" t="str">
        <f t="shared" si="49"/>
        <v>StdDev ([PREP_PR_INSP_ERR_BOT_DS_L__BOOL] )</v>
      </c>
    </row>
    <row r="173" spans="1:26" x14ac:dyDescent="0.25">
      <c r="A173" s="1" t="s">
        <v>41</v>
      </c>
      <c r="B173" s="1" t="s">
        <v>41</v>
      </c>
      <c r="C173" s="1"/>
      <c r="D173" s="1"/>
      <c r="E173" s="1"/>
      <c r="F173" s="1" t="s">
        <v>41</v>
      </c>
      <c r="G173" t="s">
        <v>2104</v>
      </c>
      <c r="I173" t="s">
        <v>2103</v>
      </c>
      <c r="J173" t="s">
        <v>62</v>
      </c>
      <c r="L173"/>
      <c r="M173" t="str">
        <f t="shared" si="37"/>
        <v>RAW_PR_INSP_ERR_BOT_MID_L__BOOL</v>
      </c>
      <c r="N173" t="str">
        <f t="shared" si="38"/>
        <v>PREP_PR_INSP_ERR_BOT_MID_L__BOOL</v>
      </c>
      <c r="O173" t="str">
        <f t="shared" si="39"/>
        <v>[RAW_PR_INSP_ERR_BOT_MID_L__BOOL]</v>
      </c>
      <c r="P173" t="str">
        <f t="shared" si="40"/>
        <v>C_PR_INSP_ERR_BOT_MID_L__BOOL</v>
      </c>
      <c r="Q173" t="str">
        <f t="shared" si="41"/>
        <v>[PREP_PR_INSP_ERR_BOT_MID_L__BOOL]</v>
      </c>
      <c r="S173" t="str">
        <f t="shared" si="42"/>
        <v>CV_PR_INSP_ERR_BOT_MID_L__BOOL_MIN</v>
      </c>
      <c r="T173" t="str">
        <f t="shared" si="43"/>
        <v>CV_PR_INSP_ERR_BOT_MID_L__BOOL_MAX</v>
      </c>
      <c r="U173" t="str">
        <f t="shared" si="44"/>
        <v>CV_PR_INSP_ERR_BOT_MID_L__BOOL_AVG</v>
      </c>
      <c r="V173" t="str">
        <f t="shared" si="45"/>
        <v>CV_PR_INSP_ERR_BOT_MID_L__BOOL_STD</v>
      </c>
      <c r="W173" t="str">
        <f t="shared" si="46"/>
        <v>Min ( [PREP_PR_INSP_ERR_BOT_MID_L__BOOL] )</v>
      </c>
      <c r="X173" t="str">
        <f t="shared" si="47"/>
        <v>Max ( [PREP_PR_INSP_ERR_BOT_MID_L__BOOL] )</v>
      </c>
      <c r="Y173" t="str">
        <f t="shared" si="48"/>
        <v>AVG ( [PREP_PR_INSP_ERR_BOT_MID_L__BOOL] )</v>
      </c>
      <c r="Z173" t="str">
        <f t="shared" si="49"/>
        <v>StdDev ([PREP_PR_INSP_ERR_BOT_MID_L__BOOL] )</v>
      </c>
    </row>
    <row r="174" spans="1:26" x14ac:dyDescent="0.25">
      <c r="A174" s="1" t="s">
        <v>41</v>
      </c>
      <c r="B174" s="1" t="s">
        <v>41</v>
      </c>
      <c r="C174" s="1"/>
      <c r="D174" s="1"/>
      <c r="E174" s="1"/>
      <c r="F174" s="1" t="s">
        <v>41</v>
      </c>
      <c r="G174" t="s">
        <v>2108</v>
      </c>
      <c r="I174" t="s">
        <v>2107</v>
      </c>
      <c r="J174" t="s">
        <v>62</v>
      </c>
      <c r="L174"/>
      <c r="M174" t="str">
        <f t="shared" si="37"/>
        <v>RAW_PR_INSP_ERR_BOT_OS_L__BOOL</v>
      </c>
      <c r="N174" t="str">
        <f t="shared" si="38"/>
        <v>PREP_PR_INSP_ERR_BOT_OS_L__BOOL</v>
      </c>
      <c r="O174" t="str">
        <f t="shared" si="39"/>
        <v>[RAW_PR_INSP_ERR_BOT_OS_L__BOOL]</v>
      </c>
      <c r="P174" t="str">
        <f t="shared" si="40"/>
        <v>C_PR_INSP_ERR_BOT_OS_L__BOOL</v>
      </c>
      <c r="Q174" t="str">
        <f t="shared" si="41"/>
        <v>[PREP_PR_INSP_ERR_BOT_OS_L__BOOL]</v>
      </c>
      <c r="S174" t="str">
        <f t="shared" si="42"/>
        <v>CV_PR_INSP_ERR_BOT_OS_L__BOOL_MIN</v>
      </c>
      <c r="T174" t="str">
        <f t="shared" si="43"/>
        <v>CV_PR_INSP_ERR_BOT_OS_L__BOOL_MAX</v>
      </c>
      <c r="U174" t="str">
        <f t="shared" si="44"/>
        <v>CV_PR_INSP_ERR_BOT_OS_L__BOOL_AVG</v>
      </c>
      <c r="V174" t="str">
        <f t="shared" si="45"/>
        <v>CV_PR_INSP_ERR_BOT_OS_L__BOOL_STD</v>
      </c>
      <c r="W174" t="str">
        <f t="shared" si="46"/>
        <v>Min ( [PREP_PR_INSP_ERR_BOT_OS_L__BOOL] )</v>
      </c>
      <c r="X174" t="str">
        <f t="shared" si="47"/>
        <v>Max ( [PREP_PR_INSP_ERR_BOT_OS_L__BOOL] )</v>
      </c>
      <c r="Y174" t="str">
        <f t="shared" si="48"/>
        <v>AVG ( [PREP_PR_INSP_ERR_BOT_OS_L__BOOL] )</v>
      </c>
      <c r="Z174" t="str">
        <f t="shared" si="49"/>
        <v>StdDev ([PREP_PR_INSP_ERR_BOT_OS_L__BOOL] )</v>
      </c>
    </row>
    <row r="175" spans="1:26" x14ac:dyDescent="0.25">
      <c r="A175" s="1" t="s">
        <v>41</v>
      </c>
      <c r="B175" s="1" t="s">
        <v>41</v>
      </c>
      <c r="C175" s="1"/>
      <c r="D175" s="1"/>
      <c r="E175" s="1"/>
      <c r="F175" s="1" t="s">
        <v>41</v>
      </c>
      <c r="G175" t="s">
        <v>2001</v>
      </c>
      <c r="I175" t="s">
        <v>2000</v>
      </c>
      <c r="J175" t="s">
        <v>76</v>
      </c>
      <c r="L175"/>
      <c r="M175" t="str">
        <f t="shared" si="37"/>
        <v>RAW_PR_INSP_ERR_NO__INT</v>
      </c>
      <c r="N175" t="str">
        <f t="shared" si="38"/>
        <v>PREP_PR_INSP_ERR_NO__INT</v>
      </c>
      <c r="O175" t="str">
        <f t="shared" si="39"/>
        <v>[RAW_PR_INSP_ERR_NO__INT]</v>
      </c>
      <c r="P175" t="str">
        <f t="shared" si="40"/>
        <v>C_PR_INSP_ERR_NO__INT</v>
      </c>
      <c r="Q175" t="str">
        <f t="shared" si="41"/>
        <v>[PREP_PR_INSP_ERR_NO__INT]</v>
      </c>
      <c r="S175" t="str">
        <f t="shared" si="42"/>
        <v>CV_PR_INSP_ERR_NO__INT_MIN</v>
      </c>
      <c r="T175" t="str">
        <f t="shared" si="43"/>
        <v>CV_PR_INSP_ERR_NO__INT_MAX</v>
      </c>
      <c r="U175" t="str">
        <f t="shared" si="44"/>
        <v>CV_PR_INSP_ERR_NO__INT_AVG</v>
      </c>
      <c r="V175" t="str">
        <f t="shared" si="45"/>
        <v>CV_PR_INSP_ERR_NO__INT_STD</v>
      </c>
      <c r="W175" t="str">
        <f t="shared" si="46"/>
        <v>Min ( [PREP_PR_INSP_ERR_NO__INT] )</v>
      </c>
      <c r="X175" t="str">
        <f t="shared" si="47"/>
        <v>Max ( [PREP_PR_INSP_ERR_NO__INT] )</v>
      </c>
      <c r="Y175" t="str">
        <f t="shared" si="48"/>
        <v>AVG ( [PREP_PR_INSP_ERR_NO__INT] )</v>
      </c>
      <c r="Z175" t="str">
        <f t="shared" si="49"/>
        <v>StdDev ([PREP_PR_INSP_ERR_NO__INT] )</v>
      </c>
    </row>
    <row r="176" spans="1:26" x14ac:dyDescent="0.25">
      <c r="A176" s="1" t="s">
        <v>41</v>
      </c>
      <c r="B176" s="20" t="s">
        <v>4657</v>
      </c>
      <c r="C176" s="20" t="s">
        <v>4657</v>
      </c>
      <c r="D176" s="20" t="s">
        <v>4657</v>
      </c>
      <c r="E176" s="20" t="s">
        <v>4657</v>
      </c>
      <c r="F176" s="1"/>
      <c r="G176" t="s">
        <v>4846</v>
      </c>
      <c r="I176" t="s">
        <v>4626</v>
      </c>
      <c r="J176" t="s">
        <v>113</v>
      </c>
      <c r="K176" t="s">
        <v>41</v>
      </c>
      <c r="M176" t="str">
        <f t="shared" si="37"/>
        <v>RAW_PY1900_RT19_MC_PY19_STRIP_TEMP__C</v>
      </c>
      <c r="N176" t="str">
        <f t="shared" si="38"/>
        <v>PREP_PY1900_RT19_MC_PY19_STRIP_TEMP__C</v>
      </c>
      <c r="O176" t="str">
        <f t="shared" si="39"/>
        <v>[RAW_PY1900_RT19_MC_PY19_STRIP_TEMP__C]</v>
      </c>
      <c r="P176" t="str">
        <f t="shared" si="40"/>
        <v>C_PY1900_RT19_MC_PY19_STRIP_TEMP__C</v>
      </c>
      <c r="Q176" t="str">
        <f t="shared" si="41"/>
        <v>[PREP_PY1900_RT19_MC_PY19_STRIP_TEMP__C]</v>
      </c>
      <c r="R176" s="25">
        <f>LEN(S176)</f>
        <v>40</v>
      </c>
      <c r="S176" t="str">
        <f t="shared" si="42"/>
        <v>CV_PY1900_RT19_MC_PY19_STRIP_TEMP__C_MIN</v>
      </c>
      <c r="T176" t="str">
        <f t="shared" si="43"/>
        <v>CV_PY1900_RT19_MC_PY19_STRIP_TEMP__C_MAX</v>
      </c>
      <c r="U176" t="str">
        <f t="shared" si="44"/>
        <v>CV_PY1900_RT19_MC_PY19_STRIP_TEMP__C_AVG</v>
      </c>
      <c r="V176" t="str">
        <f t="shared" si="45"/>
        <v>CV_PY1900_RT19_MC_PY19_STRIP_TEMP__C_STD</v>
      </c>
      <c r="W176" t="str">
        <f t="shared" si="46"/>
        <v>Min ( [PREP_PY1900_RT19_MC_PY19_STRIP_TEMP__C] )</v>
      </c>
      <c r="X176" t="str">
        <f t="shared" si="47"/>
        <v>Max ( [PREP_PY1900_RT19_MC_PY19_STRIP_TEMP__C] )</v>
      </c>
      <c r="Y176" t="str">
        <f t="shared" si="48"/>
        <v>AVG ( [PREP_PY1900_RT19_MC_PY19_STRIP_TEMP__C] )</v>
      </c>
      <c r="Z176" t="str">
        <f t="shared" si="49"/>
        <v>StdDev ([PREP_PY1900_RT19_MC_PY19_STRIP_TEMP__C] )</v>
      </c>
    </row>
    <row r="177" spans="1:26" x14ac:dyDescent="0.25">
      <c r="A177" s="1" t="s">
        <v>4683</v>
      </c>
      <c r="B177" s="20" t="s">
        <v>4657</v>
      </c>
      <c r="C177" s="20"/>
      <c r="D177" s="20"/>
      <c r="E177" s="20" t="s">
        <v>4657</v>
      </c>
      <c r="F177" s="1"/>
      <c r="G177" t="s">
        <v>4847</v>
      </c>
      <c r="I177" t="s">
        <v>4631</v>
      </c>
      <c r="J177" t="s">
        <v>113</v>
      </c>
      <c r="K177" t="s">
        <v>41</v>
      </c>
      <c r="M177" t="str">
        <f t="shared" si="37"/>
        <v>RAW_MOBILE_COOL_PY19_SP_OF_MM_MODE__C</v>
      </c>
      <c r="N177" t="str">
        <f t="shared" si="38"/>
        <v>PREP_MOBILE_COOL_PY19_SP_OF_MM_MODE__C</v>
      </c>
      <c r="O177" t="str">
        <f t="shared" si="39"/>
        <v>[RAW_MOBILE_COOL_PY19_SP_OF_MM_MODE__C]</v>
      </c>
      <c r="P177" t="str">
        <f t="shared" si="40"/>
        <v>C_MOBILE_COOL_PY19_SP_OF_MM_MODE__C</v>
      </c>
      <c r="Q177" t="str">
        <f t="shared" si="41"/>
        <v>[PREP_MOBILE_COOL_PY19_SP_OF_MM_MODE__C]</v>
      </c>
      <c r="S177" t="str">
        <f t="shared" si="42"/>
        <v>CV_MOBILE_COOL_PY19_SP_OF_MM_MODE__C_MIN</v>
      </c>
      <c r="T177" t="str">
        <f t="shared" si="43"/>
        <v>CV_MOBILE_COOL_PY19_SP_OF_MM_MODE__C_MAX</v>
      </c>
      <c r="U177" t="str">
        <f t="shared" si="44"/>
        <v>CV_MOBILE_COOL_PY19_SP_OF_MM_MODE__C_AVG</v>
      </c>
      <c r="V177" t="str">
        <f t="shared" si="45"/>
        <v>CV_MOBILE_COOL_PY19_SP_OF_MM_MODE__C_STD</v>
      </c>
      <c r="W177" t="str">
        <f t="shared" si="46"/>
        <v>Min ( [PREP_MOBILE_COOL_PY19_SP_OF_MM_MODE__C] )</v>
      </c>
      <c r="X177" t="str">
        <f t="shared" si="47"/>
        <v>Max ( [PREP_MOBILE_COOL_PY19_SP_OF_MM_MODE__C] )</v>
      </c>
      <c r="Y177" t="str">
        <f t="shared" si="48"/>
        <v>AVG ( [PREP_MOBILE_COOL_PY19_SP_OF_MM_MODE__C] )</v>
      </c>
      <c r="Z177" t="str">
        <f t="shared" si="49"/>
        <v>StdDev ([PREP_MOBILE_COOL_PY19_SP_OF_MM_MODE__C] )</v>
      </c>
    </row>
    <row r="178" spans="1:26" x14ac:dyDescent="0.25">
      <c r="A178" s="1" t="s">
        <v>41</v>
      </c>
      <c r="B178" s="1" t="s">
        <v>41</v>
      </c>
      <c r="C178" s="1" t="s">
        <v>41</v>
      </c>
      <c r="D178" s="1" t="s">
        <v>41</v>
      </c>
      <c r="E178" s="1" t="s">
        <v>41</v>
      </c>
      <c r="F178" s="1"/>
      <c r="G178" t="s">
        <v>3127</v>
      </c>
      <c r="I178" t="s">
        <v>3126</v>
      </c>
      <c r="J178" t="s">
        <v>2766</v>
      </c>
      <c r="L178"/>
      <c r="M178" t="str">
        <f t="shared" si="37"/>
        <v>RAW_CTOW_BBZ_TM7_PV_N</v>
      </c>
      <c r="N178" t="str">
        <f t="shared" si="38"/>
        <v>PREP_CTOW_BBZ_TM7_PV_N</v>
      </c>
      <c r="O178" t="str">
        <f t="shared" si="39"/>
        <v>[RAW_CTOW_BBZ_TM7_PV_N]</v>
      </c>
      <c r="P178" t="str">
        <f t="shared" si="40"/>
        <v>C_CTOW_BBZ_TM7_PV_N</v>
      </c>
      <c r="Q178" t="str">
        <f t="shared" si="41"/>
        <v>[PREP_CTOW_BBZ_TM7_PV_N]</v>
      </c>
      <c r="R178" s="25">
        <f t="shared" ref="R178:R179" si="52">LEN(S178)</f>
        <v>24</v>
      </c>
      <c r="S178" t="str">
        <f t="shared" si="42"/>
        <v>CV_CTOW_BBZ_TM7_PV_N_MIN</v>
      </c>
      <c r="T178" t="str">
        <f t="shared" si="43"/>
        <v>CV_CTOW_BBZ_TM7_PV_N_MAX</v>
      </c>
      <c r="U178" t="str">
        <f t="shared" si="44"/>
        <v>CV_CTOW_BBZ_TM7_PV_N_AVG</v>
      </c>
      <c r="V178" t="str">
        <f t="shared" si="45"/>
        <v>CV_CTOW_BBZ_TM7_PV_N_STD</v>
      </c>
      <c r="W178" t="str">
        <f t="shared" si="46"/>
        <v>Min ( [PREP_CTOW_BBZ_TM7_PV_N] )</v>
      </c>
      <c r="X178" t="str">
        <f t="shared" si="47"/>
        <v>Max ( [PREP_CTOW_BBZ_TM7_PV_N] )</v>
      </c>
      <c r="Y178" t="str">
        <f t="shared" si="48"/>
        <v>AVG ( [PREP_CTOW_BBZ_TM7_PV_N] )</v>
      </c>
      <c r="Z178" t="str">
        <f t="shared" si="49"/>
        <v>StdDev ([PREP_CTOW_BBZ_TM7_PV_N] )</v>
      </c>
    </row>
    <row r="179" spans="1:26" x14ac:dyDescent="0.25">
      <c r="A179" s="1" t="s">
        <v>41</v>
      </c>
      <c r="B179" s="20" t="s">
        <v>4657</v>
      </c>
      <c r="C179" s="20" t="s">
        <v>4657</v>
      </c>
      <c r="D179" s="20" t="s">
        <v>4657</v>
      </c>
      <c r="E179" s="20" t="s">
        <v>4657</v>
      </c>
      <c r="F179" s="1"/>
      <c r="G179" t="s">
        <v>4848</v>
      </c>
      <c r="I179" t="s">
        <v>4636</v>
      </c>
      <c r="J179" t="s">
        <v>113</v>
      </c>
      <c r="K179" t="s">
        <v>41</v>
      </c>
      <c r="M179" t="str">
        <f t="shared" si="37"/>
        <v>RAW_PY2000_RT20_APC_PY20_STRIP_TEMP__C</v>
      </c>
      <c r="N179" t="str">
        <f t="shared" si="38"/>
        <v>PREP_PY2000_RT20_APC_PY20_STRIP_TEMP__C</v>
      </c>
      <c r="O179" t="str">
        <f t="shared" si="39"/>
        <v>[RAW_PY2000_RT20_APC_PY20_STRIP_TEMP__C]</v>
      </c>
      <c r="P179" t="str">
        <f t="shared" si="40"/>
        <v>C_PY2000_RT20_APC_PY20_STRIP_TEMP__C</v>
      </c>
      <c r="Q179" t="str">
        <f t="shared" si="41"/>
        <v>[PREP_PY2000_RT20_APC_PY20_STRIP_TEMP__C]</v>
      </c>
      <c r="R179" s="25">
        <f t="shared" si="52"/>
        <v>41</v>
      </c>
      <c r="S179" t="str">
        <f t="shared" si="42"/>
        <v>CV_PY2000_RT20_APC_PY20_STRIP_TEMP__C_MIN</v>
      </c>
      <c r="T179" t="str">
        <f t="shared" si="43"/>
        <v>CV_PY2000_RT20_APC_PY20_STRIP_TEMP__C_MAX</v>
      </c>
      <c r="U179" t="str">
        <f t="shared" si="44"/>
        <v>CV_PY2000_RT20_APC_PY20_STRIP_TEMP__C_AVG</v>
      </c>
      <c r="V179" t="str">
        <f t="shared" si="45"/>
        <v>CV_PY2000_RT20_APC_PY20_STRIP_TEMP__C_STD</v>
      </c>
      <c r="W179" t="str">
        <f t="shared" si="46"/>
        <v>Min ( [PREP_PY2000_RT20_APC_PY20_STRIP_TEMP__C] )</v>
      </c>
      <c r="X179" t="str">
        <f t="shared" si="47"/>
        <v>Max ( [PREP_PY2000_RT20_APC_PY20_STRIP_TEMP__C] )</v>
      </c>
      <c r="Y179" t="str">
        <f t="shared" si="48"/>
        <v>AVG ( [PREP_PY2000_RT20_APC_PY20_STRIP_TEMP__C] )</v>
      </c>
      <c r="Z179" t="str">
        <f t="shared" si="49"/>
        <v>StdDev ([PREP_PY2000_RT20_APC_PY20_STRIP_TEMP__C] )</v>
      </c>
    </row>
    <row r="180" spans="1:26" x14ac:dyDescent="0.25">
      <c r="A180" s="1" t="s">
        <v>4683</v>
      </c>
      <c r="B180" s="20" t="s">
        <v>4657</v>
      </c>
      <c r="C180" s="20"/>
      <c r="D180" s="20"/>
      <c r="E180" s="20" t="s">
        <v>4657</v>
      </c>
      <c r="F180" s="1"/>
      <c r="G180" t="s">
        <v>4849</v>
      </c>
      <c r="I180" t="s">
        <v>4641</v>
      </c>
      <c r="J180" t="s">
        <v>113</v>
      </c>
      <c r="K180" t="s">
        <v>41</v>
      </c>
      <c r="M180" t="str">
        <f t="shared" si="37"/>
        <v>RAW_APC_POT_COOL_PY20_SP_OF_MM_MODE__C</v>
      </c>
      <c r="N180" t="str">
        <f t="shared" si="38"/>
        <v>PREP_APC_POT_COOL_PY20_SP_OF_MM_MODE__C</v>
      </c>
      <c r="O180" t="str">
        <f t="shared" si="39"/>
        <v>[RAW_APC_POT_COOL_PY20_SP_OF_MM_MODE__C]</v>
      </c>
      <c r="P180" t="str">
        <f t="shared" si="40"/>
        <v>C_APC_POT_COOL_PY20_SP_OF_MM_MODE__C</v>
      </c>
      <c r="Q180" t="str">
        <f t="shared" si="41"/>
        <v>[PREP_APC_POT_COOL_PY20_SP_OF_MM_MODE__C]</v>
      </c>
      <c r="S180" t="str">
        <f t="shared" si="42"/>
        <v>CV_APC_POT_COOL_PY20_SP_OF_MM_MODE__C_MIN</v>
      </c>
      <c r="T180" t="str">
        <f t="shared" si="43"/>
        <v>CV_APC_POT_COOL_PY20_SP_OF_MM_MODE__C_MAX</v>
      </c>
      <c r="U180" t="str">
        <f t="shared" si="44"/>
        <v>CV_APC_POT_COOL_PY20_SP_OF_MM_MODE__C_AVG</v>
      </c>
      <c r="V180" t="str">
        <f t="shared" si="45"/>
        <v>CV_APC_POT_COOL_PY20_SP_OF_MM_MODE__C_STD</v>
      </c>
      <c r="W180" t="str">
        <f t="shared" si="46"/>
        <v>Min ( [PREP_APC_POT_COOL_PY20_SP_OF_MM_MODE__C] )</v>
      </c>
      <c r="X180" t="str">
        <f t="shared" si="47"/>
        <v>Max ( [PREP_APC_POT_COOL_PY20_SP_OF_MM_MODE__C] )</v>
      </c>
      <c r="Y180" t="str">
        <f t="shared" si="48"/>
        <v>AVG ( [PREP_APC_POT_COOL_PY20_SP_OF_MM_MODE__C] )</v>
      </c>
      <c r="Z180" t="str">
        <f t="shared" si="49"/>
        <v>StdDev ([PREP_APC_POT_COOL_PY20_SP_OF_MM_MODE__C] )</v>
      </c>
    </row>
    <row r="181" spans="1:26" x14ac:dyDescent="0.25">
      <c r="A181" s="1" t="s">
        <v>41</v>
      </c>
      <c r="B181" s="1" t="s">
        <v>41</v>
      </c>
      <c r="C181" s="1" t="s">
        <v>41</v>
      </c>
      <c r="D181" s="1" t="s">
        <v>41</v>
      </c>
      <c r="E181" s="1" t="s">
        <v>41</v>
      </c>
      <c r="F181" s="1"/>
      <c r="G181" t="s">
        <v>2520</v>
      </c>
      <c r="I181" t="s">
        <v>2519</v>
      </c>
      <c r="J181" t="s">
        <v>4850</v>
      </c>
      <c r="L181"/>
      <c r="M181" t="str">
        <f t="shared" si="37"/>
        <v>RAW_ZTKNG_WGHT_TOP_PV_G_M2</v>
      </c>
      <c r="N181" t="str">
        <f t="shared" si="38"/>
        <v>PREP_ZTKNG_WGHT_TOP_PV_G_M2</v>
      </c>
      <c r="O181" t="str">
        <f t="shared" si="39"/>
        <v>[RAW_ZTKNG_WGHT_TOP_PV_G_M2]</v>
      </c>
      <c r="P181" t="str">
        <f t="shared" si="40"/>
        <v>C_ZTKNG_WGHT_TOP_PV_G_M2</v>
      </c>
      <c r="Q181" t="str">
        <f t="shared" si="41"/>
        <v>[PREP_ZTKNG_WGHT_TOP_PV_G_M2]</v>
      </c>
      <c r="R181" s="25">
        <f t="shared" ref="R181:R191" si="53">LEN(S181)</f>
        <v>29</v>
      </c>
      <c r="S181" t="str">
        <f t="shared" si="42"/>
        <v>CV_ZTKNG_WGHT_TOP_PV_G_M2_MIN</v>
      </c>
      <c r="T181" t="str">
        <f t="shared" si="43"/>
        <v>CV_ZTKNG_WGHT_TOP_PV_G_M2_MAX</v>
      </c>
      <c r="U181" t="str">
        <f t="shared" si="44"/>
        <v>CV_ZTKNG_WGHT_TOP_PV_G_M2_AVG</v>
      </c>
      <c r="V181" t="str">
        <f t="shared" si="45"/>
        <v>CV_ZTKNG_WGHT_TOP_PV_G_M2_STD</v>
      </c>
      <c r="W181" t="str">
        <f t="shared" si="46"/>
        <v>Min ( [PREP_ZTKNG_WGHT_TOP_PV_G_M2] )</v>
      </c>
      <c r="X181" t="str">
        <f t="shared" si="47"/>
        <v>Max ( [PREP_ZTKNG_WGHT_TOP_PV_G_M2] )</v>
      </c>
      <c r="Y181" t="str">
        <f t="shared" si="48"/>
        <v>AVG ( [PREP_ZTKNG_WGHT_TOP_PV_G_M2] )</v>
      </c>
      <c r="Z181" t="str">
        <f t="shared" si="49"/>
        <v>StdDev ([PREP_ZTKNG_WGHT_TOP_PV_G_M2] )</v>
      </c>
    </row>
    <row r="182" spans="1:26" x14ac:dyDescent="0.25">
      <c r="A182" s="1" t="s">
        <v>41</v>
      </c>
      <c r="B182" s="1" t="s">
        <v>41</v>
      </c>
      <c r="C182" s="1" t="s">
        <v>41</v>
      </c>
      <c r="D182" s="1" t="s">
        <v>41</v>
      </c>
      <c r="E182" s="1" t="s">
        <v>41</v>
      </c>
      <c r="F182" s="1"/>
      <c r="G182" t="s">
        <v>2524</v>
      </c>
      <c r="I182" t="s">
        <v>2523</v>
      </c>
      <c r="J182" t="s">
        <v>4850</v>
      </c>
      <c r="L182"/>
      <c r="M182" t="str">
        <f t="shared" si="37"/>
        <v>RAW_ZTKNG_WGHT_BOT_PV_G_M2</v>
      </c>
      <c r="N182" t="str">
        <f t="shared" si="38"/>
        <v>PREP_ZTKNG_WGHT_BOT_PV_G_M2</v>
      </c>
      <c r="O182" t="str">
        <f t="shared" si="39"/>
        <v>[RAW_ZTKNG_WGHT_BOT_PV_G_M2]</v>
      </c>
      <c r="P182" t="str">
        <f t="shared" si="40"/>
        <v>C_ZTKNG_WGHT_BOT_PV_G_M2</v>
      </c>
      <c r="Q182" t="str">
        <f t="shared" si="41"/>
        <v>[PREP_ZTKNG_WGHT_BOT_PV_G_M2]</v>
      </c>
      <c r="R182" s="25">
        <f t="shared" si="53"/>
        <v>29</v>
      </c>
      <c r="S182" t="str">
        <f t="shared" si="42"/>
        <v>CV_ZTKNG_WGHT_BOT_PV_G_M2_MIN</v>
      </c>
      <c r="T182" t="str">
        <f t="shared" si="43"/>
        <v>CV_ZTKNG_WGHT_BOT_PV_G_M2_MAX</v>
      </c>
      <c r="U182" t="str">
        <f t="shared" si="44"/>
        <v>CV_ZTKNG_WGHT_BOT_PV_G_M2_AVG</v>
      </c>
      <c r="V182" t="str">
        <f t="shared" si="45"/>
        <v>CV_ZTKNG_WGHT_BOT_PV_G_M2_STD</v>
      </c>
      <c r="W182" t="str">
        <f t="shared" si="46"/>
        <v>Min ( [PREP_ZTKNG_WGHT_BOT_PV_G_M2] )</v>
      </c>
      <c r="X182" t="str">
        <f t="shared" si="47"/>
        <v>Max ( [PREP_ZTKNG_WGHT_BOT_PV_G_M2] )</v>
      </c>
      <c r="Y182" t="str">
        <f t="shared" si="48"/>
        <v>AVG ( [PREP_ZTKNG_WGHT_BOT_PV_G_M2] )</v>
      </c>
      <c r="Z182" t="str">
        <f t="shared" si="49"/>
        <v>StdDev ([PREP_ZTKNG_WGHT_BOT_PV_G_M2] )</v>
      </c>
    </row>
    <row r="183" spans="1:26" x14ac:dyDescent="0.25">
      <c r="A183" s="1" t="s">
        <v>41</v>
      </c>
      <c r="B183" s="1" t="s">
        <v>41</v>
      </c>
      <c r="C183" s="1" t="s">
        <v>41</v>
      </c>
      <c r="D183" s="1" t="s">
        <v>41</v>
      </c>
      <c r="E183" s="1" t="s">
        <v>41</v>
      </c>
      <c r="F183" s="1"/>
      <c r="G183" t="s">
        <v>2528</v>
      </c>
      <c r="I183" t="s">
        <v>2527</v>
      </c>
      <c r="J183" t="s">
        <v>4850</v>
      </c>
      <c r="L183"/>
      <c r="M183" t="str">
        <f t="shared" si="37"/>
        <v>RAW_ZTKNG_MAT_TOP_PV_G_M2</v>
      </c>
      <c r="N183" t="str">
        <f t="shared" si="38"/>
        <v>PREP_ZTKNG_MAT_TOP_PV_G_M2</v>
      </c>
      <c r="O183" t="str">
        <f t="shared" si="39"/>
        <v>[RAW_ZTKNG_MAT_TOP_PV_G_M2]</v>
      </c>
      <c r="P183" t="str">
        <f t="shared" si="40"/>
        <v>C_ZTKNG_MAT_TOP_PV_G_M2</v>
      </c>
      <c r="Q183" t="str">
        <f t="shared" si="41"/>
        <v>[PREP_ZTKNG_MAT_TOP_PV_G_M2]</v>
      </c>
      <c r="R183" s="25">
        <f t="shared" si="53"/>
        <v>28</v>
      </c>
      <c r="S183" t="str">
        <f t="shared" si="42"/>
        <v>CV_ZTKNG_MAT_TOP_PV_G_M2_MIN</v>
      </c>
      <c r="T183" t="str">
        <f t="shared" si="43"/>
        <v>CV_ZTKNG_MAT_TOP_PV_G_M2_MAX</v>
      </c>
      <c r="U183" t="str">
        <f t="shared" si="44"/>
        <v>CV_ZTKNG_MAT_TOP_PV_G_M2_AVG</v>
      </c>
      <c r="V183" t="str">
        <f t="shared" si="45"/>
        <v>CV_ZTKNG_MAT_TOP_PV_G_M2_STD</v>
      </c>
      <c r="W183" t="str">
        <f t="shared" si="46"/>
        <v>Min ( [PREP_ZTKNG_MAT_TOP_PV_G_M2] )</v>
      </c>
      <c r="X183" t="str">
        <f t="shared" si="47"/>
        <v>Max ( [PREP_ZTKNG_MAT_TOP_PV_G_M2] )</v>
      </c>
      <c r="Y183" t="str">
        <f t="shared" si="48"/>
        <v>AVG ( [PREP_ZTKNG_MAT_TOP_PV_G_M2] )</v>
      </c>
      <c r="Z183" t="str">
        <f t="shared" si="49"/>
        <v>StdDev ([PREP_ZTKNG_MAT_TOP_PV_G_M2] )</v>
      </c>
    </row>
    <row r="184" spans="1:26" x14ac:dyDescent="0.25">
      <c r="A184" s="1" t="s">
        <v>41</v>
      </c>
      <c r="B184" s="1" t="s">
        <v>41</v>
      </c>
      <c r="C184" s="1" t="s">
        <v>41</v>
      </c>
      <c r="D184" s="1" t="s">
        <v>41</v>
      </c>
      <c r="E184" s="1" t="s">
        <v>41</v>
      </c>
      <c r="F184" s="1"/>
      <c r="G184" t="s">
        <v>2532</v>
      </c>
      <c r="I184" t="s">
        <v>2531</v>
      </c>
      <c r="J184" t="s">
        <v>4850</v>
      </c>
      <c r="L184"/>
      <c r="M184" t="str">
        <f t="shared" si="37"/>
        <v>RAW_ZTKNG_MAT_BOT_PV_G_M2</v>
      </c>
      <c r="N184" t="str">
        <f t="shared" si="38"/>
        <v>PREP_ZTKNG_MAT_BOT_PV_G_M2</v>
      </c>
      <c r="O184" t="str">
        <f t="shared" si="39"/>
        <v>[RAW_ZTKNG_MAT_BOT_PV_G_M2]</v>
      </c>
      <c r="P184" t="str">
        <f t="shared" si="40"/>
        <v>C_ZTKNG_MAT_BOT_PV_G_M2</v>
      </c>
      <c r="Q184" t="str">
        <f t="shared" si="41"/>
        <v>[PREP_ZTKNG_MAT_BOT_PV_G_M2]</v>
      </c>
      <c r="R184" s="25">
        <f t="shared" si="53"/>
        <v>28</v>
      </c>
      <c r="S184" t="str">
        <f t="shared" si="42"/>
        <v>CV_ZTKNG_MAT_BOT_PV_G_M2_MIN</v>
      </c>
      <c r="T184" t="str">
        <f t="shared" si="43"/>
        <v>CV_ZTKNG_MAT_BOT_PV_G_M2_MAX</v>
      </c>
      <c r="U184" t="str">
        <f t="shared" si="44"/>
        <v>CV_ZTKNG_MAT_BOT_PV_G_M2_AVG</v>
      </c>
      <c r="V184" t="str">
        <f t="shared" si="45"/>
        <v>CV_ZTKNG_MAT_BOT_PV_G_M2_STD</v>
      </c>
      <c r="W184" t="str">
        <f t="shared" si="46"/>
        <v>Min ( [PREP_ZTKNG_MAT_BOT_PV_G_M2] )</v>
      </c>
      <c r="X184" t="str">
        <f t="shared" si="47"/>
        <v>Max ( [PREP_ZTKNG_MAT_BOT_PV_G_M2] )</v>
      </c>
      <c r="Y184" t="str">
        <f t="shared" si="48"/>
        <v>AVG ( [PREP_ZTKNG_MAT_BOT_PV_G_M2] )</v>
      </c>
      <c r="Z184" t="str">
        <f t="shared" si="49"/>
        <v>StdDev ([PREP_ZTKNG_MAT_BOT_PV_G_M2] )</v>
      </c>
    </row>
    <row r="185" spans="1:26" x14ac:dyDescent="0.25">
      <c r="A185" s="1" t="s">
        <v>41</v>
      </c>
      <c r="B185" s="1" t="s">
        <v>41</v>
      </c>
      <c r="C185" s="1" t="s">
        <v>41</v>
      </c>
      <c r="D185" s="1" t="s">
        <v>41</v>
      </c>
      <c r="E185" s="1" t="s">
        <v>41</v>
      </c>
      <c r="F185" s="1"/>
      <c r="G185" t="s">
        <v>2807</v>
      </c>
      <c r="I185" t="s">
        <v>2806</v>
      </c>
      <c r="J185" t="s">
        <v>2766</v>
      </c>
      <c r="L185"/>
      <c r="M185" t="str">
        <f t="shared" si="37"/>
        <v>RAW_ILPR_EN_BBZ_TM8_PV_N</v>
      </c>
      <c r="N185" t="str">
        <f t="shared" si="38"/>
        <v>PREP_ILPR_EN_BBZ_TM8_PV_N</v>
      </c>
      <c r="O185" t="str">
        <f t="shared" si="39"/>
        <v>[RAW_ILPR_EN_BBZ_TM8_PV_N]</v>
      </c>
      <c r="P185" t="str">
        <f t="shared" si="40"/>
        <v>C_ILPR_EN_BBZ_TM8_PV_N</v>
      </c>
      <c r="Q185" t="str">
        <f t="shared" si="41"/>
        <v>[PREP_ILPR_EN_BBZ_TM8_PV_N]</v>
      </c>
      <c r="R185" s="25">
        <f t="shared" si="53"/>
        <v>27</v>
      </c>
      <c r="S185" t="str">
        <f t="shared" si="42"/>
        <v>CV_ILPR_EN_BBZ_TM8_PV_N_MIN</v>
      </c>
      <c r="T185" t="str">
        <f t="shared" si="43"/>
        <v>CV_ILPR_EN_BBZ_TM8_PV_N_MAX</v>
      </c>
      <c r="U185" t="str">
        <f t="shared" si="44"/>
        <v>CV_ILPR_EN_BBZ_TM8_PV_N_AVG</v>
      </c>
      <c r="V185" t="str">
        <f t="shared" si="45"/>
        <v>CV_ILPR_EN_BBZ_TM8_PV_N_STD</v>
      </c>
      <c r="W185" t="str">
        <f t="shared" si="46"/>
        <v>Min ( [PREP_ILPR_EN_BBZ_TM8_PV_N] )</v>
      </c>
      <c r="X185" t="str">
        <f t="shared" si="47"/>
        <v>Max ( [PREP_ILPR_EN_BBZ_TM8_PV_N] )</v>
      </c>
      <c r="Y185" t="str">
        <f t="shared" si="48"/>
        <v>AVG ( [PREP_ILPR_EN_BBZ_TM8_PV_N] )</v>
      </c>
      <c r="Z185" t="str">
        <f t="shared" si="49"/>
        <v>StdDev ([PREP_ILPR_EN_BBZ_TM8_PV_N] )</v>
      </c>
    </row>
    <row r="186" spans="1:26" x14ac:dyDescent="0.25">
      <c r="A186" s="1" t="s">
        <v>41</v>
      </c>
      <c r="B186" s="1" t="s">
        <v>41</v>
      </c>
      <c r="C186" s="1" t="s">
        <v>41</v>
      </c>
      <c r="D186" s="1" t="s">
        <v>41</v>
      </c>
      <c r="E186" s="1" t="s">
        <v>41</v>
      </c>
      <c r="F186" s="1"/>
      <c r="G186" t="s">
        <v>2815</v>
      </c>
      <c r="I186" t="s">
        <v>2814</v>
      </c>
      <c r="J186" t="s">
        <v>2766</v>
      </c>
      <c r="L186"/>
      <c r="M186" t="str">
        <f t="shared" si="37"/>
        <v>RAW_ILPR_BBZ_PV_N</v>
      </c>
      <c r="N186" t="str">
        <f t="shared" si="38"/>
        <v>PREP_ILPR_BBZ_PV_N</v>
      </c>
      <c r="O186" t="str">
        <f t="shared" si="39"/>
        <v>[RAW_ILPR_BBZ_PV_N]</v>
      </c>
      <c r="P186" t="str">
        <f t="shared" si="40"/>
        <v>C_ILPR_BBZ_PV_N</v>
      </c>
      <c r="Q186" t="str">
        <f t="shared" si="41"/>
        <v>[PREP_ILPR_BBZ_PV_N]</v>
      </c>
      <c r="R186" s="25">
        <f t="shared" si="53"/>
        <v>20</v>
      </c>
      <c r="S186" t="str">
        <f t="shared" si="42"/>
        <v>CV_ILPR_BBZ_PV_N_MIN</v>
      </c>
      <c r="T186" t="str">
        <f t="shared" si="43"/>
        <v>CV_ILPR_BBZ_PV_N_MAX</v>
      </c>
      <c r="U186" t="str">
        <f t="shared" si="44"/>
        <v>CV_ILPR_BBZ_PV_N_AVG</v>
      </c>
      <c r="V186" t="str">
        <f t="shared" si="45"/>
        <v>CV_ILPR_BBZ_PV_N_STD</v>
      </c>
      <c r="W186" t="str">
        <f t="shared" si="46"/>
        <v>Min ( [PREP_ILPR_BBZ_PV_N] )</v>
      </c>
      <c r="X186" t="str">
        <f t="shared" si="47"/>
        <v>Max ( [PREP_ILPR_BBZ_PV_N] )</v>
      </c>
      <c r="Y186" t="str">
        <f t="shared" si="48"/>
        <v>AVG ( [PREP_ILPR_BBZ_PV_N] )</v>
      </c>
      <c r="Z186" t="str">
        <f t="shared" si="49"/>
        <v>StdDev ([PREP_ILPR_BBZ_PV_N] )</v>
      </c>
    </row>
    <row r="187" spans="1:26" x14ac:dyDescent="0.25">
      <c r="A187" s="1" t="s">
        <v>41</v>
      </c>
      <c r="B187" s="1" t="s">
        <v>41</v>
      </c>
      <c r="C187" s="1" t="s">
        <v>41</v>
      </c>
      <c r="D187" s="1" t="s">
        <v>41</v>
      </c>
      <c r="E187" s="1" t="s">
        <v>41</v>
      </c>
      <c r="F187" s="1"/>
      <c r="G187" t="s">
        <v>2835</v>
      </c>
      <c r="I187" t="s">
        <v>2834</v>
      </c>
      <c r="J187" t="s">
        <v>2766</v>
      </c>
      <c r="L187"/>
      <c r="M187" t="str">
        <f t="shared" si="37"/>
        <v>RAW_ILPR_EX_BBZ_TM9_PV_N</v>
      </c>
      <c r="N187" t="str">
        <f t="shared" si="38"/>
        <v>PREP_ILPR_EX_BBZ_TM9_PV_N</v>
      </c>
      <c r="O187" t="str">
        <f t="shared" si="39"/>
        <v>[RAW_ILPR_EX_BBZ_TM9_PV_N]</v>
      </c>
      <c r="P187" t="str">
        <f t="shared" si="40"/>
        <v>C_ILPR_EX_BBZ_TM9_PV_N</v>
      </c>
      <c r="Q187" t="str">
        <f t="shared" si="41"/>
        <v>[PREP_ILPR_EX_BBZ_TM9_PV_N]</v>
      </c>
      <c r="R187" s="25">
        <f t="shared" si="53"/>
        <v>27</v>
      </c>
      <c r="S187" t="str">
        <f t="shared" si="42"/>
        <v>CV_ILPR_EX_BBZ_TM9_PV_N_MIN</v>
      </c>
      <c r="T187" t="str">
        <f t="shared" si="43"/>
        <v>CV_ILPR_EX_BBZ_TM9_PV_N_MAX</v>
      </c>
      <c r="U187" t="str">
        <f t="shared" si="44"/>
        <v>CV_ILPR_EX_BBZ_TM9_PV_N_AVG</v>
      </c>
      <c r="V187" t="str">
        <f t="shared" si="45"/>
        <v>CV_ILPR_EX_BBZ_TM9_PV_N_STD</v>
      </c>
      <c r="W187" t="str">
        <f t="shared" si="46"/>
        <v>Min ( [PREP_ILPR_EX_BBZ_TM9_PV_N] )</v>
      </c>
      <c r="X187" t="str">
        <f t="shared" si="47"/>
        <v>Max ( [PREP_ILPR_EX_BBZ_TM9_PV_N] )</v>
      </c>
      <c r="Y187" t="str">
        <f t="shared" si="48"/>
        <v>AVG ( [PREP_ILPR_EX_BBZ_TM9_PV_N] )</v>
      </c>
      <c r="Z187" t="str">
        <f t="shared" si="49"/>
        <v>StdDev ([PREP_ILPR_EX_BBZ_TM9_PV_N] )</v>
      </c>
    </row>
    <row r="188" spans="1:26" x14ac:dyDescent="0.25">
      <c r="A188" s="1" t="s">
        <v>41</v>
      </c>
      <c r="B188" s="1" t="s">
        <v>41</v>
      </c>
      <c r="C188" s="1" t="s">
        <v>41</v>
      </c>
      <c r="D188" s="1" t="s">
        <v>41</v>
      </c>
      <c r="E188" s="1" t="s">
        <v>41</v>
      </c>
      <c r="F188" s="1"/>
      <c r="G188" t="s">
        <v>2867</v>
      </c>
      <c r="I188" t="s">
        <v>2866</v>
      </c>
      <c r="J188" t="s">
        <v>2766</v>
      </c>
      <c r="L188"/>
      <c r="M188" t="str">
        <f t="shared" si="37"/>
        <v>RAW_SPM_EN_BBZ_TM10_PV_N</v>
      </c>
      <c r="N188" t="str">
        <f t="shared" si="38"/>
        <v>PREP_SPM_EN_BBZ_TM10_PV_N</v>
      </c>
      <c r="O188" t="str">
        <f t="shared" si="39"/>
        <v>[RAW_SPM_EN_BBZ_TM10_PV_N]</v>
      </c>
      <c r="P188" t="str">
        <f t="shared" si="40"/>
        <v>C_SPM_EN_BBZ_TM10_PV_N</v>
      </c>
      <c r="Q188" t="str">
        <f t="shared" si="41"/>
        <v>[PREP_SPM_EN_BBZ_TM10_PV_N]</v>
      </c>
      <c r="R188" s="25">
        <f t="shared" si="53"/>
        <v>27</v>
      </c>
      <c r="S188" t="str">
        <f t="shared" si="42"/>
        <v>CV_SPM_EN_BBZ_TM10_PV_N_MIN</v>
      </c>
      <c r="T188" t="str">
        <f t="shared" si="43"/>
        <v>CV_SPM_EN_BBZ_TM10_PV_N_MAX</v>
      </c>
      <c r="U188" t="str">
        <f t="shared" si="44"/>
        <v>CV_SPM_EN_BBZ_TM10_PV_N_AVG</v>
      </c>
      <c r="V188" t="str">
        <f t="shared" si="45"/>
        <v>CV_SPM_EN_BBZ_TM10_PV_N_STD</v>
      </c>
      <c r="W188" t="str">
        <f t="shared" si="46"/>
        <v>Min ( [PREP_SPM_EN_BBZ_TM10_PV_N] )</v>
      </c>
      <c r="X188" t="str">
        <f t="shared" si="47"/>
        <v>Max ( [PREP_SPM_EN_BBZ_TM10_PV_N] )</v>
      </c>
      <c r="Y188" t="str">
        <f t="shared" si="48"/>
        <v>AVG ( [PREP_SPM_EN_BBZ_TM10_PV_N] )</v>
      </c>
      <c r="Z188" t="str">
        <f t="shared" si="49"/>
        <v>StdDev ([PREP_SPM_EN_BBZ_TM10_PV_N] )</v>
      </c>
    </row>
    <row r="189" spans="1:26" x14ac:dyDescent="0.25">
      <c r="A189" s="1" t="s">
        <v>41</v>
      </c>
      <c r="B189" s="1" t="s">
        <v>41</v>
      </c>
      <c r="C189" s="1" t="s">
        <v>41</v>
      </c>
      <c r="D189" s="1" t="s">
        <v>41</v>
      </c>
      <c r="E189" s="1" t="s">
        <v>41</v>
      </c>
      <c r="F189" s="1"/>
      <c r="G189" t="s">
        <v>2875</v>
      </c>
      <c r="I189" t="s">
        <v>2874</v>
      </c>
      <c r="J189" t="s">
        <v>2766</v>
      </c>
      <c r="L189"/>
      <c r="M189" t="str">
        <f t="shared" si="37"/>
        <v>RAW_SPM_EX_BBZ_TM11_PV_N</v>
      </c>
      <c r="N189" t="str">
        <f t="shared" si="38"/>
        <v>PREP_SPM_EX_BBZ_TM11_PV_N</v>
      </c>
      <c r="O189" t="str">
        <f t="shared" si="39"/>
        <v>[RAW_SPM_EX_BBZ_TM11_PV_N]</v>
      </c>
      <c r="P189" t="str">
        <f t="shared" si="40"/>
        <v>C_SPM_EX_BBZ_TM11_PV_N</v>
      </c>
      <c r="Q189" t="str">
        <f t="shared" si="41"/>
        <v>[PREP_SPM_EX_BBZ_TM11_PV_N]</v>
      </c>
      <c r="R189" s="25">
        <f t="shared" si="53"/>
        <v>27</v>
      </c>
      <c r="S189" t="str">
        <f t="shared" si="42"/>
        <v>CV_SPM_EX_BBZ_TM11_PV_N_MIN</v>
      </c>
      <c r="T189" t="str">
        <f t="shared" si="43"/>
        <v>CV_SPM_EX_BBZ_TM11_PV_N_MAX</v>
      </c>
      <c r="U189" t="str">
        <f t="shared" si="44"/>
        <v>CV_SPM_EX_BBZ_TM11_PV_N_AVG</v>
      </c>
      <c r="V189" t="str">
        <f t="shared" si="45"/>
        <v>CV_SPM_EX_BBZ_TM11_PV_N_STD</v>
      </c>
      <c r="W189" t="str">
        <f t="shared" si="46"/>
        <v>Min ( [PREP_SPM_EX_BBZ_TM11_PV_N] )</v>
      </c>
      <c r="X189" t="str">
        <f t="shared" si="47"/>
        <v>Max ( [PREP_SPM_EX_BBZ_TM11_PV_N] )</v>
      </c>
      <c r="Y189" t="str">
        <f t="shared" si="48"/>
        <v>AVG ( [PREP_SPM_EX_BBZ_TM11_PV_N] )</v>
      </c>
      <c r="Z189" t="str">
        <f t="shared" si="49"/>
        <v>StdDev ([PREP_SPM_EX_BBZ_TM11_PV_N] )</v>
      </c>
    </row>
    <row r="190" spans="1:26" x14ac:dyDescent="0.25">
      <c r="A190" s="1" t="s">
        <v>41</v>
      </c>
      <c r="B190" s="1" t="s">
        <v>41</v>
      </c>
      <c r="C190" s="1" t="s">
        <v>41</v>
      </c>
      <c r="D190" s="1" t="s">
        <v>41</v>
      </c>
      <c r="E190" s="1" t="s">
        <v>41</v>
      </c>
      <c r="F190" s="1"/>
      <c r="G190" t="s">
        <v>3156</v>
      </c>
      <c r="I190" t="s">
        <v>3155</v>
      </c>
      <c r="J190" t="s">
        <v>60</v>
      </c>
      <c r="L190"/>
      <c r="M190" t="str">
        <f t="shared" si="37"/>
        <v>RAW_SPM_ACR_EN_SD_PV_MM</v>
      </c>
      <c r="N190" t="str">
        <f t="shared" si="38"/>
        <v>PREP_SPM_ACR_EN_SD_PV_MM</v>
      </c>
      <c r="O190" t="str">
        <f t="shared" si="39"/>
        <v>[RAW_SPM_ACR_EN_SD_PV_MM]</v>
      </c>
      <c r="P190" t="str">
        <f t="shared" si="40"/>
        <v>C_SPM_ACR_EN_SD_PV_MM</v>
      </c>
      <c r="Q190" t="str">
        <f t="shared" si="41"/>
        <v>[PREP_SPM_ACR_EN_SD_PV_MM]</v>
      </c>
      <c r="R190" s="25">
        <f t="shared" si="53"/>
        <v>26</v>
      </c>
      <c r="S190" t="str">
        <f t="shared" si="42"/>
        <v>CV_SPM_ACR_EN_SD_PV_MM_MIN</v>
      </c>
      <c r="T190" t="str">
        <f t="shared" si="43"/>
        <v>CV_SPM_ACR_EN_SD_PV_MM_MAX</v>
      </c>
      <c r="U190" t="str">
        <f t="shared" si="44"/>
        <v>CV_SPM_ACR_EN_SD_PV_MM_AVG</v>
      </c>
      <c r="V190" t="str">
        <f t="shared" si="45"/>
        <v>CV_SPM_ACR_EN_SD_PV_MM_STD</v>
      </c>
      <c r="W190" t="str">
        <f t="shared" si="46"/>
        <v>Min ( [PREP_SPM_ACR_EN_SD_PV_MM] )</v>
      </c>
      <c r="X190" t="str">
        <f t="shared" si="47"/>
        <v>Max ( [PREP_SPM_ACR_EN_SD_PV_MM] )</v>
      </c>
      <c r="Y190" t="str">
        <f t="shared" si="48"/>
        <v>AVG ( [PREP_SPM_ACR_EN_SD_PV_MM] )</v>
      </c>
      <c r="Z190" t="str">
        <f t="shared" si="49"/>
        <v>StdDev ([PREP_SPM_ACR_EN_SD_PV_MM] )</v>
      </c>
    </row>
    <row r="191" spans="1:26" x14ac:dyDescent="0.25">
      <c r="A191" s="1" t="s">
        <v>41</v>
      </c>
      <c r="B191" s="1" t="s">
        <v>41</v>
      </c>
      <c r="C191" s="1" t="s">
        <v>41</v>
      </c>
      <c r="D191" s="1" t="s">
        <v>41</v>
      </c>
      <c r="E191" s="1" t="s">
        <v>41</v>
      </c>
      <c r="F191" s="1" t="s">
        <v>41</v>
      </c>
      <c r="G191" t="s">
        <v>3189</v>
      </c>
      <c r="I191" t="s">
        <v>3188</v>
      </c>
      <c r="J191" t="s">
        <v>57</v>
      </c>
      <c r="L191"/>
      <c r="M191" t="str">
        <f t="shared" si="37"/>
        <v>RAW_SPM_DRES_G_PV_PERC</v>
      </c>
      <c r="N191" t="str">
        <f t="shared" si="38"/>
        <v>PREP_SPM_DRES_G_PV_PERC</v>
      </c>
      <c r="O191" t="str">
        <f t="shared" si="39"/>
        <v>[RAW_SPM_DRES_G_PV_PERC]</v>
      </c>
      <c r="P191" t="str">
        <f t="shared" si="40"/>
        <v>C_SPM_DRES_G_PV_PERC</v>
      </c>
      <c r="Q191" t="str">
        <f t="shared" si="41"/>
        <v>[PREP_SPM_DRES_G_PV_PERC]</v>
      </c>
      <c r="R191" s="25">
        <f t="shared" si="53"/>
        <v>25</v>
      </c>
      <c r="S191" t="str">
        <f t="shared" si="42"/>
        <v>CV_SPM_DRES_G_PV_PERC_MIN</v>
      </c>
      <c r="T191" t="str">
        <f t="shared" si="43"/>
        <v>CV_SPM_DRES_G_PV_PERC_MAX</v>
      </c>
      <c r="U191" t="str">
        <f t="shared" si="44"/>
        <v>CV_SPM_DRES_G_PV_PERC_AVG</v>
      </c>
      <c r="V191" t="str">
        <f t="shared" si="45"/>
        <v>CV_SPM_DRES_G_PV_PERC_STD</v>
      </c>
      <c r="W191" t="str">
        <f t="shared" si="46"/>
        <v>Min ( [PREP_SPM_DRES_G_PV_PERC] )</v>
      </c>
      <c r="X191" t="str">
        <f t="shared" si="47"/>
        <v>Max ( [PREP_SPM_DRES_G_PV_PERC] )</v>
      </c>
      <c r="Y191" t="str">
        <f t="shared" si="48"/>
        <v>AVG ( [PREP_SPM_DRES_G_PV_PERC] )</v>
      </c>
      <c r="Z191" t="str">
        <f t="shared" si="49"/>
        <v>StdDev ([PREP_SPM_DRES_G_PV_PERC] )</v>
      </c>
    </row>
    <row r="192" spans="1:26" x14ac:dyDescent="0.25">
      <c r="A192" s="1" t="s">
        <v>41</v>
      </c>
      <c r="B192" s="20" t="s">
        <v>4657</v>
      </c>
      <c r="C192" s="20"/>
      <c r="D192" s="20"/>
      <c r="E192" s="20" t="s">
        <v>4657</v>
      </c>
      <c r="F192" s="1"/>
      <c r="G192" t="s">
        <v>3193</v>
      </c>
      <c r="I192" t="s">
        <v>3192</v>
      </c>
      <c r="J192" t="s">
        <v>1173</v>
      </c>
      <c r="K192" t="s">
        <v>41</v>
      </c>
      <c r="M192" t="str">
        <f t="shared" si="37"/>
        <v>RAW_SPM_TWR_ROLL_ID__LONG</v>
      </c>
      <c r="N192" t="str">
        <f t="shared" si="38"/>
        <v>PREP_SPM_TWR_ROLL_ID__LONG</v>
      </c>
      <c r="O192" t="str">
        <f t="shared" si="39"/>
        <v>[RAW_SPM_TWR_ROLL_ID__LONG]</v>
      </c>
      <c r="P192" t="str">
        <f t="shared" si="40"/>
        <v>C_SPM_TWR_ROLL_ID__LONG</v>
      </c>
      <c r="Q192" t="str">
        <f t="shared" si="41"/>
        <v>[PREP_SPM_TWR_ROLL_ID__LONG]</v>
      </c>
      <c r="S192" t="str">
        <f t="shared" si="42"/>
        <v>CV_SPM_TWR_ROLL_ID__LONG_MIN</v>
      </c>
      <c r="T192" t="str">
        <f t="shared" si="43"/>
        <v>CV_SPM_TWR_ROLL_ID__LONG_MAX</v>
      </c>
      <c r="U192" t="str">
        <f t="shared" si="44"/>
        <v>CV_SPM_TWR_ROLL_ID__LONG_AVG</v>
      </c>
      <c r="V192" t="str">
        <f t="shared" si="45"/>
        <v>CV_SPM_TWR_ROLL_ID__LONG_STD</v>
      </c>
      <c r="W192" t="str">
        <f t="shared" si="46"/>
        <v>Min ( [PREP_SPM_TWR_ROLL_ID__LONG] )</v>
      </c>
      <c r="X192" t="str">
        <f t="shared" si="47"/>
        <v>Max ( [PREP_SPM_TWR_ROLL_ID__LONG] )</v>
      </c>
      <c r="Y192" t="str">
        <f t="shared" si="48"/>
        <v>AVG ( [PREP_SPM_TWR_ROLL_ID__LONG] )</v>
      </c>
      <c r="Z192" t="str">
        <f t="shared" si="49"/>
        <v>StdDev ([PREP_SPM_TWR_ROLL_ID__LONG] )</v>
      </c>
    </row>
    <row r="193" spans="1:26" x14ac:dyDescent="0.25">
      <c r="A193" s="1" t="s">
        <v>41</v>
      </c>
      <c r="B193" s="20" t="s">
        <v>4657</v>
      </c>
      <c r="C193" s="20"/>
      <c r="D193" s="20"/>
      <c r="E193" s="20" t="s">
        <v>4657</v>
      </c>
      <c r="F193" s="1"/>
      <c r="G193" t="s">
        <v>3209</v>
      </c>
      <c r="I193" t="s">
        <v>3208</v>
      </c>
      <c r="J193" t="s">
        <v>1173</v>
      </c>
      <c r="K193" t="s">
        <v>41</v>
      </c>
      <c r="M193" t="str">
        <f t="shared" si="37"/>
        <v>RAW_SPM_BWR_ROLL_ID__LONG</v>
      </c>
      <c r="N193" t="str">
        <f t="shared" si="38"/>
        <v>PREP_SPM_BWR_ROLL_ID__LONG</v>
      </c>
      <c r="O193" t="str">
        <f t="shared" si="39"/>
        <v>[RAW_SPM_BWR_ROLL_ID__LONG]</v>
      </c>
      <c r="P193" t="str">
        <f t="shared" si="40"/>
        <v>C_SPM_BWR_ROLL_ID__LONG</v>
      </c>
      <c r="Q193" t="str">
        <f t="shared" si="41"/>
        <v>[PREP_SPM_BWR_ROLL_ID__LONG]</v>
      </c>
      <c r="S193" t="str">
        <f t="shared" si="42"/>
        <v>CV_SPM_BWR_ROLL_ID__LONG_MIN</v>
      </c>
      <c r="T193" t="str">
        <f t="shared" si="43"/>
        <v>CV_SPM_BWR_ROLL_ID__LONG_MAX</v>
      </c>
      <c r="U193" t="str">
        <f t="shared" si="44"/>
        <v>CV_SPM_BWR_ROLL_ID__LONG_AVG</v>
      </c>
      <c r="V193" t="str">
        <f t="shared" si="45"/>
        <v>CV_SPM_BWR_ROLL_ID__LONG_STD</v>
      </c>
      <c r="W193" t="str">
        <f t="shared" si="46"/>
        <v>Min ( [PREP_SPM_BWR_ROLL_ID__LONG] )</v>
      </c>
      <c r="X193" t="str">
        <f t="shared" si="47"/>
        <v>Max ( [PREP_SPM_BWR_ROLL_ID__LONG] )</v>
      </c>
      <c r="Y193" t="str">
        <f t="shared" si="48"/>
        <v>AVG ( [PREP_SPM_BWR_ROLL_ID__LONG] )</v>
      </c>
      <c r="Z193" t="str">
        <f t="shared" si="49"/>
        <v>StdDev ([PREP_SPM_BWR_ROLL_ID__LONG] )</v>
      </c>
    </row>
    <row r="194" spans="1:26" x14ac:dyDescent="0.25">
      <c r="A194" s="1" t="s">
        <v>41</v>
      </c>
      <c r="B194" s="1" t="s">
        <v>41</v>
      </c>
      <c r="C194" s="1" t="s">
        <v>41</v>
      </c>
      <c r="D194" s="1" t="s">
        <v>41</v>
      </c>
      <c r="E194" s="1" t="s">
        <v>41</v>
      </c>
      <c r="F194" s="1" t="s">
        <v>41</v>
      </c>
      <c r="G194" t="s">
        <v>3237</v>
      </c>
      <c r="I194" t="s">
        <v>3236</v>
      </c>
      <c r="J194" t="s">
        <v>122</v>
      </c>
      <c r="L194"/>
      <c r="M194" t="str">
        <f t="shared" si="37"/>
        <v>RAW_SPM_RF_OS_PV_KN</v>
      </c>
      <c r="N194" t="str">
        <f t="shared" si="38"/>
        <v>PREP_SPM_RF_OS_PV_KN</v>
      </c>
      <c r="O194" t="str">
        <f t="shared" si="39"/>
        <v>[RAW_SPM_RF_OS_PV_KN]</v>
      </c>
      <c r="P194" t="str">
        <f t="shared" si="40"/>
        <v>C_SPM_RF_OS_PV_KN</v>
      </c>
      <c r="Q194" t="str">
        <f t="shared" si="41"/>
        <v>[PREP_SPM_RF_OS_PV_KN]</v>
      </c>
      <c r="R194" s="25">
        <f t="shared" ref="R194:R206" si="54">LEN(S194)</f>
        <v>22</v>
      </c>
      <c r="S194" t="str">
        <f t="shared" si="42"/>
        <v>CV_SPM_RF_OS_PV_KN_MIN</v>
      </c>
      <c r="T194" t="str">
        <f t="shared" si="43"/>
        <v>CV_SPM_RF_OS_PV_KN_MAX</v>
      </c>
      <c r="U194" t="str">
        <f t="shared" si="44"/>
        <v>CV_SPM_RF_OS_PV_KN_AVG</v>
      </c>
      <c r="V194" t="str">
        <f t="shared" si="45"/>
        <v>CV_SPM_RF_OS_PV_KN_STD</v>
      </c>
      <c r="W194" t="str">
        <f t="shared" si="46"/>
        <v>Min ( [PREP_SPM_RF_OS_PV_KN] )</v>
      </c>
      <c r="X194" t="str">
        <f t="shared" si="47"/>
        <v>Max ( [PREP_SPM_RF_OS_PV_KN] )</v>
      </c>
      <c r="Y194" t="str">
        <f t="shared" si="48"/>
        <v>AVG ( [PREP_SPM_RF_OS_PV_KN] )</v>
      </c>
      <c r="Z194" t="str">
        <f t="shared" si="49"/>
        <v>StdDev ([PREP_SPM_RF_OS_PV_KN] )</v>
      </c>
    </row>
    <row r="195" spans="1:26" x14ac:dyDescent="0.25">
      <c r="A195" s="1" t="s">
        <v>41</v>
      </c>
      <c r="B195" s="1" t="s">
        <v>41</v>
      </c>
      <c r="C195" s="1" t="s">
        <v>41</v>
      </c>
      <c r="D195" s="1" t="s">
        <v>41</v>
      </c>
      <c r="E195" s="1" t="s">
        <v>41</v>
      </c>
      <c r="F195" s="1" t="s">
        <v>41</v>
      </c>
      <c r="G195" t="s">
        <v>3241</v>
      </c>
      <c r="I195" t="s">
        <v>3240</v>
      </c>
      <c r="J195" t="s">
        <v>122</v>
      </c>
      <c r="L195"/>
      <c r="M195" t="str">
        <f t="shared" ref="M195:M258" si="55">"RAW_"&amp;G195</f>
        <v>RAW_SPM_RF_DS_PV_KN</v>
      </c>
      <c r="N195" t="str">
        <f t="shared" ref="N195:N258" si="56">"PREP_"&amp;G195</f>
        <v>PREP_SPM_RF_DS_PV_KN</v>
      </c>
      <c r="O195" t="str">
        <f t="shared" ref="O195:O258" si="57">"["&amp;M195&amp;"]"</f>
        <v>[RAW_SPM_RF_DS_PV_KN]</v>
      </c>
      <c r="P195" t="str">
        <f t="shared" ref="P195:P258" si="58">"C_"&amp;G195</f>
        <v>C_SPM_RF_DS_PV_KN</v>
      </c>
      <c r="Q195" t="str">
        <f t="shared" ref="Q195:Q258" si="59">"["&amp;N195&amp;"]"</f>
        <v>[PREP_SPM_RF_DS_PV_KN]</v>
      </c>
      <c r="R195" s="25">
        <f t="shared" si="54"/>
        <v>22</v>
      </c>
      <c r="S195" t="str">
        <f t="shared" ref="S195:S258" si="60">"CV_"&amp;G195&amp;"_MIN"</f>
        <v>CV_SPM_RF_DS_PV_KN_MIN</v>
      </c>
      <c r="T195" t="str">
        <f t="shared" ref="T195:T258" si="61">"CV_"&amp;G195&amp;"_MAX"</f>
        <v>CV_SPM_RF_DS_PV_KN_MAX</v>
      </c>
      <c r="U195" t="str">
        <f t="shared" ref="U195:U258" si="62">"CV_"&amp;G195&amp;"_AVG"</f>
        <v>CV_SPM_RF_DS_PV_KN_AVG</v>
      </c>
      <c r="V195" t="str">
        <f t="shared" ref="V195:V258" si="63">"CV_"&amp;G195&amp;"_STD"</f>
        <v>CV_SPM_RF_DS_PV_KN_STD</v>
      </c>
      <c r="W195" t="str">
        <f t="shared" ref="W195:W258" si="64">"Min ( ["&amp;N195&amp;"] )"</f>
        <v>Min ( [PREP_SPM_RF_DS_PV_KN] )</v>
      </c>
      <c r="X195" t="str">
        <f t="shared" ref="X195:X258" si="65">"Max ( ["&amp;N195&amp;"] )"</f>
        <v>Max ( [PREP_SPM_RF_DS_PV_KN] )</v>
      </c>
      <c r="Y195" t="str">
        <f t="shared" ref="Y195:Y258" si="66">"AVG ( ["&amp;N195&amp;"] )"</f>
        <v>AVG ( [PREP_SPM_RF_DS_PV_KN] )</v>
      </c>
      <c r="Z195" t="str">
        <f t="shared" ref="Z195:Z258" si="67">"StdDev (["&amp;N195&amp;"] )"</f>
        <v>StdDev ([PREP_SPM_RF_DS_PV_KN] )</v>
      </c>
    </row>
    <row r="196" spans="1:26" x14ac:dyDescent="0.25">
      <c r="A196" s="1" t="s">
        <v>41</v>
      </c>
      <c r="B196" s="1" t="s">
        <v>41</v>
      </c>
      <c r="C196" s="1" t="s">
        <v>41</v>
      </c>
      <c r="D196" s="1" t="s">
        <v>41</v>
      </c>
      <c r="E196" s="1" t="s">
        <v>41</v>
      </c>
      <c r="F196" s="1" t="s">
        <v>41</v>
      </c>
      <c r="G196" t="s">
        <v>3261</v>
      </c>
      <c r="I196" t="s">
        <v>3260</v>
      </c>
      <c r="J196" t="s">
        <v>122</v>
      </c>
      <c r="L196"/>
      <c r="M196" t="str">
        <f t="shared" si="55"/>
        <v>RAW_SPM_FBEND_PV_KN</v>
      </c>
      <c r="N196" t="str">
        <f t="shared" si="56"/>
        <v>PREP_SPM_FBEND_PV_KN</v>
      </c>
      <c r="O196" t="str">
        <f t="shared" si="57"/>
        <v>[RAW_SPM_FBEND_PV_KN]</v>
      </c>
      <c r="P196" t="str">
        <f t="shared" si="58"/>
        <v>C_SPM_FBEND_PV_KN</v>
      </c>
      <c r="Q196" t="str">
        <f t="shared" si="59"/>
        <v>[PREP_SPM_FBEND_PV_KN]</v>
      </c>
      <c r="R196" s="25">
        <f t="shared" si="54"/>
        <v>22</v>
      </c>
      <c r="S196" t="str">
        <f t="shared" si="60"/>
        <v>CV_SPM_FBEND_PV_KN_MIN</v>
      </c>
      <c r="T196" t="str">
        <f t="shared" si="61"/>
        <v>CV_SPM_FBEND_PV_KN_MAX</v>
      </c>
      <c r="U196" t="str">
        <f t="shared" si="62"/>
        <v>CV_SPM_FBEND_PV_KN_AVG</v>
      </c>
      <c r="V196" t="str">
        <f t="shared" si="63"/>
        <v>CV_SPM_FBEND_PV_KN_STD</v>
      </c>
      <c r="W196" t="str">
        <f t="shared" si="64"/>
        <v>Min ( [PREP_SPM_FBEND_PV_KN] )</v>
      </c>
      <c r="X196" t="str">
        <f t="shared" si="65"/>
        <v>Max ( [PREP_SPM_FBEND_PV_KN] )</v>
      </c>
      <c r="Y196" t="str">
        <f t="shared" si="66"/>
        <v>AVG ( [PREP_SPM_FBEND_PV_KN] )</v>
      </c>
      <c r="Z196" t="str">
        <f t="shared" si="67"/>
        <v>StdDev ([PREP_SPM_FBEND_PV_KN] )</v>
      </c>
    </row>
    <row r="197" spans="1:26" x14ac:dyDescent="0.25">
      <c r="A197" s="1" t="s">
        <v>41</v>
      </c>
      <c r="B197" s="1" t="s">
        <v>41</v>
      </c>
      <c r="C197" s="1" t="s">
        <v>41</v>
      </c>
      <c r="D197" s="1" t="s">
        <v>41</v>
      </c>
      <c r="E197" s="1" t="s">
        <v>41</v>
      </c>
      <c r="F197" s="1"/>
      <c r="G197" t="s">
        <v>3269</v>
      </c>
      <c r="I197" t="s">
        <v>3268</v>
      </c>
      <c r="J197" t="s">
        <v>60</v>
      </c>
      <c r="L197"/>
      <c r="M197" t="str">
        <f t="shared" si="55"/>
        <v>RAW_SPM_ACR_EX_SD_PV_MM</v>
      </c>
      <c r="N197" t="str">
        <f t="shared" si="56"/>
        <v>PREP_SPM_ACR_EX_SD_PV_MM</v>
      </c>
      <c r="O197" t="str">
        <f t="shared" si="57"/>
        <v>[RAW_SPM_ACR_EX_SD_PV_MM]</v>
      </c>
      <c r="P197" t="str">
        <f t="shared" si="58"/>
        <v>C_SPM_ACR_EX_SD_PV_MM</v>
      </c>
      <c r="Q197" t="str">
        <f t="shared" si="59"/>
        <v>[PREP_SPM_ACR_EX_SD_PV_MM]</v>
      </c>
      <c r="R197" s="25">
        <f t="shared" si="54"/>
        <v>26</v>
      </c>
      <c r="S197" t="str">
        <f t="shared" si="60"/>
        <v>CV_SPM_ACR_EX_SD_PV_MM_MIN</v>
      </c>
      <c r="T197" t="str">
        <f t="shared" si="61"/>
        <v>CV_SPM_ACR_EX_SD_PV_MM_MAX</v>
      </c>
      <c r="U197" t="str">
        <f t="shared" si="62"/>
        <v>CV_SPM_ACR_EX_SD_PV_MM_AVG</v>
      </c>
      <c r="V197" t="str">
        <f t="shared" si="63"/>
        <v>CV_SPM_ACR_EX_SD_PV_MM_STD</v>
      </c>
      <c r="W197" t="str">
        <f t="shared" si="64"/>
        <v>Min ( [PREP_SPM_ACR_EX_SD_PV_MM] )</v>
      </c>
      <c r="X197" t="str">
        <f t="shared" si="65"/>
        <v>Max ( [PREP_SPM_ACR_EX_SD_PV_MM] )</v>
      </c>
      <c r="Y197" t="str">
        <f t="shared" si="66"/>
        <v>AVG ( [PREP_SPM_ACR_EX_SD_PV_MM] )</v>
      </c>
      <c r="Z197" t="str">
        <f t="shared" si="67"/>
        <v>StdDev ([PREP_SPM_ACR_EX_SD_PV_MM] )</v>
      </c>
    </row>
    <row r="198" spans="1:26" x14ac:dyDescent="0.25">
      <c r="A198" s="1" t="s">
        <v>41</v>
      </c>
      <c r="B198" s="1" t="s">
        <v>41</v>
      </c>
      <c r="C198" s="1" t="s">
        <v>41</v>
      </c>
      <c r="D198" s="1" t="s">
        <v>41</v>
      </c>
      <c r="E198" s="1" t="s">
        <v>41</v>
      </c>
      <c r="F198" s="1"/>
      <c r="G198" t="s">
        <v>2564</v>
      </c>
      <c r="I198" t="s">
        <v>2563</v>
      </c>
      <c r="J198" t="s">
        <v>109</v>
      </c>
      <c r="L198"/>
      <c r="M198" t="str">
        <f t="shared" si="55"/>
        <v>RAW_ROUGH_TOP_KP_RA_PV_UM</v>
      </c>
      <c r="N198" t="str">
        <f t="shared" si="56"/>
        <v>PREP_ROUGH_TOP_KP_RA_PV_UM</v>
      </c>
      <c r="O198" t="str">
        <f t="shared" si="57"/>
        <v>[RAW_ROUGH_TOP_KP_RA_PV_UM]</v>
      </c>
      <c r="P198" t="str">
        <f t="shared" si="58"/>
        <v>C_ROUGH_TOP_KP_RA_PV_UM</v>
      </c>
      <c r="Q198" t="str">
        <f t="shared" si="59"/>
        <v>[PREP_ROUGH_TOP_KP_RA_PV_UM]</v>
      </c>
      <c r="R198" s="25">
        <f t="shared" si="54"/>
        <v>28</v>
      </c>
      <c r="S198" t="str">
        <f t="shared" si="60"/>
        <v>CV_ROUGH_TOP_KP_RA_PV_UM_MIN</v>
      </c>
      <c r="T198" t="str">
        <f t="shared" si="61"/>
        <v>CV_ROUGH_TOP_KP_RA_PV_UM_MAX</v>
      </c>
      <c r="U198" t="str">
        <f t="shared" si="62"/>
        <v>CV_ROUGH_TOP_KP_RA_PV_UM_AVG</v>
      </c>
      <c r="V198" t="str">
        <f t="shared" si="63"/>
        <v>CV_ROUGH_TOP_KP_RA_PV_UM_STD</v>
      </c>
      <c r="W198" t="str">
        <f t="shared" si="64"/>
        <v>Min ( [PREP_ROUGH_TOP_KP_RA_PV_UM] )</v>
      </c>
      <c r="X198" t="str">
        <f t="shared" si="65"/>
        <v>Max ( [PREP_ROUGH_TOP_KP_RA_PV_UM] )</v>
      </c>
      <c r="Y198" t="str">
        <f t="shared" si="66"/>
        <v>AVG ( [PREP_ROUGH_TOP_KP_RA_PV_UM] )</v>
      </c>
      <c r="Z198" t="str">
        <f t="shared" si="67"/>
        <v>StdDev ([PREP_ROUGH_TOP_KP_RA_PV_UM] )</v>
      </c>
    </row>
    <row r="199" spans="1:26" x14ac:dyDescent="0.25">
      <c r="A199" s="1" t="s">
        <v>41</v>
      </c>
      <c r="B199" s="1" t="s">
        <v>41</v>
      </c>
      <c r="C199" s="1" t="s">
        <v>41</v>
      </c>
      <c r="D199" s="1" t="s">
        <v>41</v>
      </c>
      <c r="E199" s="1" t="s">
        <v>41</v>
      </c>
      <c r="F199" s="1"/>
      <c r="G199" t="s">
        <v>2568</v>
      </c>
      <c r="I199" t="s">
        <v>2567</v>
      </c>
      <c r="J199" t="s">
        <v>109</v>
      </c>
      <c r="L199"/>
      <c r="M199" t="str">
        <f t="shared" si="55"/>
        <v>RAW_ROUGH_TOP_KP_RZ_PV_UM</v>
      </c>
      <c r="N199" t="str">
        <f t="shared" si="56"/>
        <v>PREP_ROUGH_TOP_KP_RZ_PV_UM</v>
      </c>
      <c r="O199" t="str">
        <f t="shared" si="57"/>
        <v>[RAW_ROUGH_TOP_KP_RZ_PV_UM]</v>
      </c>
      <c r="P199" t="str">
        <f t="shared" si="58"/>
        <v>C_ROUGH_TOP_KP_RZ_PV_UM</v>
      </c>
      <c r="Q199" t="str">
        <f t="shared" si="59"/>
        <v>[PREP_ROUGH_TOP_KP_RZ_PV_UM]</v>
      </c>
      <c r="R199" s="25">
        <f t="shared" si="54"/>
        <v>28</v>
      </c>
      <c r="S199" t="str">
        <f t="shared" si="60"/>
        <v>CV_ROUGH_TOP_KP_RZ_PV_UM_MIN</v>
      </c>
      <c r="T199" t="str">
        <f t="shared" si="61"/>
        <v>CV_ROUGH_TOP_KP_RZ_PV_UM_MAX</v>
      </c>
      <c r="U199" t="str">
        <f t="shared" si="62"/>
        <v>CV_ROUGH_TOP_KP_RZ_PV_UM_AVG</v>
      </c>
      <c r="V199" t="str">
        <f t="shared" si="63"/>
        <v>CV_ROUGH_TOP_KP_RZ_PV_UM_STD</v>
      </c>
      <c r="W199" t="str">
        <f t="shared" si="64"/>
        <v>Min ( [PREP_ROUGH_TOP_KP_RZ_PV_UM] )</v>
      </c>
      <c r="X199" t="str">
        <f t="shared" si="65"/>
        <v>Max ( [PREP_ROUGH_TOP_KP_RZ_PV_UM] )</v>
      </c>
      <c r="Y199" t="str">
        <f t="shared" si="66"/>
        <v>AVG ( [PREP_ROUGH_TOP_KP_RZ_PV_UM] )</v>
      </c>
      <c r="Z199" t="str">
        <f t="shared" si="67"/>
        <v>StdDev ([PREP_ROUGH_TOP_KP_RZ_PV_UM] )</v>
      </c>
    </row>
    <row r="200" spans="1:26" x14ac:dyDescent="0.25">
      <c r="A200" s="1" t="s">
        <v>41</v>
      </c>
      <c r="B200" s="1" t="s">
        <v>41</v>
      </c>
      <c r="C200" s="1" t="s">
        <v>41</v>
      </c>
      <c r="D200" s="1" t="s">
        <v>41</v>
      </c>
      <c r="E200" s="1" t="s">
        <v>41</v>
      </c>
      <c r="F200" s="1"/>
      <c r="G200" t="s">
        <v>2573</v>
      </c>
      <c r="I200" t="s">
        <v>2571</v>
      </c>
      <c r="J200" t="s">
        <v>2572</v>
      </c>
      <c r="L200"/>
      <c r="M200" t="str">
        <f t="shared" si="55"/>
        <v>RAW_ROUGH_TOP_KP_RPC_PV_1_CM</v>
      </c>
      <c r="N200" t="str">
        <f t="shared" si="56"/>
        <v>PREP_ROUGH_TOP_KP_RPC_PV_1_CM</v>
      </c>
      <c r="O200" t="str">
        <f t="shared" si="57"/>
        <v>[RAW_ROUGH_TOP_KP_RPC_PV_1_CM]</v>
      </c>
      <c r="P200" t="str">
        <f t="shared" si="58"/>
        <v>C_ROUGH_TOP_KP_RPC_PV_1_CM</v>
      </c>
      <c r="Q200" t="str">
        <f t="shared" si="59"/>
        <v>[PREP_ROUGH_TOP_KP_RPC_PV_1_CM]</v>
      </c>
      <c r="R200" s="25">
        <f t="shared" si="54"/>
        <v>31</v>
      </c>
      <c r="S200" t="str">
        <f t="shared" si="60"/>
        <v>CV_ROUGH_TOP_KP_RPC_PV_1_CM_MIN</v>
      </c>
      <c r="T200" t="str">
        <f t="shared" si="61"/>
        <v>CV_ROUGH_TOP_KP_RPC_PV_1_CM_MAX</v>
      </c>
      <c r="U200" t="str">
        <f t="shared" si="62"/>
        <v>CV_ROUGH_TOP_KP_RPC_PV_1_CM_AVG</v>
      </c>
      <c r="V200" t="str">
        <f t="shared" si="63"/>
        <v>CV_ROUGH_TOP_KP_RPC_PV_1_CM_STD</v>
      </c>
      <c r="W200" t="str">
        <f t="shared" si="64"/>
        <v>Min ( [PREP_ROUGH_TOP_KP_RPC_PV_1_CM] )</v>
      </c>
      <c r="X200" t="str">
        <f t="shared" si="65"/>
        <v>Max ( [PREP_ROUGH_TOP_KP_RPC_PV_1_CM] )</v>
      </c>
      <c r="Y200" t="str">
        <f t="shared" si="66"/>
        <v>AVG ( [PREP_ROUGH_TOP_KP_RPC_PV_1_CM] )</v>
      </c>
      <c r="Z200" t="str">
        <f t="shared" si="67"/>
        <v>StdDev ([PREP_ROUGH_TOP_KP_RPC_PV_1_CM] )</v>
      </c>
    </row>
    <row r="201" spans="1:26" x14ac:dyDescent="0.25">
      <c r="A201" s="1" t="s">
        <v>41</v>
      </c>
      <c r="B201" s="1" t="s">
        <v>41</v>
      </c>
      <c r="C201" s="1" t="s">
        <v>41</v>
      </c>
      <c r="D201" s="1" t="s">
        <v>41</v>
      </c>
      <c r="E201" s="1" t="s">
        <v>41</v>
      </c>
      <c r="F201" s="1"/>
      <c r="G201" t="s">
        <v>2581</v>
      </c>
      <c r="I201" t="s">
        <v>2580</v>
      </c>
      <c r="J201" t="s">
        <v>109</v>
      </c>
      <c r="L201"/>
      <c r="M201" t="str">
        <f t="shared" si="55"/>
        <v>RAW_ROUGH_BOT_KP_RA_PV_UM</v>
      </c>
      <c r="N201" t="str">
        <f t="shared" si="56"/>
        <v>PREP_ROUGH_BOT_KP_RA_PV_UM</v>
      </c>
      <c r="O201" t="str">
        <f t="shared" si="57"/>
        <v>[RAW_ROUGH_BOT_KP_RA_PV_UM]</v>
      </c>
      <c r="P201" t="str">
        <f t="shared" si="58"/>
        <v>C_ROUGH_BOT_KP_RA_PV_UM</v>
      </c>
      <c r="Q201" t="str">
        <f t="shared" si="59"/>
        <v>[PREP_ROUGH_BOT_KP_RA_PV_UM]</v>
      </c>
      <c r="R201" s="25">
        <f t="shared" si="54"/>
        <v>28</v>
      </c>
      <c r="S201" t="str">
        <f t="shared" si="60"/>
        <v>CV_ROUGH_BOT_KP_RA_PV_UM_MIN</v>
      </c>
      <c r="T201" t="str">
        <f t="shared" si="61"/>
        <v>CV_ROUGH_BOT_KP_RA_PV_UM_MAX</v>
      </c>
      <c r="U201" t="str">
        <f t="shared" si="62"/>
        <v>CV_ROUGH_BOT_KP_RA_PV_UM_AVG</v>
      </c>
      <c r="V201" t="str">
        <f t="shared" si="63"/>
        <v>CV_ROUGH_BOT_KP_RA_PV_UM_STD</v>
      </c>
      <c r="W201" t="str">
        <f t="shared" si="64"/>
        <v>Min ( [PREP_ROUGH_BOT_KP_RA_PV_UM] )</v>
      </c>
      <c r="X201" t="str">
        <f t="shared" si="65"/>
        <v>Max ( [PREP_ROUGH_BOT_KP_RA_PV_UM] )</v>
      </c>
      <c r="Y201" t="str">
        <f t="shared" si="66"/>
        <v>AVG ( [PREP_ROUGH_BOT_KP_RA_PV_UM] )</v>
      </c>
      <c r="Z201" t="str">
        <f t="shared" si="67"/>
        <v>StdDev ([PREP_ROUGH_BOT_KP_RA_PV_UM] )</v>
      </c>
    </row>
    <row r="202" spans="1:26" x14ac:dyDescent="0.25">
      <c r="A202" s="1" t="s">
        <v>41</v>
      </c>
      <c r="B202" s="1" t="s">
        <v>41</v>
      </c>
      <c r="C202" s="1" t="s">
        <v>41</v>
      </c>
      <c r="D202" s="1" t="s">
        <v>41</v>
      </c>
      <c r="E202" s="1" t="s">
        <v>41</v>
      </c>
      <c r="F202" s="1"/>
      <c r="G202" t="s">
        <v>2585</v>
      </c>
      <c r="I202" t="s">
        <v>2584</v>
      </c>
      <c r="J202" t="s">
        <v>109</v>
      </c>
      <c r="L202"/>
      <c r="M202" t="str">
        <f t="shared" si="55"/>
        <v>RAW_ROUGH_BOT_KP_RZ_PV_UM</v>
      </c>
      <c r="N202" t="str">
        <f t="shared" si="56"/>
        <v>PREP_ROUGH_BOT_KP_RZ_PV_UM</v>
      </c>
      <c r="O202" t="str">
        <f t="shared" si="57"/>
        <v>[RAW_ROUGH_BOT_KP_RZ_PV_UM]</v>
      </c>
      <c r="P202" t="str">
        <f t="shared" si="58"/>
        <v>C_ROUGH_BOT_KP_RZ_PV_UM</v>
      </c>
      <c r="Q202" t="str">
        <f t="shared" si="59"/>
        <v>[PREP_ROUGH_BOT_KP_RZ_PV_UM]</v>
      </c>
      <c r="R202" s="25">
        <f t="shared" si="54"/>
        <v>28</v>
      </c>
      <c r="S202" t="str">
        <f t="shared" si="60"/>
        <v>CV_ROUGH_BOT_KP_RZ_PV_UM_MIN</v>
      </c>
      <c r="T202" t="str">
        <f t="shared" si="61"/>
        <v>CV_ROUGH_BOT_KP_RZ_PV_UM_MAX</v>
      </c>
      <c r="U202" t="str">
        <f t="shared" si="62"/>
        <v>CV_ROUGH_BOT_KP_RZ_PV_UM_AVG</v>
      </c>
      <c r="V202" t="str">
        <f t="shared" si="63"/>
        <v>CV_ROUGH_BOT_KP_RZ_PV_UM_STD</v>
      </c>
      <c r="W202" t="str">
        <f t="shared" si="64"/>
        <v>Min ( [PREP_ROUGH_BOT_KP_RZ_PV_UM] )</v>
      </c>
      <c r="X202" t="str">
        <f t="shared" si="65"/>
        <v>Max ( [PREP_ROUGH_BOT_KP_RZ_PV_UM] )</v>
      </c>
      <c r="Y202" t="str">
        <f t="shared" si="66"/>
        <v>AVG ( [PREP_ROUGH_BOT_KP_RZ_PV_UM] )</v>
      </c>
      <c r="Z202" t="str">
        <f t="shared" si="67"/>
        <v>StdDev ([PREP_ROUGH_BOT_KP_RZ_PV_UM] )</v>
      </c>
    </row>
    <row r="203" spans="1:26" x14ac:dyDescent="0.25">
      <c r="A203" s="1" t="s">
        <v>41</v>
      </c>
      <c r="B203" s="1" t="s">
        <v>41</v>
      </c>
      <c r="C203" s="1" t="s">
        <v>41</v>
      </c>
      <c r="D203" s="1" t="s">
        <v>41</v>
      </c>
      <c r="E203" s="1" t="s">
        <v>41</v>
      </c>
      <c r="F203" s="1"/>
      <c r="G203" t="s">
        <v>2589</v>
      </c>
      <c r="I203" t="s">
        <v>2588</v>
      </c>
      <c r="J203" t="s">
        <v>2572</v>
      </c>
      <c r="L203"/>
      <c r="M203" t="str">
        <f t="shared" si="55"/>
        <v>RAW_ROUGH_BOT_KP_RPC_PV_1_CM</v>
      </c>
      <c r="N203" t="str">
        <f t="shared" si="56"/>
        <v>PREP_ROUGH_BOT_KP_RPC_PV_1_CM</v>
      </c>
      <c r="O203" t="str">
        <f t="shared" si="57"/>
        <v>[RAW_ROUGH_BOT_KP_RPC_PV_1_CM]</v>
      </c>
      <c r="P203" t="str">
        <f t="shared" si="58"/>
        <v>C_ROUGH_BOT_KP_RPC_PV_1_CM</v>
      </c>
      <c r="Q203" t="str">
        <f t="shared" si="59"/>
        <v>[PREP_ROUGH_BOT_KP_RPC_PV_1_CM]</v>
      </c>
      <c r="R203" s="25">
        <f t="shared" si="54"/>
        <v>31</v>
      </c>
      <c r="S203" t="str">
        <f t="shared" si="60"/>
        <v>CV_ROUGH_BOT_KP_RPC_PV_1_CM_MIN</v>
      </c>
      <c r="T203" t="str">
        <f t="shared" si="61"/>
        <v>CV_ROUGH_BOT_KP_RPC_PV_1_CM_MAX</v>
      </c>
      <c r="U203" t="str">
        <f t="shared" si="62"/>
        <v>CV_ROUGH_BOT_KP_RPC_PV_1_CM_AVG</v>
      </c>
      <c r="V203" t="str">
        <f t="shared" si="63"/>
        <v>CV_ROUGH_BOT_KP_RPC_PV_1_CM_STD</v>
      </c>
      <c r="W203" t="str">
        <f t="shared" si="64"/>
        <v>Min ( [PREP_ROUGH_BOT_KP_RPC_PV_1_CM] )</v>
      </c>
      <c r="X203" t="str">
        <f t="shared" si="65"/>
        <v>Max ( [PREP_ROUGH_BOT_KP_RPC_PV_1_CM] )</v>
      </c>
      <c r="Y203" t="str">
        <f t="shared" si="66"/>
        <v>AVG ( [PREP_ROUGH_BOT_KP_RPC_PV_1_CM] )</v>
      </c>
      <c r="Z203" t="str">
        <f t="shared" si="67"/>
        <v>StdDev ([PREP_ROUGH_BOT_KP_RPC_PV_1_CM] )</v>
      </c>
    </row>
    <row r="204" spans="1:26" x14ac:dyDescent="0.25">
      <c r="A204" s="1" t="s">
        <v>41</v>
      </c>
      <c r="B204" s="1" t="s">
        <v>41</v>
      </c>
      <c r="C204" s="1" t="s">
        <v>41</v>
      </c>
      <c r="D204" s="1" t="s">
        <v>41</v>
      </c>
      <c r="E204" s="1" t="s">
        <v>41</v>
      </c>
      <c r="F204" s="20" t="s">
        <v>4657</v>
      </c>
      <c r="G204" t="s">
        <v>2887</v>
      </c>
      <c r="I204" t="s">
        <v>2886</v>
      </c>
      <c r="J204" t="s">
        <v>57</v>
      </c>
      <c r="M204" t="str">
        <f t="shared" si="55"/>
        <v>RAW_TLV_EL_C_PV_PERC</v>
      </c>
      <c r="N204" t="str">
        <f t="shared" si="56"/>
        <v>PREP_TLV_EL_C_PV_PERC</v>
      </c>
      <c r="O204" t="str">
        <f t="shared" si="57"/>
        <v>[RAW_TLV_EL_C_PV_PERC]</v>
      </c>
      <c r="P204" t="str">
        <f t="shared" si="58"/>
        <v>C_TLV_EL_C_PV_PERC</v>
      </c>
      <c r="Q204" t="str">
        <f t="shared" si="59"/>
        <v>[PREP_TLV_EL_C_PV_PERC]</v>
      </c>
      <c r="R204" s="25">
        <f t="shared" si="54"/>
        <v>23</v>
      </c>
      <c r="S204" t="str">
        <f t="shared" si="60"/>
        <v>CV_TLV_EL_C_PV_PERC_MIN</v>
      </c>
      <c r="T204" t="str">
        <f t="shared" si="61"/>
        <v>CV_TLV_EL_C_PV_PERC_MAX</v>
      </c>
      <c r="U204" t="str">
        <f t="shared" si="62"/>
        <v>CV_TLV_EL_C_PV_PERC_AVG</v>
      </c>
      <c r="V204" t="str">
        <f t="shared" si="63"/>
        <v>CV_TLV_EL_C_PV_PERC_STD</v>
      </c>
      <c r="W204" t="str">
        <f t="shared" si="64"/>
        <v>Min ( [PREP_TLV_EL_C_PV_PERC] )</v>
      </c>
      <c r="X204" t="str">
        <f t="shared" si="65"/>
        <v>Max ( [PREP_TLV_EL_C_PV_PERC] )</v>
      </c>
      <c r="Y204" t="str">
        <f t="shared" si="66"/>
        <v>AVG ( [PREP_TLV_EL_C_PV_PERC] )</v>
      </c>
      <c r="Z204" t="str">
        <f t="shared" si="67"/>
        <v>StdDev ([PREP_TLV_EL_C_PV_PERC] )</v>
      </c>
    </row>
    <row r="205" spans="1:26" x14ac:dyDescent="0.25">
      <c r="A205" s="1" t="s">
        <v>41</v>
      </c>
      <c r="B205" s="1" t="s">
        <v>41</v>
      </c>
      <c r="C205" s="1" t="s">
        <v>41</v>
      </c>
      <c r="D205" s="1" t="s">
        <v>41</v>
      </c>
      <c r="E205" s="1" t="s">
        <v>41</v>
      </c>
      <c r="F205" s="1"/>
      <c r="G205" t="s">
        <v>2907</v>
      </c>
      <c r="I205" t="s">
        <v>2906</v>
      </c>
      <c r="J205" t="s">
        <v>2766</v>
      </c>
      <c r="L205"/>
      <c r="M205" t="str">
        <f t="shared" si="55"/>
        <v>RAW_TLV_EX_BBZ_PV_N</v>
      </c>
      <c r="N205" t="str">
        <f t="shared" si="56"/>
        <v>PREP_TLV_EX_BBZ_PV_N</v>
      </c>
      <c r="O205" t="str">
        <f t="shared" si="57"/>
        <v>[RAW_TLV_EX_BBZ_PV_N]</v>
      </c>
      <c r="P205" t="str">
        <f t="shared" si="58"/>
        <v>C_TLV_EX_BBZ_PV_N</v>
      </c>
      <c r="Q205" t="str">
        <f t="shared" si="59"/>
        <v>[PREP_TLV_EX_BBZ_PV_N]</v>
      </c>
      <c r="R205" s="25">
        <f t="shared" si="54"/>
        <v>22</v>
      </c>
      <c r="S205" t="str">
        <f t="shared" si="60"/>
        <v>CV_TLV_EX_BBZ_PV_N_MIN</v>
      </c>
      <c r="T205" t="str">
        <f t="shared" si="61"/>
        <v>CV_TLV_EX_BBZ_PV_N_MAX</v>
      </c>
      <c r="U205" t="str">
        <f t="shared" si="62"/>
        <v>CV_TLV_EX_BBZ_PV_N_AVG</v>
      </c>
      <c r="V205" t="str">
        <f t="shared" si="63"/>
        <v>CV_TLV_EX_BBZ_PV_N_STD</v>
      </c>
      <c r="W205" t="str">
        <f t="shared" si="64"/>
        <v>Min ( [PREP_TLV_EX_BBZ_PV_N] )</v>
      </c>
      <c r="X205" t="str">
        <f t="shared" si="65"/>
        <v>Max ( [PREP_TLV_EX_BBZ_PV_N] )</v>
      </c>
      <c r="Y205" t="str">
        <f t="shared" si="66"/>
        <v>AVG ( [PREP_TLV_EX_BBZ_PV_N] )</v>
      </c>
      <c r="Z205" t="str">
        <f t="shared" si="67"/>
        <v>StdDev ([PREP_TLV_EX_BBZ_PV_N] )</v>
      </c>
    </row>
    <row r="206" spans="1:26" x14ac:dyDescent="0.25">
      <c r="A206" s="1" t="s">
        <v>41</v>
      </c>
      <c r="B206" s="1" t="s">
        <v>41</v>
      </c>
      <c r="C206" s="1" t="s">
        <v>41</v>
      </c>
      <c r="D206" s="1" t="s">
        <v>41</v>
      </c>
      <c r="E206" s="1" t="s">
        <v>41</v>
      </c>
      <c r="F206" s="1"/>
      <c r="G206" t="s">
        <v>2633</v>
      </c>
      <c r="I206" t="s">
        <v>2632</v>
      </c>
      <c r="J206" t="s">
        <v>60</v>
      </c>
      <c r="L206"/>
      <c r="M206" t="str">
        <f t="shared" si="55"/>
        <v>RAW_TLV_CROSSBOW_PV_MM</v>
      </c>
      <c r="N206" t="str">
        <f t="shared" si="56"/>
        <v>PREP_TLV_CROSSBOW_PV_MM</v>
      </c>
      <c r="O206" t="str">
        <f t="shared" si="57"/>
        <v>[RAW_TLV_CROSSBOW_PV_MM]</v>
      </c>
      <c r="P206" t="str">
        <f t="shared" si="58"/>
        <v>C_TLV_CROSSBOW_PV_MM</v>
      </c>
      <c r="Q206" t="str">
        <f t="shared" si="59"/>
        <v>[PREP_TLV_CROSSBOW_PV_MM]</v>
      </c>
      <c r="R206" s="25">
        <f t="shared" si="54"/>
        <v>25</v>
      </c>
      <c r="S206" t="str">
        <f t="shared" si="60"/>
        <v>CV_TLV_CROSSBOW_PV_MM_MIN</v>
      </c>
      <c r="T206" t="str">
        <f t="shared" si="61"/>
        <v>CV_TLV_CROSSBOW_PV_MM_MAX</v>
      </c>
      <c r="U206" t="str">
        <f t="shared" si="62"/>
        <v>CV_TLV_CROSSBOW_PV_MM_AVG</v>
      </c>
      <c r="V206" t="str">
        <f t="shared" si="63"/>
        <v>CV_TLV_CROSSBOW_PV_MM_STD</v>
      </c>
      <c r="W206" t="str">
        <f t="shared" si="64"/>
        <v>Min ( [PREP_TLV_CROSSBOW_PV_MM] )</v>
      </c>
      <c r="X206" t="str">
        <f t="shared" si="65"/>
        <v>Max ( [PREP_TLV_CROSSBOW_PV_MM] )</v>
      </c>
      <c r="Y206" t="str">
        <f t="shared" si="66"/>
        <v>AVG ( [PREP_TLV_CROSSBOW_PV_MM] )</v>
      </c>
      <c r="Z206" t="str">
        <f t="shared" si="67"/>
        <v>StdDev ([PREP_TLV_CROSSBOW_PV_MM] )</v>
      </c>
    </row>
    <row r="207" spans="1:26" x14ac:dyDescent="0.25">
      <c r="A207" s="1" t="s">
        <v>41</v>
      </c>
      <c r="B207" s="1" t="s">
        <v>41</v>
      </c>
      <c r="C207" s="1"/>
      <c r="D207" s="1"/>
      <c r="E207" s="1"/>
      <c r="F207" s="1" t="s">
        <v>41</v>
      </c>
      <c r="G207" t="s">
        <v>2112</v>
      </c>
      <c r="I207" t="s">
        <v>2111</v>
      </c>
      <c r="J207" t="s">
        <v>62</v>
      </c>
      <c r="L207"/>
      <c r="M207" t="str">
        <f t="shared" si="55"/>
        <v>RAW_SUR_INSP_H_ERR__BOOL</v>
      </c>
      <c r="N207" t="str">
        <f t="shared" si="56"/>
        <v>PREP_SUR_INSP_H_ERR__BOOL</v>
      </c>
      <c r="O207" t="str">
        <f t="shared" si="57"/>
        <v>[RAW_SUR_INSP_H_ERR__BOOL]</v>
      </c>
      <c r="P207" t="str">
        <f t="shared" si="58"/>
        <v>C_SUR_INSP_H_ERR__BOOL</v>
      </c>
      <c r="Q207" t="str">
        <f t="shared" si="59"/>
        <v>[PREP_SUR_INSP_H_ERR__BOOL]</v>
      </c>
      <c r="S207" t="str">
        <f t="shared" si="60"/>
        <v>CV_SUR_INSP_H_ERR__BOOL_MIN</v>
      </c>
      <c r="T207" t="str">
        <f t="shared" si="61"/>
        <v>CV_SUR_INSP_H_ERR__BOOL_MAX</v>
      </c>
      <c r="U207" t="str">
        <f t="shared" si="62"/>
        <v>CV_SUR_INSP_H_ERR__BOOL_AVG</v>
      </c>
      <c r="V207" t="str">
        <f t="shared" si="63"/>
        <v>CV_SUR_INSP_H_ERR__BOOL_STD</v>
      </c>
      <c r="W207" t="str">
        <f t="shared" si="64"/>
        <v>Min ( [PREP_SUR_INSP_H_ERR__BOOL] )</v>
      </c>
      <c r="X207" t="str">
        <f t="shared" si="65"/>
        <v>Max ( [PREP_SUR_INSP_H_ERR__BOOL] )</v>
      </c>
      <c r="Y207" t="str">
        <f t="shared" si="66"/>
        <v>AVG ( [PREP_SUR_INSP_H_ERR__BOOL] )</v>
      </c>
      <c r="Z207" t="str">
        <f t="shared" si="67"/>
        <v>StdDev ([PREP_SUR_INSP_H_ERR__BOOL] )</v>
      </c>
    </row>
    <row r="208" spans="1:26" x14ac:dyDescent="0.25">
      <c r="A208" s="1" t="s">
        <v>41</v>
      </c>
      <c r="B208" s="1" t="s">
        <v>41</v>
      </c>
      <c r="C208" s="1"/>
      <c r="D208" s="1"/>
      <c r="E208" s="1"/>
      <c r="F208" s="1" t="s">
        <v>41</v>
      </c>
      <c r="G208" t="s">
        <v>2005</v>
      </c>
      <c r="I208" t="s">
        <v>2004</v>
      </c>
      <c r="J208" t="s">
        <v>76</v>
      </c>
      <c r="L208"/>
      <c r="M208" t="str">
        <f t="shared" si="55"/>
        <v>RAW_SUR_INSP_ERR_NO__INT</v>
      </c>
      <c r="N208" t="str">
        <f t="shared" si="56"/>
        <v>PREP_SUR_INSP_ERR_NO__INT</v>
      </c>
      <c r="O208" t="str">
        <f t="shared" si="57"/>
        <v>[RAW_SUR_INSP_ERR_NO__INT]</v>
      </c>
      <c r="P208" t="str">
        <f t="shared" si="58"/>
        <v>C_SUR_INSP_ERR_NO__INT</v>
      </c>
      <c r="Q208" t="str">
        <f t="shared" si="59"/>
        <v>[PREP_SUR_INSP_ERR_NO__INT]</v>
      </c>
      <c r="S208" t="str">
        <f t="shared" si="60"/>
        <v>CV_SUR_INSP_ERR_NO__INT_MIN</v>
      </c>
      <c r="T208" t="str">
        <f t="shared" si="61"/>
        <v>CV_SUR_INSP_ERR_NO__INT_MAX</v>
      </c>
      <c r="U208" t="str">
        <f t="shared" si="62"/>
        <v>CV_SUR_INSP_ERR_NO__INT_AVG</v>
      </c>
      <c r="V208" t="str">
        <f t="shared" si="63"/>
        <v>CV_SUR_INSP_ERR_NO__INT_STD</v>
      </c>
      <c r="W208" t="str">
        <f t="shared" si="64"/>
        <v>Min ( [PREP_SUR_INSP_ERR_NO__INT] )</v>
      </c>
      <c r="X208" t="str">
        <f t="shared" si="65"/>
        <v>Max ( [PREP_SUR_INSP_ERR_NO__INT] )</v>
      </c>
      <c r="Y208" t="str">
        <f t="shared" si="66"/>
        <v>AVG ( [PREP_SUR_INSP_ERR_NO__INT] )</v>
      </c>
      <c r="Z208" t="str">
        <f t="shared" si="67"/>
        <v>StdDev ([PREP_SUR_INSP_ERR_NO__INT] )</v>
      </c>
    </row>
    <row r="209" spans="1:26" x14ac:dyDescent="0.25">
      <c r="A209" s="1" t="s">
        <v>41</v>
      </c>
      <c r="B209" s="1" t="s">
        <v>41</v>
      </c>
      <c r="C209" s="1" t="s">
        <v>41</v>
      </c>
      <c r="D209" s="1" t="s">
        <v>41</v>
      </c>
      <c r="E209" s="1" t="s">
        <v>41</v>
      </c>
      <c r="F209" s="1"/>
      <c r="G209" t="s">
        <v>2947</v>
      </c>
      <c r="I209" t="s">
        <v>2946</v>
      </c>
      <c r="J209" t="s">
        <v>2766</v>
      </c>
      <c r="L209"/>
      <c r="M209" t="str">
        <f t="shared" si="55"/>
        <v>RAW_EX_LPR_EN_BBZ_TM12_PV_N</v>
      </c>
      <c r="N209" t="str">
        <f t="shared" si="56"/>
        <v>PREP_EX_LPR_EN_BBZ_TM12_PV_N</v>
      </c>
      <c r="O209" t="str">
        <f t="shared" si="57"/>
        <v>[RAW_EX_LPR_EN_BBZ_TM12_PV_N]</v>
      </c>
      <c r="P209" t="str">
        <f t="shared" si="58"/>
        <v>C_EX_LPR_EN_BBZ_TM12_PV_N</v>
      </c>
      <c r="Q209" t="str">
        <f t="shared" si="59"/>
        <v>[PREP_EX_LPR_EN_BBZ_TM12_PV_N]</v>
      </c>
      <c r="R209" s="25">
        <f t="shared" ref="R209:R215" si="68">LEN(S209)</f>
        <v>30</v>
      </c>
      <c r="S209" t="str">
        <f t="shared" si="60"/>
        <v>CV_EX_LPR_EN_BBZ_TM12_PV_N_MIN</v>
      </c>
      <c r="T209" t="str">
        <f t="shared" si="61"/>
        <v>CV_EX_LPR_EN_BBZ_TM12_PV_N_MAX</v>
      </c>
      <c r="U209" t="str">
        <f t="shared" si="62"/>
        <v>CV_EX_LPR_EN_BBZ_TM12_PV_N_AVG</v>
      </c>
      <c r="V209" t="str">
        <f t="shared" si="63"/>
        <v>CV_EX_LPR_EN_BBZ_TM12_PV_N_STD</v>
      </c>
      <c r="W209" t="str">
        <f t="shared" si="64"/>
        <v>Min ( [PREP_EX_LPR_EN_BBZ_TM12_PV_N] )</v>
      </c>
      <c r="X209" t="str">
        <f t="shared" si="65"/>
        <v>Max ( [PREP_EX_LPR_EN_BBZ_TM12_PV_N] )</v>
      </c>
      <c r="Y209" t="str">
        <f t="shared" si="66"/>
        <v>AVG ( [PREP_EX_LPR_EN_BBZ_TM12_PV_N] )</v>
      </c>
      <c r="Z209" t="str">
        <f t="shared" si="67"/>
        <v>StdDev ([PREP_EX_LPR_EN_BBZ_TM12_PV_N] )</v>
      </c>
    </row>
    <row r="210" spans="1:26" x14ac:dyDescent="0.25">
      <c r="A210" s="1" t="s">
        <v>41</v>
      </c>
      <c r="B210" s="1" t="s">
        <v>41</v>
      </c>
      <c r="C210" s="1" t="s">
        <v>41</v>
      </c>
      <c r="D210" s="1" t="s">
        <v>41</v>
      </c>
      <c r="E210" s="1" t="s">
        <v>41</v>
      </c>
      <c r="F210" s="1"/>
      <c r="G210" t="s">
        <v>2955</v>
      </c>
      <c r="I210" t="s">
        <v>2954</v>
      </c>
      <c r="J210" t="s">
        <v>2766</v>
      </c>
      <c r="L210"/>
      <c r="M210" t="str">
        <f t="shared" si="55"/>
        <v>RAW_EX_LPR_BBZ_PV_N</v>
      </c>
      <c r="N210" t="str">
        <f t="shared" si="56"/>
        <v>PREP_EX_LPR_BBZ_PV_N</v>
      </c>
      <c r="O210" t="str">
        <f t="shared" si="57"/>
        <v>[RAW_EX_LPR_BBZ_PV_N]</v>
      </c>
      <c r="P210" t="str">
        <f t="shared" si="58"/>
        <v>C_EX_LPR_BBZ_PV_N</v>
      </c>
      <c r="Q210" t="str">
        <f t="shared" si="59"/>
        <v>[PREP_EX_LPR_BBZ_PV_N]</v>
      </c>
      <c r="R210" s="25">
        <f t="shared" si="68"/>
        <v>22</v>
      </c>
      <c r="S210" t="str">
        <f t="shared" si="60"/>
        <v>CV_EX_LPR_BBZ_PV_N_MIN</v>
      </c>
      <c r="T210" t="str">
        <f t="shared" si="61"/>
        <v>CV_EX_LPR_BBZ_PV_N_MAX</v>
      </c>
      <c r="U210" t="str">
        <f t="shared" si="62"/>
        <v>CV_EX_LPR_BBZ_PV_N_AVG</v>
      </c>
      <c r="V210" t="str">
        <f t="shared" si="63"/>
        <v>CV_EX_LPR_BBZ_PV_N_STD</v>
      </c>
      <c r="W210" t="str">
        <f t="shared" si="64"/>
        <v>Min ( [PREP_EX_LPR_BBZ_PV_N] )</v>
      </c>
      <c r="X210" t="str">
        <f t="shared" si="65"/>
        <v>Max ( [PREP_EX_LPR_BBZ_PV_N] )</v>
      </c>
      <c r="Y210" t="str">
        <f t="shared" si="66"/>
        <v>AVG ( [PREP_EX_LPR_BBZ_PV_N] )</v>
      </c>
      <c r="Z210" t="str">
        <f t="shared" si="67"/>
        <v>StdDev ([PREP_EX_LPR_BBZ_PV_N] )</v>
      </c>
    </row>
    <row r="211" spans="1:26" x14ac:dyDescent="0.25">
      <c r="A211" s="1" t="s">
        <v>41</v>
      </c>
      <c r="B211" s="1" t="s">
        <v>41</v>
      </c>
      <c r="C211" s="1" t="s">
        <v>41</v>
      </c>
      <c r="D211" s="1" t="s">
        <v>41</v>
      </c>
      <c r="E211" s="1" t="s">
        <v>41</v>
      </c>
      <c r="F211" s="1"/>
      <c r="G211" t="s">
        <v>2975</v>
      </c>
      <c r="I211" t="s">
        <v>2974</v>
      </c>
      <c r="J211" t="s">
        <v>2766</v>
      </c>
      <c r="L211"/>
      <c r="M211" t="str">
        <f t="shared" si="55"/>
        <v>RAW_EX_LPR_EX_BBZ_TM13_PV_N</v>
      </c>
      <c r="N211" t="str">
        <f t="shared" si="56"/>
        <v>PREP_EX_LPR_EX_BBZ_TM13_PV_N</v>
      </c>
      <c r="O211" t="str">
        <f t="shared" si="57"/>
        <v>[RAW_EX_LPR_EX_BBZ_TM13_PV_N]</v>
      </c>
      <c r="P211" t="str">
        <f t="shared" si="58"/>
        <v>C_EX_LPR_EX_BBZ_TM13_PV_N</v>
      </c>
      <c r="Q211" t="str">
        <f t="shared" si="59"/>
        <v>[PREP_EX_LPR_EX_BBZ_TM13_PV_N]</v>
      </c>
      <c r="R211" s="25">
        <f t="shared" si="68"/>
        <v>30</v>
      </c>
      <c r="S211" t="str">
        <f t="shared" si="60"/>
        <v>CV_EX_LPR_EX_BBZ_TM13_PV_N_MIN</v>
      </c>
      <c r="T211" t="str">
        <f t="shared" si="61"/>
        <v>CV_EX_LPR_EX_BBZ_TM13_PV_N_MAX</v>
      </c>
      <c r="U211" t="str">
        <f t="shared" si="62"/>
        <v>CV_EX_LPR_EX_BBZ_TM13_PV_N_AVG</v>
      </c>
      <c r="V211" t="str">
        <f t="shared" si="63"/>
        <v>CV_EX_LPR_EX_BBZ_TM13_PV_N_STD</v>
      </c>
      <c r="W211" t="str">
        <f t="shared" si="64"/>
        <v>Min ( [PREP_EX_LPR_EX_BBZ_TM13_PV_N] )</v>
      </c>
      <c r="X211" t="str">
        <f t="shared" si="65"/>
        <v>Max ( [PREP_EX_LPR_EX_BBZ_TM13_PV_N] )</v>
      </c>
      <c r="Y211" t="str">
        <f t="shared" si="66"/>
        <v>AVG ( [PREP_EX_LPR_EX_BBZ_TM13_PV_N] )</v>
      </c>
      <c r="Z211" t="str">
        <f t="shared" si="67"/>
        <v>StdDev ([PREP_EX_LPR_EX_BBZ_TM13_PV_N] )</v>
      </c>
    </row>
    <row r="212" spans="1:26" x14ac:dyDescent="0.25">
      <c r="A212" s="1" t="s">
        <v>41</v>
      </c>
      <c r="B212" s="1" t="s">
        <v>41</v>
      </c>
      <c r="C212" s="1" t="s">
        <v>41</v>
      </c>
      <c r="D212" s="1" t="s">
        <v>41</v>
      </c>
      <c r="E212" s="1" t="s">
        <v>41</v>
      </c>
      <c r="F212" s="20" t="s">
        <v>4657</v>
      </c>
      <c r="G212" t="s">
        <v>3299</v>
      </c>
      <c r="I212" t="s">
        <v>3298</v>
      </c>
      <c r="J212" t="s">
        <v>60</v>
      </c>
      <c r="M212" t="str">
        <f t="shared" si="55"/>
        <v>RAW_STR_WD_PV_MM</v>
      </c>
      <c r="N212" t="str">
        <f t="shared" si="56"/>
        <v>PREP_STR_WD_PV_MM</v>
      </c>
      <c r="O212" t="str">
        <f t="shared" si="57"/>
        <v>[RAW_STR_WD_PV_MM]</v>
      </c>
      <c r="P212" t="str">
        <f t="shared" si="58"/>
        <v>C_STR_WD_PV_MM</v>
      </c>
      <c r="Q212" t="str">
        <f t="shared" si="59"/>
        <v>[PREP_STR_WD_PV_MM]</v>
      </c>
      <c r="R212" s="25">
        <f t="shared" si="68"/>
        <v>19</v>
      </c>
      <c r="S212" t="str">
        <f t="shared" si="60"/>
        <v>CV_STR_WD_PV_MM_MIN</v>
      </c>
      <c r="T212" t="str">
        <f t="shared" si="61"/>
        <v>CV_STR_WD_PV_MM_MAX</v>
      </c>
      <c r="U212" t="str">
        <f t="shared" si="62"/>
        <v>CV_STR_WD_PV_MM_AVG</v>
      </c>
      <c r="V212" t="str">
        <f t="shared" si="63"/>
        <v>CV_STR_WD_PV_MM_STD</v>
      </c>
      <c r="W212" t="str">
        <f t="shared" si="64"/>
        <v>Min ( [PREP_STR_WD_PV_MM] )</v>
      </c>
      <c r="X212" t="str">
        <f t="shared" si="65"/>
        <v>Max ( [PREP_STR_WD_PV_MM] )</v>
      </c>
      <c r="Y212" t="str">
        <f t="shared" si="66"/>
        <v>AVG ( [PREP_STR_WD_PV_MM] )</v>
      </c>
      <c r="Z212" t="str">
        <f t="shared" si="67"/>
        <v>StdDev ([PREP_STR_WD_PV_MM] )</v>
      </c>
    </row>
    <row r="213" spans="1:26" x14ac:dyDescent="0.25">
      <c r="A213" s="1" t="s">
        <v>41</v>
      </c>
      <c r="B213" s="1" t="s">
        <v>41</v>
      </c>
      <c r="C213" s="1" t="s">
        <v>41</v>
      </c>
      <c r="D213" s="1" t="s">
        <v>41</v>
      </c>
      <c r="E213" s="1" t="s">
        <v>41</v>
      </c>
      <c r="F213" s="1" t="s">
        <v>41</v>
      </c>
      <c r="G213" t="s">
        <v>3351</v>
      </c>
      <c r="I213" t="s">
        <v>3350</v>
      </c>
      <c r="J213" t="s">
        <v>60</v>
      </c>
      <c r="L213"/>
      <c r="M213" t="str">
        <f t="shared" si="55"/>
        <v>RAW_EX_GWD_WD_PV_MM</v>
      </c>
      <c r="N213" t="str">
        <f t="shared" si="56"/>
        <v>PREP_EX_GWD_WD_PV_MM</v>
      </c>
      <c r="O213" t="str">
        <f t="shared" si="57"/>
        <v>[RAW_EX_GWD_WD_PV_MM]</v>
      </c>
      <c r="P213" t="str">
        <f t="shared" si="58"/>
        <v>C_EX_GWD_WD_PV_MM</v>
      </c>
      <c r="Q213" t="str">
        <f t="shared" si="59"/>
        <v>[PREP_EX_GWD_WD_PV_MM]</v>
      </c>
      <c r="R213" s="25">
        <f t="shared" si="68"/>
        <v>22</v>
      </c>
      <c r="S213" t="str">
        <f t="shared" si="60"/>
        <v>CV_EX_GWD_WD_PV_MM_MIN</v>
      </c>
      <c r="T213" t="str">
        <f t="shared" si="61"/>
        <v>CV_EX_GWD_WD_PV_MM_MAX</v>
      </c>
      <c r="U213" t="str">
        <f t="shared" si="62"/>
        <v>CV_EX_GWD_WD_PV_MM_AVG</v>
      </c>
      <c r="V213" t="str">
        <f t="shared" si="63"/>
        <v>CV_EX_GWD_WD_PV_MM_STD</v>
      </c>
      <c r="W213" t="str">
        <f t="shared" si="64"/>
        <v>Min ( [PREP_EX_GWD_WD_PV_MM] )</v>
      </c>
      <c r="X213" t="str">
        <f t="shared" si="65"/>
        <v>Max ( [PREP_EX_GWD_WD_PV_MM] )</v>
      </c>
      <c r="Y213" t="str">
        <f t="shared" si="66"/>
        <v>AVG ( [PREP_EX_GWD_WD_PV_MM] )</v>
      </c>
      <c r="Z213" t="str">
        <f t="shared" si="67"/>
        <v>StdDev ([PREP_EX_GWD_WD_PV_MM] )</v>
      </c>
    </row>
    <row r="214" spans="1:26" x14ac:dyDescent="0.25">
      <c r="A214" s="1" t="s">
        <v>41</v>
      </c>
      <c r="B214" s="1" t="s">
        <v>41</v>
      </c>
      <c r="C214" s="1" t="s">
        <v>41</v>
      </c>
      <c r="D214" s="1" t="s">
        <v>41</v>
      </c>
      <c r="E214" s="1" t="s">
        <v>41</v>
      </c>
      <c r="F214" s="1" t="s">
        <v>41</v>
      </c>
      <c r="G214" t="s">
        <v>3355</v>
      </c>
      <c r="I214" t="s">
        <v>3354</v>
      </c>
      <c r="J214" t="s">
        <v>60</v>
      </c>
      <c r="L214"/>
      <c r="M214" t="str">
        <f t="shared" si="55"/>
        <v>RAW_EX_TKNG_TKN_PV_MM</v>
      </c>
      <c r="N214" t="str">
        <f t="shared" si="56"/>
        <v>PREP_EX_TKNG_TKN_PV_MM</v>
      </c>
      <c r="O214" t="str">
        <f t="shared" si="57"/>
        <v>[RAW_EX_TKNG_TKN_PV_MM]</v>
      </c>
      <c r="P214" t="str">
        <f t="shared" si="58"/>
        <v>C_EX_TKNG_TKN_PV_MM</v>
      </c>
      <c r="Q214" t="str">
        <f t="shared" si="59"/>
        <v>[PREP_EX_TKNG_TKN_PV_MM]</v>
      </c>
      <c r="R214" s="25">
        <f t="shared" si="68"/>
        <v>24</v>
      </c>
      <c r="S214" t="str">
        <f t="shared" si="60"/>
        <v>CV_EX_TKNG_TKN_PV_MM_MIN</v>
      </c>
      <c r="T214" t="str">
        <f t="shared" si="61"/>
        <v>CV_EX_TKNG_TKN_PV_MM_MAX</v>
      </c>
      <c r="U214" t="str">
        <f t="shared" si="62"/>
        <v>CV_EX_TKNG_TKN_PV_MM_AVG</v>
      </c>
      <c r="V214" t="str">
        <f t="shared" si="63"/>
        <v>CV_EX_TKNG_TKN_PV_MM_STD</v>
      </c>
      <c r="W214" t="str">
        <f t="shared" si="64"/>
        <v>Min ( [PREP_EX_TKNG_TKN_PV_MM] )</v>
      </c>
      <c r="X214" t="str">
        <f t="shared" si="65"/>
        <v>Max ( [PREP_EX_TKNG_TKN_PV_MM] )</v>
      </c>
      <c r="Y214" t="str">
        <f t="shared" si="66"/>
        <v>AVG ( [PREP_EX_TKNG_TKN_PV_MM] )</v>
      </c>
      <c r="Z214" t="str">
        <f t="shared" si="67"/>
        <v>StdDev ([PREP_EX_TKNG_TKN_PV_MM] )</v>
      </c>
    </row>
    <row r="215" spans="1:26" x14ac:dyDescent="0.25">
      <c r="A215" s="1" t="s">
        <v>41</v>
      </c>
      <c r="B215" s="1" t="s">
        <v>41</v>
      </c>
      <c r="C215" s="1" t="s">
        <v>41</v>
      </c>
      <c r="D215" s="1" t="s">
        <v>41</v>
      </c>
      <c r="E215" s="1" t="s">
        <v>41</v>
      </c>
      <c r="F215" s="1"/>
      <c r="G215" t="s">
        <v>2987</v>
      </c>
      <c r="I215" t="s">
        <v>2986</v>
      </c>
      <c r="J215" t="s">
        <v>2766</v>
      </c>
      <c r="L215"/>
      <c r="M215" t="str">
        <f t="shared" si="55"/>
        <v>RAW_EX_INSP_BBZ_TM14_PV_N</v>
      </c>
      <c r="N215" t="str">
        <f t="shared" si="56"/>
        <v>PREP_EX_INSP_BBZ_TM14_PV_N</v>
      </c>
      <c r="O215" t="str">
        <f t="shared" si="57"/>
        <v>[RAW_EX_INSP_BBZ_TM14_PV_N]</v>
      </c>
      <c r="P215" t="str">
        <f t="shared" si="58"/>
        <v>C_EX_INSP_BBZ_TM14_PV_N</v>
      </c>
      <c r="Q215" t="str">
        <f t="shared" si="59"/>
        <v>[PREP_EX_INSP_BBZ_TM14_PV_N]</v>
      </c>
      <c r="R215" s="25">
        <f t="shared" si="68"/>
        <v>28</v>
      </c>
      <c r="S215" t="str">
        <f t="shared" si="60"/>
        <v>CV_EX_INSP_BBZ_TM14_PV_N_MIN</v>
      </c>
      <c r="T215" t="str">
        <f t="shared" si="61"/>
        <v>CV_EX_INSP_BBZ_TM14_PV_N_MAX</v>
      </c>
      <c r="U215" t="str">
        <f t="shared" si="62"/>
        <v>CV_EX_INSP_BBZ_TM14_PV_N_AVG</v>
      </c>
      <c r="V215" t="str">
        <f t="shared" si="63"/>
        <v>CV_EX_INSP_BBZ_TM14_PV_N_STD</v>
      </c>
      <c r="W215" t="str">
        <f t="shared" si="64"/>
        <v>Min ( [PREP_EX_INSP_BBZ_TM14_PV_N] )</v>
      </c>
      <c r="X215" t="str">
        <f t="shared" si="65"/>
        <v>Max ( [PREP_EX_INSP_BBZ_TM14_PV_N] )</v>
      </c>
      <c r="Y215" t="str">
        <f t="shared" si="66"/>
        <v>AVG ( [PREP_EX_INSP_BBZ_TM14_PV_N] )</v>
      </c>
      <c r="Z215" t="str">
        <f t="shared" si="67"/>
        <v>StdDev ([PREP_EX_INSP_BBZ_TM14_PV_N] )</v>
      </c>
    </row>
    <row r="216" spans="1:26" x14ac:dyDescent="0.25">
      <c r="A216" s="1" t="s">
        <v>41</v>
      </c>
      <c r="B216" s="1" t="s">
        <v>41</v>
      </c>
      <c r="C216" s="1"/>
      <c r="D216" s="1"/>
      <c r="E216" s="1"/>
      <c r="F216" s="1" t="s">
        <v>41</v>
      </c>
      <c r="G216" t="s">
        <v>2116</v>
      </c>
      <c r="I216" t="s">
        <v>2115</v>
      </c>
      <c r="J216" t="s">
        <v>62</v>
      </c>
      <c r="L216"/>
      <c r="M216" t="str">
        <f t="shared" si="55"/>
        <v>RAW_EX_INSP_ERR_TOP_DS_H__BOOL</v>
      </c>
      <c r="N216" t="str">
        <f t="shared" si="56"/>
        <v>PREP_EX_INSP_ERR_TOP_DS_H__BOOL</v>
      </c>
      <c r="O216" t="str">
        <f t="shared" si="57"/>
        <v>[RAW_EX_INSP_ERR_TOP_DS_H__BOOL]</v>
      </c>
      <c r="P216" t="str">
        <f t="shared" si="58"/>
        <v>C_EX_INSP_ERR_TOP_DS_H__BOOL</v>
      </c>
      <c r="Q216" t="str">
        <f t="shared" si="59"/>
        <v>[PREP_EX_INSP_ERR_TOP_DS_H__BOOL]</v>
      </c>
      <c r="S216" t="str">
        <f t="shared" si="60"/>
        <v>CV_EX_INSP_ERR_TOP_DS_H__BOOL_MIN</v>
      </c>
      <c r="T216" t="str">
        <f t="shared" si="61"/>
        <v>CV_EX_INSP_ERR_TOP_DS_H__BOOL_MAX</v>
      </c>
      <c r="U216" t="str">
        <f t="shared" si="62"/>
        <v>CV_EX_INSP_ERR_TOP_DS_H__BOOL_AVG</v>
      </c>
      <c r="V216" t="str">
        <f t="shared" si="63"/>
        <v>CV_EX_INSP_ERR_TOP_DS_H__BOOL_STD</v>
      </c>
      <c r="W216" t="str">
        <f t="shared" si="64"/>
        <v>Min ( [PREP_EX_INSP_ERR_TOP_DS_H__BOOL] )</v>
      </c>
      <c r="X216" t="str">
        <f t="shared" si="65"/>
        <v>Max ( [PREP_EX_INSP_ERR_TOP_DS_H__BOOL] )</v>
      </c>
      <c r="Y216" t="str">
        <f t="shared" si="66"/>
        <v>AVG ( [PREP_EX_INSP_ERR_TOP_DS_H__BOOL] )</v>
      </c>
      <c r="Z216" t="str">
        <f t="shared" si="67"/>
        <v>StdDev ([PREP_EX_INSP_ERR_TOP_DS_H__BOOL] )</v>
      </c>
    </row>
    <row r="217" spans="1:26" x14ac:dyDescent="0.25">
      <c r="A217" s="1" t="s">
        <v>41</v>
      </c>
      <c r="B217" s="1" t="s">
        <v>41</v>
      </c>
      <c r="C217" s="1"/>
      <c r="D217" s="1"/>
      <c r="E217" s="1"/>
      <c r="F217" s="1" t="s">
        <v>41</v>
      </c>
      <c r="G217" t="s">
        <v>2120</v>
      </c>
      <c r="I217" t="s">
        <v>2119</v>
      </c>
      <c r="J217" t="s">
        <v>62</v>
      </c>
      <c r="L217"/>
      <c r="M217" t="str">
        <f t="shared" si="55"/>
        <v>RAW_EX_INSP_ERR_TOP_MID_H__BOOL</v>
      </c>
      <c r="N217" t="str">
        <f t="shared" si="56"/>
        <v>PREP_EX_INSP_ERR_TOP_MID_H__BOOL</v>
      </c>
      <c r="O217" t="str">
        <f t="shared" si="57"/>
        <v>[RAW_EX_INSP_ERR_TOP_MID_H__BOOL]</v>
      </c>
      <c r="P217" t="str">
        <f t="shared" si="58"/>
        <v>C_EX_INSP_ERR_TOP_MID_H__BOOL</v>
      </c>
      <c r="Q217" t="str">
        <f t="shared" si="59"/>
        <v>[PREP_EX_INSP_ERR_TOP_MID_H__BOOL]</v>
      </c>
      <c r="S217" t="str">
        <f t="shared" si="60"/>
        <v>CV_EX_INSP_ERR_TOP_MID_H__BOOL_MIN</v>
      </c>
      <c r="T217" t="str">
        <f t="shared" si="61"/>
        <v>CV_EX_INSP_ERR_TOP_MID_H__BOOL_MAX</v>
      </c>
      <c r="U217" t="str">
        <f t="shared" si="62"/>
        <v>CV_EX_INSP_ERR_TOP_MID_H__BOOL_AVG</v>
      </c>
      <c r="V217" t="str">
        <f t="shared" si="63"/>
        <v>CV_EX_INSP_ERR_TOP_MID_H__BOOL_STD</v>
      </c>
      <c r="W217" t="str">
        <f t="shared" si="64"/>
        <v>Min ( [PREP_EX_INSP_ERR_TOP_MID_H__BOOL] )</v>
      </c>
      <c r="X217" t="str">
        <f t="shared" si="65"/>
        <v>Max ( [PREP_EX_INSP_ERR_TOP_MID_H__BOOL] )</v>
      </c>
      <c r="Y217" t="str">
        <f t="shared" si="66"/>
        <v>AVG ( [PREP_EX_INSP_ERR_TOP_MID_H__BOOL] )</v>
      </c>
      <c r="Z217" t="str">
        <f t="shared" si="67"/>
        <v>StdDev ([PREP_EX_INSP_ERR_TOP_MID_H__BOOL] )</v>
      </c>
    </row>
    <row r="218" spans="1:26" x14ac:dyDescent="0.25">
      <c r="A218" s="1" t="s">
        <v>41</v>
      </c>
      <c r="B218" s="1" t="s">
        <v>41</v>
      </c>
      <c r="C218" s="1"/>
      <c r="D218" s="1"/>
      <c r="E218" s="1"/>
      <c r="F218" s="1" t="s">
        <v>41</v>
      </c>
      <c r="G218" t="s">
        <v>2124</v>
      </c>
      <c r="I218" t="s">
        <v>2123</v>
      </c>
      <c r="J218" t="s">
        <v>62</v>
      </c>
      <c r="L218"/>
      <c r="M218" t="str">
        <f t="shared" si="55"/>
        <v>RAW_EX_INSP_ERR_TOP_OS_H__BOOL</v>
      </c>
      <c r="N218" t="str">
        <f t="shared" si="56"/>
        <v>PREP_EX_INSP_ERR_TOP_OS_H__BOOL</v>
      </c>
      <c r="O218" t="str">
        <f t="shared" si="57"/>
        <v>[RAW_EX_INSP_ERR_TOP_OS_H__BOOL]</v>
      </c>
      <c r="P218" t="str">
        <f t="shared" si="58"/>
        <v>C_EX_INSP_ERR_TOP_OS_H__BOOL</v>
      </c>
      <c r="Q218" t="str">
        <f t="shared" si="59"/>
        <v>[PREP_EX_INSP_ERR_TOP_OS_H__BOOL]</v>
      </c>
      <c r="S218" t="str">
        <f t="shared" si="60"/>
        <v>CV_EX_INSP_ERR_TOP_OS_H__BOOL_MIN</v>
      </c>
      <c r="T218" t="str">
        <f t="shared" si="61"/>
        <v>CV_EX_INSP_ERR_TOP_OS_H__BOOL_MAX</v>
      </c>
      <c r="U218" t="str">
        <f t="shared" si="62"/>
        <v>CV_EX_INSP_ERR_TOP_OS_H__BOOL_AVG</v>
      </c>
      <c r="V218" t="str">
        <f t="shared" si="63"/>
        <v>CV_EX_INSP_ERR_TOP_OS_H__BOOL_STD</v>
      </c>
      <c r="W218" t="str">
        <f t="shared" si="64"/>
        <v>Min ( [PREP_EX_INSP_ERR_TOP_OS_H__BOOL] )</v>
      </c>
      <c r="X218" t="str">
        <f t="shared" si="65"/>
        <v>Max ( [PREP_EX_INSP_ERR_TOP_OS_H__BOOL] )</v>
      </c>
      <c r="Y218" t="str">
        <f t="shared" si="66"/>
        <v>AVG ( [PREP_EX_INSP_ERR_TOP_OS_H__BOOL] )</v>
      </c>
      <c r="Z218" t="str">
        <f t="shared" si="67"/>
        <v>StdDev ([PREP_EX_INSP_ERR_TOP_OS_H__BOOL] )</v>
      </c>
    </row>
    <row r="219" spans="1:26" x14ac:dyDescent="0.25">
      <c r="A219" s="1" t="s">
        <v>41</v>
      </c>
      <c r="B219" s="1" t="s">
        <v>41</v>
      </c>
      <c r="C219" s="1"/>
      <c r="D219" s="1"/>
      <c r="E219" s="1"/>
      <c r="F219" s="1" t="s">
        <v>41</v>
      </c>
      <c r="G219" t="s">
        <v>2128</v>
      </c>
      <c r="I219" t="s">
        <v>2127</v>
      </c>
      <c r="J219" t="s">
        <v>62</v>
      </c>
      <c r="L219"/>
      <c r="M219" t="str">
        <f t="shared" si="55"/>
        <v>RAW_EX_INSP_ERR_TOP_DS_L__BOOL</v>
      </c>
      <c r="N219" t="str">
        <f t="shared" si="56"/>
        <v>PREP_EX_INSP_ERR_TOP_DS_L__BOOL</v>
      </c>
      <c r="O219" t="str">
        <f t="shared" si="57"/>
        <v>[RAW_EX_INSP_ERR_TOP_DS_L__BOOL]</v>
      </c>
      <c r="P219" t="str">
        <f t="shared" si="58"/>
        <v>C_EX_INSP_ERR_TOP_DS_L__BOOL</v>
      </c>
      <c r="Q219" t="str">
        <f t="shared" si="59"/>
        <v>[PREP_EX_INSP_ERR_TOP_DS_L__BOOL]</v>
      </c>
      <c r="S219" t="str">
        <f t="shared" si="60"/>
        <v>CV_EX_INSP_ERR_TOP_DS_L__BOOL_MIN</v>
      </c>
      <c r="T219" t="str">
        <f t="shared" si="61"/>
        <v>CV_EX_INSP_ERR_TOP_DS_L__BOOL_MAX</v>
      </c>
      <c r="U219" t="str">
        <f t="shared" si="62"/>
        <v>CV_EX_INSP_ERR_TOP_DS_L__BOOL_AVG</v>
      </c>
      <c r="V219" t="str">
        <f t="shared" si="63"/>
        <v>CV_EX_INSP_ERR_TOP_DS_L__BOOL_STD</v>
      </c>
      <c r="W219" t="str">
        <f t="shared" si="64"/>
        <v>Min ( [PREP_EX_INSP_ERR_TOP_DS_L__BOOL] )</v>
      </c>
      <c r="X219" t="str">
        <f t="shared" si="65"/>
        <v>Max ( [PREP_EX_INSP_ERR_TOP_DS_L__BOOL] )</v>
      </c>
      <c r="Y219" t="str">
        <f t="shared" si="66"/>
        <v>AVG ( [PREP_EX_INSP_ERR_TOP_DS_L__BOOL] )</v>
      </c>
      <c r="Z219" t="str">
        <f t="shared" si="67"/>
        <v>StdDev ([PREP_EX_INSP_ERR_TOP_DS_L__BOOL] )</v>
      </c>
    </row>
    <row r="220" spans="1:26" x14ac:dyDescent="0.25">
      <c r="A220" s="1" t="s">
        <v>41</v>
      </c>
      <c r="B220" s="1" t="s">
        <v>41</v>
      </c>
      <c r="C220" s="1"/>
      <c r="D220" s="1"/>
      <c r="E220" s="1"/>
      <c r="F220" s="1" t="s">
        <v>41</v>
      </c>
      <c r="G220" t="s">
        <v>2132</v>
      </c>
      <c r="I220" t="s">
        <v>2131</v>
      </c>
      <c r="J220" t="s">
        <v>62</v>
      </c>
      <c r="L220"/>
      <c r="M220" t="str">
        <f t="shared" si="55"/>
        <v>RAW_EX_INSP_ERR_TOP_MID_L__BOOL</v>
      </c>
      <c r="N220" t="str">
        <f t="shared" si="56"/>
        <v>PREP_EX_INSP_ERR_TOP_MID_L__BOOL</v>
      </c>
      <c r="O220" t="str">
        <f t="shared" si="57"/>
        <v>[RAW_EX_INSP_ERR_TOP_MID_L__BOOL]</v>
      </c>
      <c r="P220" t="str">
        <f t="shared" si="58"/>
        <v>C_EX_INSP_ERR_TOP_MID_L__BOOL</v>
      </c>
      <c r="Q220" t="str">
        <f t="shared" si="59"/>
        <v>[PREP_EX_INSP_ERR_TOP_MID_L__BOOL]</v>
      </c>
      <c r="S220" t="str">
        <f t="shared" si="60"/>
        <v>CV_EX_INSP_ERR_TOP_MID_L__BOOL_MIN</v>
      </c>
      <c r="T220" t="str">
        <f t="shared" si="61"/>
        <v>CV_EX_INSP_ERR_TOP_MID_L__BOOL_MAX</v>
      </c>
      <c r="U220" t="str">
        <f t="shared" si="62"/>
        <v>CV_EX_INSP_ERR_TOP_MID_L__BOOL_AVG</v>
      </c>
      <c r="V220" t="str">
        <f t="shared" si="63"/>
        <v>CV_EX_INSP_ERR_TOP_MID_L__BOOL_STD</v>
      </c>
      <c r="W220" t="str">
        <f t="shared" si="64"/>
        <v>Min ( [PREP_EX_INSP_ERR_TOP_MID_L__BOOL] )</v>
      </c>
      <c r="X220" t="str">
        <f t="shared" si="65"/>
        <v>Max ( [PREP_EX_INSP_ERR_TOP_MID_L__BOOL] )</v>
      </c>
      <c r="Y220" t="str">
        <f t="shared" si="66"/>
        <v>AVG ( [PREP_EX_INSP_ERR_TOP_MID_L__BOOL] )</v>
      </c>
      <c r="Z220" t="str">
        <f t="shared" si="67"/>
        <v>StdDev ([PREP_EX_INSP_ERR_TOP_MID_L__BOOL] )</v>
      </c>
    </row>
    <row r="221" spans="1:26" x14ac:dyDescent="0.25">
      <c r="A221" s="1" t="s">
        <v>41</v>
      </c>
      <c r="B221" s="1" t="s">
        <v>41</v>
      </c>
      <c r="C221" s="1"/>
      <c r="D221" s="1"/>
      <c r="E221" s="1"/>
      <c r="F221" s="1" t="s">
        <v>41</v>
      </c>
      <c r="G221" t="s">
        <v>2136</v>
      </c>
      <c r="I221" t="s">
        <v>2135</v>
      </c>
      <c r="J221" t="s">
        <v>62</v>
      </c>
      <c r="L221"/>
      <c r="M221" t="str">
        <f t="shared" si="55"/>
        <v>RAW_EX_INSP_ERR_TOP_OS_L__BOOL</v>
      </c>
      <c r="N221" t="str">
        <f t="shared" si="56"/>
        <v>PREP_EX_INSP_ERR_TOP_OS_L__BOOL</v>
      </c>
      <c r="O221" t="str">
        <f t="shared" si="57"/>
        <v>[RAW_EX_INSP_ERR_TOP_OS_L__BOOL]</v>
      </c>
      <c r="P221" t="str">
        <f t="shared" si="58"/>
        <v>C_EX_INSP_ERR_TOP_OS_L__BOOL</v>
      </c>
      <c r="Q221" t="str">
        <f t="shared" si="59"/>
        <v>[PREP_EX_INSP_ERR_TOP_OS_L__BOOL]</v>
      </c>
      <c r="S221" t="str">
        <f t="shared" si="60"/>
        <v>CV_EX_INSP_ERR_TOP_OS_L__BOOL_MIN</v>
      </c>
      <c r="T221" t="str">
        <f t="shared" si="61"/>
        <v>CV_EX_INSP_ERR_TOP_OS_L__BOOL_MAX</v>
      </c>
      <c r="U221" t="str">
        <f t="shared" si="62"/>
        <v>CV_EX_INSP_ERR_TOP_OS_L__BOOL_AVG</v>
      </c>
      <c r="V221" t="str">
        <f t="shared" si="63"/>
        <v>CV_EX_INSP_ERR_TOP_OS_L__BOOL_STD</v>
      </c>
      <c r="W221" t="str">
        <f t="shared" si="64"/>
        <v>Min ( [PREP_EX_INSP_ERR_TOP_OS_L__BOOL] )</v>
      </c>
      <c r="X221" t="str">
        <f t="shared" si="65"/>
        <v>Max ( [PREP_EX_INSP_ERR_TOP_OS_L__BOOL] )</v>
      </c>
      <c r="Y221" t="str">
        <f t="shared" si="66"/>
        <v>AVG ( [PREP_EX_INSP_ERR_TOP_OS_L__BOOL] )</v>
      </c>
      <c r="Z221" t="str">
        <f t="shared" si="67"/>
        <v>StdDev ([PREP_EX_INSP_ERR_TOP_OS_L__BOOL] )</v>
      </c>
    </row>
    <row r="222" spans="1:26" x14ac:dyDescent="0.25">
      <c r="A222" s="1" t="s">
        <v>41</v>
      </c>
      <c r="B222" s="1" t="s">
        <v>41</v>
      </c>
      <c r="C222" s="1"/>
      <c r="D222" s="1"/>
      <c r="E222" s="1"/>
      <c r="F222" s="1" t="s">
        <v>41</v>
      </c>
      <c r="G222" t="s">
        <v>2140</v>
      </c>
      <c r="I222" t="s">
        <v>2139</v>
      </c>
      <c r="J222" t="s">
        <v>62</v>
      </c>
      <c r="L222"/>
      <c r="M222" t="str">
        <f t="shared" si="55"/>
        <v>RAW_EX_INSP_ERR_BOT_DS_H__BOOL</v>
      </c>
      <c r="N222" t="str">
        <f t="shared" si="56"/>
        <v>PREP_EX_INSP_ERR_BOT_DS_H__BOOL</v>
      </c>
      <c r="O222" t="str">
        <f t="shared" si="57"/>
        <v>[RAW_EX_INSP_ERR_BOT_DS_H__BOOL]</v>
      </c>
      <c r="P222" t="str">
        <f t="shared" si="58"/>
        <v>C_EX_INSP_ERR_BOT_DS_H__BOOL</v>
      </c>
      <c r="Q222" t="str">
        <f t="shared" si="59"/>
        <v>[PREP_EX_INSP_ERR_BOT_DS_H__BOOL]</v>
      </c>
      <c r="S222" t="str">
        <f t="shared" si="60"/>
        <v>CV_EX_INSP_ERR_BOT_DS_H__BOOL_MIN</v>
      </c>
      <c r="T222" t="str">
        <f t="shared" si="61"/>
        <v>CV_EX_INSP_ERR_BOT_DS_H__BOOL_MAX</v>
      </c>
      <c r="U222" t="str">
        <f t="shared" si="62"/>
        <v>CV_EX_INSP_ERR_BOT_DS_H__BOOL_AVG</v>
      </c>
      <c r="V222" t="str">
        <f t="shared" si="63"/>
        <v>CV_EX_INSP_ERR_BOT_DS_H__BOOL_STD</v>
      </c>
      <c r="W222" t="str">
        <f t="shared" si="64"/>
        <v>Min ( [PREP_EX_INSP_ERR_BOT_DS_H__BOOL] )</v>
      </c>
      <c r="X222" t="str">
        <f t="shared" si="65"/>
        <v>Max ( [PREP_EX_INSP_ERR_BOT_DS_H__BOOL] )</v>
      </c>
      <c r="Y222" t="str">
        <f t="shared" si="66"/>
        <v>AVG ( [PREP_EX_INSP_ERR_BOT_DS_H__BOOL] )</v>
      </c>
      <c r="Z222" t="str">
        <f t="shared" si="67"/>
        <v>StdDev ([PREP_EX_INSP_ERR_BOT_DS_H__BOOL] )</v>
      </c>
    </row>
    <row r="223" spans="1:26" x14ac:dyDescent="0.25">
      <c r="A223" s="1" t="s">
        <v>41</v>
      </c>
      <c r="B223" s="1" t="s">
        <v>41</v>
      </c>
      <c r="C223" s="1"/>
      <c r="D223" s="1"/>
      <c r="E223" s="1"/>
      <c r="F223" s="1" t="s">
        <v>41</v>
      </c>
      <c r="G223" t="s">
        <v>2144</v>
      </c>
      <c r="I223" t="s">
        <v>2143</v>
      </c>
      <c r="J223" t="s">
        <v>62</v>
      </c>
      <c r="L223"/>
      <c r="M223" t="str">
        <f t="shared" si="55"/>
        <v>RAW_EX_INSP_ERR_BOT_MID_H__BOOL</v>
      </c>
      <c r="N223" t="str">
        <f t="shared" si="56"/>
        <v>PREP_EX_INSP_ERR_BOT_MID_H__BOOL</v>
      </c>
      <c r="O223" t="str">
        <f t="shared" si="57"/>
        <v>[RAW_EX_INSP_ERR_BOT_MID_H__BOOL]</v>
      </c>
      <c r="P223" t="str">
        <f t="shared" si="58"/>
        <v>C_EX_INSP_ERR_BOT_MID_H__BOOL</v>
      </c>
      <c r="Q223" t="str">
        <f t="shared" si="59"/>
        <v>[PREP_EX_INSP_ERR_BOT_MID_H__BOOL]</v>
      </c>
      <c r="S223" t="str">
        <f t="shared" si="60"/>
        <v>CV_EX_INSP_ERR_BOT_MID_H__BOOL_MIN</v>
      </c>
      <c r="T223" t="str">
        <f t="shared" si="61"/>
        <v>CV_EX_INSP_ERR_BOT_MID_H__BOOL_MAX</v>
      </c>
      <c r="U223" t="str">
        <f t="shared" si="62"/>
        <v>CV_EX_INSP_ERR_BOT_MID_H__BOOL_AVG</v>
      </c>
      <c r="V223" t="str">
        <f t="shared" si="63"/>
        <v>CV_EX_INSP_ERR_BOT_MID_H__BOOL_STD</v>
      </c>
      <c r="W223" t="str">
        <f t="shared" si="64"/>
        <v>Min ( [PREP_EX_INSP_ERR_BOT_MID_H__BOOL] )</v>
      </c>
      <c r="X223" t="str">
        <f t="shared" si="65"/>
        <v>Max ( [PREP_EX_INSP_ERR_BOT_MID_H__BOOL] )</v>
      </c>
      <c r="Y223" t="str">
        <f t="shared" si="66"/>
        <v>AVG ( [PREP_EX_INSP_ERR_BOT_MID_H__BOOL] )</v>
      </c>
      <c r="Z223" t="str">
        <f t="shared" si="67"/>
        <v>StdDev ([PREP_EX_INSP_ERR_BOT_MID_H__BOOL] )</v>
      </c>
    </row>
    <row r="224" spans="1:26" x14ac:dyDescent="0.25">
      <c r="A224" s="1" t="s">
        <v>41</v>
      </c>
      <c r="B224" s="1" t="s">
        <v>41</v>
      </c>
      <c r="C224" s="1"/>
      <c r="D224" s="1"/>
      <c r="E224" s="1"/>
      <c r="F224" s="1" t="s">
        <v>41</v>
      </c>
      <c r="G224" t="s">
        <v>2148</v>
      </c>
      <c r="I224" t="s">
        <v>2147</v>
      </c>
      <c r="J224" t="s">
        <v>62</v>
      </c>
      <c r="L224"/>
      <c r="M224" t="str">
        <f t="shared" si="55"/>
        <v>RAW_EX_INSP_ERR_BOT_OS_H__BOOL</v>
      </c>
      <c r="N224" t="str">
        <f t="shared" si="56"/>
        <v>PREP_EX_INSP_ERR_BOT_OS_H__BOOL</v>
      </c>
      <c r="O224" t="str">
        <f t="shared" si="57"/>
        <v>[RAW_EX_INSP_ERR_BOT_OS_H__BOOL]</v>
      </c>
      <c r="P224" t="str">
        <f t="shared" si="58"/>
        <v>C_EX_INSP_ERR_BOT_OS_H__BOOL</v>
      </c>
      <c r="Q224" t="str">
        <f t="shared" si="59"/>
        <v>[PREP_EX_INSP_ERR_BOT_OS_H__BOOL]</v>
      </c>
      <c r="S224" t="str">
        <f t="shared" si="60"/>
        <v>CV_EX_INSP_ERR_BOT_OS_H__BOOL_MIN</v>
      </c>
      <c r="T224" t="str">
        <f t="shared" si="61"/>
        <v>CV_EX_INSP_ERR_BOT_OS_H__BOOL_MAX</v>
      </c>
      <c r="U224" t="str">
        <f t="shared" si="62"/>
        <v>CV_EX_INSP_ERR_BOT_OS_H__BOOL_AVG</v>
      </c>
      <c r="V224" t="str">
        <f t="shared" si="63"/>
        <v>CV_EX_INSP_ERR_BOT_OS_H__BOOL_STD</v>
      </c>
      <c r="W224" t="str">
        <f t="shared" si="64"/>
        <v>Min ( [PREP_EX_INSP_ERR_BOT_OS_H__BOOL] )</v>
      </c>
      <c r="X224" t="str">
        <f t="shared" si="65"/>
        <v>Max ( [PREP_EX_INSP_ERR_BOT_OS_H__BOOL] )</v>
      </c>
      <c r="Y224" t="str">
        <f t="shared" si="66"/>
        <v>AVG ( [PREP_EX_INSP_ERR_BOT_OS_H__BOOL] )</v>
      </c>
      <c r="Z224" t="str">
        <f t="shared" si="67"/>
        <v>StdDev ([PREP_EX_INSP_ERR_BOT_OS_H__BOOL] )</v>
      </c>
    </row>
    <row r="225" spans="1:26" x14ac:dyDescent="0.25">
      <c r="A225" s="1" t="s">
        <v>41</v>
      </c>
      <c r="B225" s="1" t="s">
        <v>41</v>
      </c>
      <c r="C225" s="1"/>
      <c r="D225" s="1"/>
      <c r="E225" s="1"/>
      <c r="F225" s="1" t="s">
        <v>41</v>
      </c>
      <c r="G225" t="s">
        <v>2152</v>
      </c>
      <c r="I225" t="s">
        <v>2151</v>
      </c>
      <c r="J225" t="s">
        <v>62</v>
      </c>
      <c r="L225"/>
      <c r="M225" t="str">
        <f t="shared" si="55"/>
        <v>RAW_EX_INSP_ERR_BOT_DS_L__BOOL</v>
      </c>
      <c r="N225" t="str">
        <f t="shared" si="56"/>
        <v>PREP_EX_INSP_ERR_BOT_DS_L__BOOL</v>
      </c>
      <c r="O225" t="str">
        <f t="shared" si="57"/>
        <v>[RAW_EX_INSP_ERR_BOT_DS_L__BOOL]</v>
      </c>
      <c r="P225" t="str">
        <f t="shared" si="58"/>
        <v>C_EX_INSP_ERR_BOT_DS_L__BOOL</v>
      </c>
      <c r="Q225" t="str">
        <f t="shared" si="59"/>
        <v>[PREP_EX_INSP_ERR_BOT_DS_L__BOOL]</v>
      </c>
      <c r="S225" t="str">
        <f t="shared" si="60"/>
        <v>CV_EX_INSP_ERR_BOT_DS_L__BOOL_MIN</v>
      </c>
      <c r="T225" t="str">
        <f t="shared" si="61"/>
        <v>CV_EX_INSP_ERR_BOT_DS_L__BOOL_MAX</v>
      </c>
      <c r="U225" t="str">
        <f t="shared" si="62"/>
        <v>CV_EX_INSP_ERR_BOT_DS_L__BOOL_AVG</v>
      </c>
      <c r="V225" t="str">
        <f t="shared" si="63"/>
        <v>CV_EX_INSP_ERR_BOT_DS_L__BOOL_STD</v>
      </c>
      <c r="W225" t="str">
        <f t="shared" si="64"/>
        <v>Min ( [PREP_EX_INSP_ERR_BOT_DS_L__BOOL] )</v>
      </c>
      <c r="X225" t="str">
        <f t="shared" si="65"/>
        <v>Max ( [PREP_EX_INSP_ERR_BOT_DS_L__BOOL] )</v>
      </c>
      <c r="Y225" t="str">
        <f t="shared" si="66"/>
        <v>AVG ( [PREP_EX_INSP_ERR_BOT_DS_L__BOOL] )</v>
      </c>
      <c r="Z225" t="str">
        <f t="shared" si="67"/>
        <v>StdDev ([PREP_EX_INSP_ERR_BOT_DS_L__BOOL] )</v>
      </c>
    </row>
    <row r="226" spans="1:26" x14ac:dyDescent="0.25">
      <c r="A226" s="1" t="s">
        <v>41</v>
      </c>
      <c r="B226" s="1" t="s">
        <v>41</v>
      </c>
      <c r="C226" s="1"/>
      <c r="D226" s="1"/>
      <c r="E226" s="1"/>
      <c r="F226" s="1" t="s">
        <v>41</v>
      </c>
      <c r="G226" t="s">
        <v>2156</v>
      </c>
      <c r="I226" t="s">
        <v>2155</v>
      </c>
      <c r="J226" t="s">
        <v>62</v>
      </c>
      <c r="L226"/>
      <c r="M226" t="str">
        <f t="shared" si="55"/>
        <v>RAW_EX_INSP_ERR_BOT_MID_L__BOOL</v>
      </c>
      <c r="N226" t="str">
        <f t="shared" si="56"/>
        <v>PREP_EX_INSP_ERR_BOT_MID_L__BOOL</v>
      </c>
      <c r="O226" t="str">
        <f t="shared" si="57"/>
        <v>[RAW_EX_INSP_ERR_BOT_MID_L__BOOL]</v>
      </c>
      <c r="P226" t="str">
        <f t="shared" si="58"/>
        <v>C_EX_INSP_ERR_BOT_MID_L__BOOL</v>
      </c>
      <c r="Q226" t="str">
        <f t="shared" si="59"/>
        <v>[PREP_EX_INSP_ERR_BOT_MID_L__BOOL]</v>
      </c>
      <c r="S226" t="str">
        <f t="shared" si="60"/>
        <v>CV_EX_INSP_ERR_BOT_MID_L__BOOL_MIN</v>
      </c>
      <c r="T226" t="str">
        <f t="shared" si="61"/>
        <v>CV_EX_INSP_ERR_BOT_MID_L__BOOL_MAX</v>
      </c>
      <c r="U226" t="str">
        <f t="shared" si="62"/>
        <v>CV_EX_INSP_ERR_BOT_MID_L__BOOL_AVG</v>
      </c>
      <c r="V226" t="str">
        <f t="shared" si="63"/>
        <v>CV_EX_INSP_ERR_BOT_MID_L__BOOL_STD</v>
      </c>
      <c r="W226" t="str">
        <f t="shared" si="64"/>
        <v>Min ( [PREP_EX_INSP_ERR_BOT_MID_L__BOOL] )</v>
      </c>
      <c r="X226" t="str">
        <f t="shared" si="65"/>
        <v>Max ( [PREP_EX_INSP_ERR_BOT_MID_L__BOOL] )</v>
      </c>
      <c r="Y226" t="str">
        <f t="shared" si="66"/>
        <v>AVG ( [PREP_EX_INSP_ERR_BOT_MID_L__BOOL] )</v>
      </c>
      <c r="Z226" t="str">
        <f t="shared" si="67"/>
        <v>StdDev ([PREP_EX_INSP_ERR_BOT_MID_L__BOOL] )</v>
      </c>
    </row>
    <row r="227" spans="1:26" x14ac:dyDescent="0.25">
      <c r="A227" s="1" t="s">
        <v>41</v>
      </c>
      <c r="B227" s="1" t="s">
        <v>41</v>
      </c>
      <c r="C227" s="1"/>
      <c r="D227" s="1"/>
      <c r="E227" s="1"/>
      <c r="F227" s="1" t="s">
        <v>41</v>
      </c>
      <c r="G227" t="s">
        <v>2160</v>
      </c>
      <c r="I227" t="s">
        <v>2159</v>
      </c>
      <c r="J227" t="s">
        <v>62</v>
      </c>
      <c r="L227"/>
      <c r="M227" t="str">
        <f t="shared" si="55"/>
        <v>RAW_EX_INSP_ERR_BOT_OS_L__BOOL</v>
      </c>
      <c r="N227" t="str">
        <f t="shared" si="56"/>
        <v>PREP_EX_INSP_ERR_BOT_OS_L__BOOL</v>
      </c>
      <c r="O227" t="str">
        <f t="shared" si="57"/>
        <v>[RAW_EX_INSP_ERR_BOT_OS_L__BOOL]</v>
      </c>
      <c r="P227" t="str">
        <f t="shared" si="58"/>
        <v>C_EX_INSP_ERR_BOT_OS_L__BOOL</v>
      </c>
      <c r="Q227" t="str">
        <f t="shared" si="59"/>
        <v>[PREP_EX_INSP_ERR_BOT_OS_L__BOOL]</v>
      </c>
      <c r="S227" t="str">
        <f t="shared" si="60"/>
        <v>CV_EX_INSP_ERR_BOT_OS_L__BOOL_MIN</v>
      </c>
      <c r="T227" t="str">
        <f t="shared" si="61"/>
        <v>CV_EX_INSP_ERR_BOT_OS_L__BOOL_MAX</v>
      </c>
      <c r="U227" t="str">
        <f t="shared" si="62"/>
        <v>CV_EX_INSP_ERR_BOT_OS_L__BOOL_AVG</v>
      </c>
      <c r="V227" t="str">
        <f t="shared" si="63"/>
        <v>CV_EX_INSP_ERR_BOT_OS_L__BOOL_STD</v>
      </c>
      <c r="W227" t="str">
        <f t="shared" si="64"/>
        <v>Min ( [PREP_EX_INSP_ERR_BOT_OS_L__BOOL] )</v>
      </c>
      <c r="X227" t="str">
        <f t="shared" si="65"/>
        <v>Max ( [PREP_EX_INSP_ERR_BOT_OS_L__BOOL] )</v>
      </c>
      <c r="Y227" t="str">
        <f t="shared" si="66"/>
        <v>AVG ( [PREP_EX_INSP_ERR_BOT_OS_L__BOOL] )</v>
      </c>
      <c r="Z227" t="str">
        <f t="shared" si="67"/>
        <v>StdDev ([PREP_EX_INSP_ERR_BOT_OS_L__BOOL] )</v>
      </c>
    </row>
    <row r="228" spans="1:26" x14ac:dyDescent="0.25">
      <c r="A228" s="1" t="s">
        <v>41</v>
      </c>
      <c r="B228" s="1" t="s">
        <v>41</v>
      </c>
      <c r="C228" s="1"/>
      <c r="D228" s="1"/>
      <c r="E228" s="1"/>
      <c r="F228" s="1" t="s">
        <v>41</v>
      </c>
      <c r="G228" t="s">
        <v>2009</v>
      </c>
      <c r="I228" t="s">
        <v>2008</v>
      </c>
      <c r="J228" t="s">
        <v>76</v>
      </c>
      <c r="L228"/>
      <c r="M228" t="str">
        <f t="shared" si="55"/>
        <v>RAW_EX_INSP_ERR_NO__INT</v>
      </c>
      <c r="N228" t="str">
        <f t="shared" si="56"/>
        <v>PREP_EX_INSP_ERR_NO__INT</v>
      </c>
      <c r="O228" t="str">
        <f t="shared" si="57"/>
        <v>[RAW_EX_INSP_ERR_NO__INT]</v>
      </c>
      <c r="P228" t="str">
        <f t="shared" si="58"/>
        <v>C_EX_INSP_ERR_NO__INT</v>
      </c>
      <c r="Q228" t="str">
        <f t="shared" si="59"/>
        <v>[PREP_EX_INSP_ERR_NO__INT]</v>
      </c>
      <c r="S228" t="str">
        <f t="shared" si="60"/>
        <v>CV_EX_INSP_ERR_NO__INT_MIN</v>
      </c>
      <c r="T228" t="str">
        <f t="shared" si="61"/>
        <v>CV_EX_INSP_ERR_NO__INT_MAX</v>
      </c>
      <c r="U228" t="str">
        <f t="shared" si="62"/>
        <v>CV_EX_INSP_ERR_NO__INT_AVG</v>
      </c>
      <c r="V228" t="str">
        <f t="shared" si="63"/>
        <v>CV_EX_INSP_ERR_NO__INT_STD</v>
      </c>
      <c r="W228" t="str">
        <f t="shared" si="64"/>
        <v>Min ( [PREP_EX_INSP_ERR_NO__INT] )</v>
      </c>
      <c r="X228" t="str">
        <f t="shared" si="65"/>
        <v>Max ( [PREP_EX_INSP_ERR_NO__INT] )</v>
      </c>
      <c r="Y228" t="str">
        <f t="shared" si="66"/>
        <v>AVG ( [PREP_EX_INSP_ERR_NO__INT] )</v>
      </c>
      <c r="Z228" t="str">
        <f t="shared" si="67"/>
        <v>StdDev ([PREP_EX_INSP_ERR_NO__INT] )</v>
      </c>
    </row>
    <row r="229" spans="1:26" x14ac:dyDescent="0.25">
      <c r="A229" s="1" t="s">
        <v>41</v>
      </c>
      <c r="B229" s="1" t="s">
        <v>41</v>
      </c>
      <c r="C229" s="1" t="s">
        <v>41</v>
      </c>
      <c r="D229" s="1" t="s">
        <v>41</v>
      </c>
      <c r="E229" s="1" t="s">
        <v>41</v>
      </c>
      <c r="F229" s="1" t="s">
        <v>41</v>
      </c>
      <c r="G229" t="s">
        <v>3363</v>
      </c>
      <c r="I229" t="s">
        <v>3362</v>
      </c>
      <c r="J229" t="s">
        <v>2380</v>
      </c>
      <c r="L229"/>
      <c r="M229" t="str">
        <f t="shared" si="55"/>
        <v>RAW_OIL_OIL_TOP_PV_G_M2</v>
      </c>
      <c r="N229" t="str">
        <f t="shared" si="56"/>
        <v>PREP_OIL_OIL_TOP_PV_G_M2</v>
      </c>
      <c r="O229" t="str">
        <f t="shared" si="57"/>
        <v>[RAW_OIL_OIL_TOP_PV_G_M2]</v>
      </c>
      <c r="P229" t="str">
        <f t="shared" si="58"/>
        <v>C_OIL_OIL_TOP_PV_G_M2</v>
      </c>
      <c r="Q229" t="str">
        <f t="shared" si="59"/>
        <v>[PREP_OIL_OIL_TOP_PV_G_M2]</v>
      </c>
      <c r="R229" s="25">
        <f t="shared" ref="R229:R238" si="69">LEN(S229)</f>
        <v>26</v>
      </c>
      <c r="S229" t="str">
        <f t="shared" si="60"/>
        <v>CV_OIL_OIL_TOP_PV_G_M2_MIN</v>
      </c>
      <c r="T229" t="str">
        <f t="shared" si="61"/>
        <v>CV_OIL_OIL_TOP_PV_G_M2_MAX</v>
      </c>
      <c r="U229" t="str">
        <f t="shared" si="62"/>
        <v>CV_OIL_OIL_TOP_PV_G_M2_AVG</v>
      </c>
      <c r="V229" t="str">
        <f t="shared" si="63"/>
        <v>CV_OIL_OIL_TOP_PV_G_M2_STD</v>
      </c>
      <c r="W229" t="str">
        <f t="shared" si="64"/>
        <v>Min ( [PREP_OIL_OIL_TOP_PV_G_M2] )</v>
      </c>
      <c r="X229" t="str">
        <f t="shared" si="65"/>
        <v>Max ( [PREP_OIL_OIL_TOP_PV_G_M2] )</v>
      </c>
      <c r="Y229" t="str">
        <f t="shared" si="66"/>
        <v>AVG ( [PREP_OIL_OIL_TOP_PV_G_M2] )</v>
      </c>
      <c r="Z229" t="str">
        <f t="shared" si="67"/>
        <v>StdDev ([PREP_OIL_OIL_TOP_PV_G_M2] )</v>
      </c>
    </row>
    <row r="230" spans="1:26" x14ac:dyDescent="0.25">
      <c r="A230" s="1" t="s">
        <v>41</v>
      </c>
      <c r="B230" s="1" t="s">
        <v>41</v>
      </c>
      <c r="C230" s="1" t="s">
        <v>41</v>
      </c>
      <c r="D230" s="1" t="s">
        <v>41</v>
      </c>
      <c r="E230" s="1" t="s">
        <v>41</v>
      </c>
      <c r="F230" s="1" t="s">
        <v>41</v>
      </c>
      <c r="G230" t="s">
        <v>3371</v>
      </c>
      <c r="I230" t="s">
        <v>3370</v>
      </c>
      <c r="J230" t="s">
        <v>2380</v>
      </c>
      <c r="L230"/>
      <c r="M230" t="str">
        <f t="shared" si="55"/>
        <v>RAW_OIL_OIL_BOT_PV_G_M2</v>
      </c>
      <c r="N230" t="str">
        <f t="shared" si="56"/>
        <v>PREP_OIL_OIL_BOT_PV_G_M2</v>
      </c>
      <c r="O230" t="str">
        <f t="shared" si="57"/>
        <v>[RAW_OIL_OIL_BOT_PV_G_M2]</v>
      </c>
      <c r="P230" t="str">
        <f t="shared" si="58"/>
        <v>C_OIL_OIL_BOT_PV_G_M2</v>
      </c>
      <c r="Q230" t="str">
        <f t="shared" si="59"/>
        <v>[PREP_OIL_OIL_BOT_PV_G_M2]</v>
      </c>
      <c r="R230" s="25">
        <f t="shared" si="69"/>
        <v>26</v>
      </c>
      <c r="S230" t="str">
        <f t="shared" si="60"/>
        <v>CV_OIL_OIL_BOT_PV_G_M2_MIN</v>
      </c>
      <c r="T230" t="str">
        <f t="shared" si="61"/>
        <v>CV_OIL_OIL_BOT_PV_G_M2_MAX</v>
      </c>
      <c r="U230" t="str">
        <f t="shared" si="62"/>
        <v>CV_OIL_OIL_BOT_PV_G_M2_AVG</v>
      </c>
      <c r="V230" t="str">
        <f t="shared" si="63"/>
        <v>CV_OIL_OIL_BOT_PV_G_M2_STD</v>
      </c>
      <c r="W230" t="str">
        <f t="shared" si="64"/>
        <v>Min ( [PREP_OIL_OIL_BOT_PV_G_M2] )</v>
      </c>
      <c r="X230" t="str">
        <f t="shared" si="65"/>
        <v>Max ( [PREP_OIL_OIL_BOT_PV_G_M2] )</v>
      </c>
      <c r="Y230" t="str">
        <f t="shared" si="66"/>
        <v>AVG ( [PREP_OIL_OIL_BOT_PV_G_M2] )</v>
      </c>
      <c r="Z230" t="str">
        <f t="shared" si="67"/>
        <v>StdDev ([PREP_OIL_OIL_BOT_PV_G_M2] )</v>
      </c>
    </row>
    <row r="231" spans="1:26" x14ac:dyDescent="0.25">
      <c r="A231" s="1" t="s">
        <v>41</v>
      </c>
      <c r="B231" s="1" t="s">
        <v>41</v>
      </c>
      <c r="C231" s="1" t="s">
        <v>41</v>
      </c>
      <c r="D231" s="1" t="s">
        <v>41</v>
      </c>
      <c r="E231" s="1" t="s">
        <v>41</v>
      </c>
      <c r="F231" s="1"/>
      <c r="G231" t="s">
        <v>3375</v>
      </c>
      <c r="I231" t="s">
        <v>3374</v>
      </c>
      <c r="J231" t="s">
        <v>76</v>
      </c>
      <c r="L231"/>
      <c r="M231" t="str">
        <f t="shared" si="55"/>
        <v>RAW_OIL_TANK_NR_PV_INT</v>
      </c>
      <c r="N231" t="str">
        <f t="shared" si="56"/>
        <v>PREP_OIL_TANK_NR_PV_INT</v>
      </c>
      <c r="O231" t="str">
        <f t="shared" si="57"/>
        <v>[RAW_OIL_TANK_NR_PV_INT]</v>
      </c>
      <c r="P231" t="str">
        <f t="shared" si="58"/>
        <v>C_OIL_TANK_NR_PV_INT</v>
      </c>
      <c r="Q231" t="str">
        <f t="shared" si="59"/>
        <v>[PREP_OIL_TANK_NR_PV_INT]</v>
      </c>
      <c r="R231" s="25">
        <f t="shared" si="69"/>
        <v>25</v>
      </c>
      <c r="S231" t="str">
        <f t="shared" si="60"/>
        <v>CV_OIL_TANK_NR_PV_INT_MIN</v>
      </c>
      <c r="T231" t="str">
        <f t="shared" si="61"/>
        <v>CV_OIL_TANK_NR_PV_INT_MAX</v>
      </c>
      <c r="U231" t="str">
        <f t="shared" si="62"/>
        <v>CV_OIL_TANK_NR_PV_INT_AVG</v>
      </c>
      <c r="V231" t="str">
        <f t="shared" si="63"/>
        <v>CV_OIL_TANK_NR_PV_INT_STD</v>
      </c>
      <c r="W231" t="str">
        <f t="shared" si="64"/>
        <v>Min ( [PREP_OIL_TANK_NR_PV_INT] )</v>
      </c>
      <c r="X231" t="str">
        <f t="shared" si="65"/>
        <v>Max ( [PREP_OIL_TANK_NR_PV_INT] )</v>
      </c>
      <c r="Y231" t="str">
        <f t="shared" si="66"/>
        <v>AVG ( [PREP_OIL_TANK_NR_PV_INT] )</v>
      </c>
      <c r="Z231" t="str">
        <f t="shared" si="67"/>
        <v>StdDev ([PREP_OIL_TANK_NR_PV_INT] )</v>
      </c>
    </row>
    <row r="232" spans="1:26" x14ac:dyDescent="0.25">
      <c r="A232" s="1" t="s">
        <v>41</v>
      </c>
      <c r="B232" s="1" t="s">
        <v>41</v>
      </c>
      <c r="C232" s="1" t="s">
        <v>41</v>
      </c>
      <c r="D232" s="1" t="s">
        <v>41</v>
      </c>
      <c r="E232" s="1" t="s">
        <v>41</v>
      </c>
      <c r="F232" s="1"/>
      <c r="G232" t="s">
        <v>3379</v>
      </c>
      <c r="I232" t="s">
        <v>3378</v>
      </c>
      <c r="J232" t="s">
        <v>113</v>
      </c>
      <c r="L232"/>
      <c r="M232" t="str">
        <f t="shared" si="55"/>
        <v>RAW_OIL_TANK1_TEMP_PV_C</v>
      </c>
      <c r="N232" t="str">
        <f t="shared" si="56"/>
        <v>PREP_OIL_TANK1_TEMP_PV_C</v>
      </c>
      <c r="O232" t="str">
        <f t="shared" si="57"/>
        <v>[RAW_OIL_TANK1_TEMP_PV_C]</v>
      </c>
      <c r="P232" t="str">
        <f t="shared" si="58"/>
        <v>C_OIL_TANK1_TEMP_PV_C</v>
      </c>
      <c r="Q232" t="str">
        <f t="shared" si="59"/>
        <v>[PREP_OIL_TANK1_TEMP_PV_C]</v>
      </c>
      <c r="R232" s="25">
        <f t="shared" si="69"/>
        <v>26</v>
      </c>
      <c r="S232" t="str">
        <f t="shared" si="60"/>
        <v>CV_OIL_TANK1_TEMP_PV_C_MIN</v>
      </c>
      <c r="T232" t="str">
        <f t="shared" si="61"/>
        <v>CV_OIL_TANK1_TEMP_PV_C_MAX</v>
      </c>
      <c r="U232" t="str">
        <f t="shared" si="62"/>
        <v>CV_OIL_TANK1_TEMP_PV_C_AVG</v>
      </c>
      <c r="V232" t="str">
        <f t="shared" si="63"/>
        <v>CV_OIL_TANK1_TEMP_PV_C_STD</v>
      </c>
      <c r="W232" t="str">
        <f t="shared" si="64"/>
        <v>Min ( [PREP_OIL_TANK1_TEMP_PV_C] )</v>
      </c>
      <c r="X232" t="str">
        <f t="shared" si="65"/>
        <v>Max ( [PREP_OIL_TANK1_TEMP_PV_C] )</v>
      </c>
      <c r="Y232" t="str">
        <f t="shared" si="66"/>
        <v>AVG ( [PREP_OIL_TANK1_TEMP_PV_C] )</v>
      </c>
      <c r="Z232" t="str">
        <f t="shared" si="67"/>
        <v>StdDev ([PREP_OIL_TANK1_TEMP_PV_C] )</v>
      </c>
    </row>
    <row r="233" spans="1:26" x14ac:dyDescent="0.25">
      <c r="A233" s="1" t="s">
        <v>41</v>
      </c>
      <c r="B233" s="1" t="s">
        <v>41</v>
      </c>
      <c r="C233" s="1" t="s">
        <v>41</v>
      </c>
      <c r="D233" s="1" t="s">
        <v>41</v>
      </c>
      <c r="E233" s="1" t="s">
        <v>41</v>
      </c>
      <c r="F233" s="1"/>
      <c r="G233" t="s">
        <v>3383</v>
      </c>
      <c r="I233" t="s">
        <v>3382</v>
      </c>
      <c r="J233" t="s">
        <v>113</v>
      </c>
      <c r="L233"/>
      <c r="M233" t="str">
        <f t="shared" si="55"/>
        <v>RAW_OIL_TANK2_TEMP_PV_C</v>
      </c>
      <c r="N233" t="str">
        <f t="shared" si="56"/>
        <v>PREP_OIL_TANK2_TEMP_PV_C</v>
      </c>
      <c r="O233" t="str">
        <f t="shared" si="57"/>
        <v>[RAW_OIL_TANK2_TEMP_PV_C]</v>
      </c>
      <c r="P233" t="str">
        <f t="shared" si="58"/>
        <v>C_OIL_TANK2_TEMP_PV_C</v>
      </c>
      <c r="Q233" t="str">
        <f t="shared" si="59"/>
        <v>[PREP_OIL_TANK2_TEMP_PV_C]</v>
      </c>
      <c r="R233" s="25">
        <f t="shared" si="69"/>
        <v>26</v>
      </c>
      <c r="S233" t="str">
        <f t="shared" si="60"/>
        <v>CV_OIL_TANK2_TEMP_PV_C_MIN</v>
      </c>
      <c r="T233" t="str">
        <f t="shared" si="61"/>
        <v>CV_OIL_TANK2_TEMP_PV_C_MAX</v>
      </c>
      <c r="U233" t="str">
        <f t="shared" si="62"/>
        <v>CV_OIL_TANK2_TEMP_PV_C_AVG</v>
      </c>
      <c r="V233" t="str">
        <f t="shared" si="63"/>
        <v>CV_OIL_TANK2_TEMP_PV_C_STD</v>
      </c>
      <c r="W233" t="str">
        <f t="shared" si="64"/>
        <v>Min ( [PREP_OIL_TANK2_TEMP_PV_C] )</v>
      </c>
      <c r="X233" t="str">
        <f t="shared" si="65"/>
        <v>Max ( [PREP_OIL_TANK2_TEMP_PV_C] )</v>
      </c>
      <c r="Y233" t="str">
        <f t="shared" si="66"/>
        <v>AVG ( [PREP_OIL_TANK2_TEMP_PV_C] )</v>
      </c>
      <c r="Z233" t="str">
        <f t="shared" si="67"/>
        <v>StdDev ([PREP_OIL_TANK2_TEMP_PV_C] )</v>
      </c>
    </row>
    <row r="234" spans="1:26" x14ac:dyDescent="0.25">
      <c r="A234" s="1" t="s">
        <v>41</v>
      </c>
      <c r="B234" s="1" t="s">
        <v>41</v>
      </c>
      <c r="C234" s="1" t="s">
        <v>41</v>
      </c>
      <c r="D234" s="1" t="s">
        <v>41</v>
      </c>
      <c r="E234" s="1" t="s">
        <v>41</v>
      </c>
      <c r="F234" s="1"/>
      <c r="G234" t="s">
        <v>3387</v>
      </c>
      <c r="I234" t="s">
        <v>3386</v>
      </c>
      <c r="J234" t="s">
        <v>113</v>
      </c>
      <c r="L234"/>
      <c r="M234" t="str">
        <f t="shared" si="55"/>
        <v>RAW_OIL_TANK3_TEMP_PV_C</v>
      </c>
      <c r="N234" t="str">
        <f t="shared" si="56"/>
        <v>PREP_OIL_TANK3_TEMP_PV_C</v>
      </c>
      <c r="O234" t="str">
        <f t="shared" si="57"/>
        <v>[RAW_OIL_TANK3_TEMP_PV_C]</v>
      </c>
      <c r="P234" t="str">
        <f t="shared" si="58"/>
        <v>C_OIL_TANK3_TEMP_PV_C</v>
      </c>
      <c r="Q234" t="str">
        <f t="shared" si="59"/>
        <v>[PREP_OIL_TANK3_TEMP_PV_C]</v>
      </c>
      <c r="R234" s="25">
        <f t="shared" si="69"/>
        <v>26</v>
      </c>
      <c r="S234" t="str">
        <f t="shared" si="60"/>
        <v>CV_OIL_TANK3_TEMP_PV_C_MIN</v>
      </c>
      <c r="T234" t="str">
        <f t="shared" si="61"/>
        <v>CV_OIL_TANK3_TEMP_PV_C_MAX</v>
      </c>
      <c r="U234" t="str">
        <f t="shared" si="62"/>
        <v>CV_OIL_TANK3_TEMP_PV_C_AVG</v>
      </c>
      <c r="V234" t="str">
        <f t="shared" si="63"/>
        <v>CV_OIL_TANK3_TEMP_PV_C_STD</v>
      </c>
      <c r="W234" t="str">
        <f t="shared" si="64"/>
        <v>Min ( [PREP_OIL_TANK3_TEMP_PV_C] )</v>
      </c>
      <c r="X234" t="str">
        <f t="shared" si="65"/>
        <v>Max ( [PREP_OIL_TANK3_TEMP_PV_C] )</v>
      </c>
      <c r="Y234" t="str">
        <f t="shared" si="66"/>
        <v>AVG ( [PREP_OIL_TANK3_TEMP_PV_C] )</v>
      </c>
      <c r="Z234" t="str">
        <f t="shared" si="67"/>
        <v>StdDev ([PREP_OIL_TANK3_TEMP_PV_C] )</v>
      </c>
    </row>
    <row r="235" spans="1:26" x14ac:dyDescent="0.25">
      <c r="A235" s="1" t="s">
        <v>41</v>
      </c>
      <c r="B235" s="1" t="s">
        <v>41</v>
      </c>
      <c r="C235" s="1" t="s">
        <v>41</v>
      </c>
      <c r="D235" s="1" t="s">
        <v>41</v>
      </c>
      <c r="E235" s="1" t="s">
        <v>41</v>
      </c>
      <c r="F235" s="1"/>
      <c r="G235" t="s">
        <v>3391</v>
      </c>
      <c r="I235" t="s">
        <v>3390</v>
      </c>
      <c r="J235" t="s">
        <v>113</v>
      </c>
      <c r="L235"/>
      <c r="M235" t="str">
        <f t="shared" si="55"/>
        <v>RAW_OIL_TANK4_TEMP_PV_C</v>
      </c>
      <c r="N235" t="str">
        <f t="shared" si="56"/>
        <v>PREP_OIL_TANK4_TEMP_PV_C</v>
      </c>
      <c r="O235" t="str">
        <f t="shared" si="57"/>
        <v>[RAW_OIL_TANK4_TEMP_PV_C]</v>
      </c>
      <c r="P235" t="str">
        <f t="shared" si="58"/>
        <v>C_OIL_TANK4_TEMP_PV_C</v>
      </c>
      <c r="Q235" t="str">
        <f t="shared" si="59"/>
        <v>[PREP_OIL_TANK4_TEMP_PV_C]</v>
      </c>
      <c r="R235" s="25">
        <f t="shared" si="69"/>
        <v>26</v>
      </c>
      <c r="S235" t="str">
        <f t="shared" si="60"/>
        <v>CV_OIL_TANK4_TEMP_PV_C_MIN</v>
      </c>
      <c r="T235" t="str">
        <f t="shared" si="61"/>
        <v>CV_OIL_TANK4_TEMP_PV_C_MAX</v>
      </c>
      <c r="U235" t="str">
        <f t="shared" si="62"/>
        <v>CV_OIL_TANK4_TEMP_PV_C_AVG</v>
      </c>
      <c r="V235" t="str">
        <f t="shared" si="63"/>
        <v>CV_OIL_TANK4_TEMP_PV_C_STD</v>
      </c>
      <c r="W235" t="str">
        <f t="shared" si="64"/>
        <v>Min ( [PREP_OIL_TANK4_TEMP_PV_C] )</v>
      </c>
      <c r="X235" t="str">
        <f t="shared" si="65"/>
        <v>Max ( [PREP_OIL_TANK4_TEMP_PV_C] )</v>
      </c>
      <c r="Y235" t="str">
        <f t="shared" si="66"/>
        <v>AVG ( [PREP_OIL_TANK4_TEMP_PV_C] )</v>
      </c>
      <c r="Z235" t="str">
        <f t="shared" si="67"/>
        <v>StdDev ([PREP_OIL_TANK4_TEMP_PV_C] )</v>
      </c>
    </row>
    <row r="236" spans="1:26" x14ac:dyDescent="0.25">
      <c r="A236" s="1" t="s">
        <v>41</v>
      </c>
      <c r="B236" s="1" t="s">
        <v>41</v>
      </c>
      <c r="C236" s="1" t="s">
        <v>41</v>
      </c>
      <c r="D236" s="1" t="s">
        <v>41</v>
      </c>
      <c r="E236" s="1" t="s">
        <v>41</v>
      </c>
      <c r="F236" s="1" t="s">
        <v>41</v>
      </c>
      <c r="G236" t="s">
        <v>3425</v>
      </c>
      <c r="I236" t="s">
        <v>3424</v>
      </c>
      <c r="J236" t="s">
        <v>2380</v>
      </c>
      <c r="L236"/>
      <c r="M236" t="str">
        <f t="shared" si="55"/>
        <v>RAW_OIL_SUR_OIL_TOP_PV_G_M2</v>
      </c>
      <c r="N236" t="str">
        <f t="shared" si="56"/>
        <v>PREP_OIL_SUR_OIL_TOP_PV_G_M2</v>
      </c>
      <c r="O236" t="str">
        <f t="shared" si="57"/>
        <v>[RAW_OIL_SUR_OIL_TOP_PV_G_M2]</v>
      </c>
      <c r="P236" t="str">
        <f t="shared" si="58"/>
        <v>C_OIL_SUR_OIL_TOP_PV_G_M2</v>
      </c>
      <c r="Q236" t="str">
        <f t="shared" si="59"/>
        <v>[PREP_OIL_SUR_OIL_TOP_PV_G_M2]</v>
      </c>
      <c r="R236" s="25">
        <f t="shared" si="69"/>
        <v>30</v>
      </c>
      <c r="S236" t="str">
        <f t="shared" si="60"/>
        <v>CV_OIL_SUR_OIL_TOP_PV_G_M2_MIN</v>
      </c>
      <c r="T236" t="str">
        <f t="shared" si="61"/>
        <v>CV_OIL_SUR_OIL_TOP_PV_G_M2_MAX</v>
      </c>
      <c r="U236" t="str">
        <f t="shared" si="62"/>
        <v>CV_OIL_SUR_OIL_TOP_PV_G_M2_AVG</v>
      </c>
      <c r="V236" t="str">
        <f t="shared" si="63"/>
        <v>CV_OIL_SUR_OIL_TOP_PV_G_M2_STD</v>
      </c>
      <c r="W236" t="str">
        <f t="shared" si="64"/>
        <v>Min ( [PREP_OIL_SUR_OIL_TOP_PV_G_M2] )</v>
      </c>
      <c r="X236" t="str">
        <f t="shared" si="65"/>
        <v>Max ( [PREP_OIL_SUR_OIL_TOP_PV_G_M2] )</v>
      </c>
      <c r="Y236" t="str">
        <f t="shared" si="66"/>
        <v>AVG ( [PREP_OIL_SUR_OIL_TOP_PV_G_M2] )</v>
      </c>
      <c r="Z236" t="str">
        <f t="shared" si="67"/>
        <v>StdDev ([PREP_OIL_SUR_OIL_TOP_PV_G_M2] )</v>
      </c>
    </row>
    <row r="237" spans="1:26" x14ac:dyDescent="0.25">
      <c r="A237" s="1" t="s">
        <v>41</v>
      </c>
      <c r="B237" s="1" t="s">
        <v>41</v>
      </c>
      <c r="C237" s="1" t="s">
        <v>41</v>
      </c>
      <c r="D237" s="1" t="s">
        <v>41</v>
      </c>
      <c r="E237" s="1" t="s">
        <v>41</v>
      </c>
      <c r="F237" s="1" t="s">
        <v>41</v>
      </c>
      <c r="G237" t="s">
        <v>3433</v>
      </c>
      <c r="I237" t="s">
        <v>3432</v>
      </c>
      <c r="J237" t="s">
        <v>2380</v>
      </c>
      <c r="L237"/>
      <c r="M237" t="str">
        <f t="shared" si="55"/>
        <v>RAW_OIL_SUR_OIL_BOT_PV_G_M2</v>
      </c>
      <c r="N237" t="str">
        <f t="shared" si="56"/>
        <v>PREP_OIL_SUR_OIL_BOT_PV_G_M2</v>
      </c>
      <c r="O237" t="str">
        <f t="shared" si="57"/>
        <v>[RAW_OIL_SUR_OIL_BOT_PV_G_M2]</v>
      </c>
      <c r="P237" t="str">
        <f t="shared" si="58"/>
        <v>C_OIL_SUR_OIL_BOT_PV_G_M2</v>
      </c>
      <c r="Q237" t="str">
        <f t="shared" si="59"/>
        <v>[PREP_OIL_SUR_OIL_BOT_PV_G_M2]</v>
      </c>
      <c r="R237" s="25">
        <f t="shared" si="69"/>
        <v>30</v>
      </c>
      <c r="S237" t="str">
        <f t="shared" si="60"/>
        <v>CV_OIL_SUR_OIL_BOT_PV_G_M2_MIN</v>
      </c>
      <c r="T237" t="str">
        <f t="shared" si="61"/>
        <v>CV_OIL_SUR_OIL_BOT_PV_G_M2_MAX</v>
      </c>
      <c r="U237" t="str">
        <f t="shared" si="62"/>
        <v>CV_OIL_SUR_OIL_BOT_PV_G_M2_AVG</v>
      </c>
      <c r="V237" t="str">
        <f t="shared" si="63"/>
        <v>CV_OIL_SUR_OIL_BOT_PV_G_M2_STD</v>
      </c>
      <c r="W237" t="str">
        <f t="shared" si="64"/>
        <v>Min ( [PREP_OIL_SUR_OIL_BOT_PV_G_M2] )</v>
      </c>
      <c r="X237" t="str">
        <f t="shared" si="65"/>
        <v>Max ( [PREP_OIL_SUR_OIL_BOT_PV_G_M2] )</v>
      </c>
      <c r="Y237" t="str">
        <f t="shared" si="66"/>
        <v>AVG ( [PREP_OIL_SUR_OIL_BOT_PV_G_M2] )</v>
      </c>
      <c r="Z237" t="str">
        <f t="shared" si="67"/>
        <v>StdDev ([PREP_OIL_SUR_OIL_BOT_PV_G_M2] )</v>
      </c>
    </row>
    <row r="238" spans="1:26" x14ac:dyDescent="0.25">
      <c r="A238" s="1" t="s">
        <v>41</v>
      </c>
      <c r="B238" s="1" t="s">
        <v>41</v>
      </c>
      <c r="C238" s="1" t="s">
        <v>41</v>
      </c>
      <c r="D238" s="1" t="s">
        <v>41</v>
      </c>
      <c r="E238" s="1" t="s">
        <v>41</v>
      </c>
      <c r="F238" s="1"/>
      <c r="G238" t="s">
        <v>3023</v>
      </c>
      <c r="I238" t="s">
        <v>3022</v>
      </c>
      <c r="J238" t="s">
        <v>122</v>
      </c>
      <c r="L238"/>
      <c r="M238" t="str">
        <f t="shared" si="55"/>
        <v>RAW_TR_TENS_PV_KN</v>
      </c>
      <c r="N238" t="str">
        <f t="shared" si="56"/>
        <v>PREP_TR_TENS_PV_KN</v>
      </c>
      <c r="O238" t="str">
        <f t="shared" si="57"/>
        <v>[RAW_TR_TENS_PV_KN]</v>
      </c>
      <c r="P238" t="str">
        <f t="shared" si="58"/>
        <v>C_TR_TENS_PV_KN</v>
      </c>
      <c r="Q238" t="str">
        <f t="shared" si="59"/>
        <v>[PREP_TR_TENS_PV_KN]</v>
      </c>
      <c r="R238" s="25">
        <f t="shared" si="69"/>
        <v>20</v>
      </c>
      <c r="S238" t="str">
        <f t="shared" si="60"/>
        <v>CV_TR_TENS_PV_KN_MIN</v>
      </c>
      <c r="T238" t="str">
        <f t="shared" si="61"/>
        <v>CV_TR_TENS_PV_KN_MAX</v>
      </c>
      <c r="U238" t="str">
        <f t="shared" si="62"/>
        <v>CV_TR_TENS_PV_KN_AVG</v>
      </c>
      <c r="V238" t="str">
        <f t="shared" si="63"/>
        <v>CV_TR_TENS_PV_KN_STD</v>
      </c>
      <c r="W238" t="str">
        <f t="shared" si="64"/>
        <v>Min ( [PREP_TR_TENS_PV_KN] )</v>
      </c>
      <c r="X238" t="str">
        <f t="shared" si="65"/>
        <v>Max ( [PREP_TR_TENS_PV_KN] )</v>
      </c>
      <c r="Y238" t="str">
        <f t="shared" si="66"/>
        <v>AVG ( [PREP_TR_TENS_PV_KN] )</v>
      </c>
      <c r="Z238" t="str">
        <f t="shared" si="67"/>
        <v>StdDev ([PREP_TR_TENS_PV_KN] )</v>
      </c>
    </row>
    <row r="239" spans="1:26" x14ac:dyDescent="0.25">
      <c r="A239" s="1" t="s">
        <v>41</v>
      </c>
      <c r="B239" s="1" t="s">
        <v>4657</v>
      </c>
      <c r="C239" s="1"/>
      <c r="D239" s="1"/>
      <c r="E239" s="20" t="s">
        <v>4657</v>
      </c>
      <c r="F239" s="1"/>
      <c r="G239" t="s">
        <v>2246</v>
      </c>
      <c r="I239" t="s">
        <v>2245</v>
      </c>
      <c r="J239" t="s">
        <v>62</v>
      </c>
      <c r="K239" t="s">
        <v>41</v>
      </c>
      <c r="M239" t="str">
        <f t="shared" si="55"/>
        <v>RAW_WLD_QCDS_SN_OK__BOOL</v>
      </c>
      <c r="N239" t="str">
        <f t="shared" si="56"/>
        <v>PREP_WLD_QCDS_SN_OK__BOOL</v>
      </c>
      <c r="O239" t="str">
        <f t="shared" si="57"/>
        <v>[RAW_WLD_QCDS_SN_OK__BOOL]</v>
      </c>
      <c r="P239" t="str">
        <f t="shared" si="58"/>
        <v>C_WLD_QCDS_SN_OK__BOOL</v>
      </c>
      <c r="Q239" t="str">
        <f t="shared" si="59"/>
        <v>[PREP_WLD_QCDS_SN_OK__BOOL]</v>
      </c>
      <c r="S239" t="str">
        <f t="shared" si="60"/>
        <v>CV_WLD_QCDS_SN_OK__BOOL_MIN</v>
      </c>
      <c r="T239" t="str">
        <f t="shared" si="61"/>
        <v>CV_WLD_QCDS_SN_OK__BOOL_MAX</v>
      </c>
      <c r="U239" t="str">
        <f t="shared" si="62"/>
        <v>CV_WLD_QCDS_SN_OK__BOOL_AVG</v>
      </c>
      <c r="V239" t="str">
        <f t="shared" si="63"/>
        <v>CV_WLD_QCDS_SN_OK__BOOL_STD</v>
      </c>
      <c r="W239" t="str">
        <f t="shared" si="64"/>
        <v>Min ( [PREP_WLD_QCDS_SN_OK__BOOL] )</v>
      </c>
      <c r="X239" t="str">
        <f t="shared" si="65"/>
        <v>Max ( [PREP_WLD_QCDS_SN_OK__BOOL] )</v>
      </c>
      <c r="Y239" t="str">
        <f t="shared" si="66"/>
        <v>AVG ( [PREP_WLD_QCDS_SN_OK__BOOL] )</v>
      </c>
      <c r="Z239" t="str">
        <f t="shared" si="67"/>
        <v>StdDev ([PREP_WLD_QCDS_SN_OK__BOOL] )</v>
      </c>
    </row>
    <row r="240" spans="1:26" x14ac:dyDescent="0.25">
      <c r="A240" s="1" t="s">
        <v>41</v>
      </c>
      <c r="B240" s="1" t="s">
        <v>4657</v>
      </c>
      <c r="C240" s="20" t="s">
        <v>4657</v>
      </c>
      <c r="D240" s="20" t="s">
        <v>4657</v>
      </c>
      <c r="E240" s="20" t="s">
        <v>4657</v>
      </c>
      <c r="F240" s="1"/>
      <c r="G240" t="s">
        <v>2330</v>
      </c>
      <c r="I240" t="s">
        <v>2329</v>
      </c>
      <c r="J240" t="s">
        <v>113</v>
      </c>
      <c r="K240" t="s">
        <v>41</v>
      </c>
      <c r="M240" t="str">
        <f t="shared" si="55"/>
        <v>RAW_ZNP_POT_TEMP_SP_C</v>
      </c>
      <c r="N240" t="str">
        <f t="shared" si="56"/>
        <v>PREP_ZNP_POT_TEMP_SP_C</v>
      </c>
      <c r="O240" t="str">
        <f t="shared" si="57"/>
        <v>[RAW_ZNP_POT_TEMP_SP_C]</v>
      </c>
      <c r="P240" t="str">
        <f t="shared" si="58"/>
        <v>C_ZNP_POT_TEMP_SP_C</v>
      </c>
      <c r="Q240" t="str">
        <f t="shared" si="59"/>
        <v>[PREP_ZNP_POT_TEMP_SP_C]</v>
      </c>
      <c r="R240" s="25">
        <f t="shared" ref="R240:R245" si="70">LEN(S240)</f>
        <v>24</v>
      </c>
      <c r="S240" t="str">
        <f t="shared" si="60"/>
        <v>CV_ZNP_POT_TEMP_SP_C_MIN</v>
      </c>
      <c r="T240" t="str">
        <f t="shared" si="61"/>
        <v>CV_ZNP_POT_TEMP_SP_C_MAX</v>
      </c>
      <c r="U240" t="str">
        <f t="shared" si="62"/>
        <v>CV_ZNP_POT_TEMP_SP_C_AVG</v>
      </c>
      <c r="V240" t="str">
        <f t="shared" si="63"/>
        <v>CV_ZNP_POT_TEMP_SP_C_STD</v>
      </c>
      <c r="W240" t="str">
        <f t="shared" si="64"/>
        <v>Min ( [PREP_ZNP_POT_TEMP_SP_C] )</v>
      </c>
      <c r="X240" t="str">
        <f t="shared" si="65"/>
        <v>Max ( [PREP_ZNP_POT_TEMP_SP_C] )</v>
      </c>
      <c r="Y240" t="str">
        <f t="shared" si="66"/>
        <v>AVG ( [PREP_ZNP_POT_TEMP_SP_C] )</v>
      </c>
      <c r="Z240" t="str">
        <f t="shared" si="67"/>
        <v>StdDev ([PREP_ZNP_POT_TEMP_SP_C] )</v>
      </c>
    </row>
    <row r="241" spans="1:26" x14ac:dyDescent="0.25">
      <c r="A241" s="1" t="s">
        <v>41</v>
      </c>
      <c r="B241" s="1" t="s">
        <v>4657</v>
      </c>
      <c r="C241" s="20" t="s">
        <v>4657</v>
      </c>
      <c r="D241" s="20" t="s">
        <v>4657</v>
      </c>
      <c r="E241" s="20" t="s">
        <v>4657</v>
      </c>
      <c r="F241" s="20" t="s">
        <v>4657</v>
      </c>
      <c r="G241" t="s">
        <v>2381</v>
      </c>
      <c r="I241" t="s">
        <v>2379</v>
      </c>
      <c r="J241" t="s">
        <v>4850</v>
      </c>
      <c r="K241" t="s">
        <v>41</v>
      </c>
      <c r="M241" t="str">
        <f t="shared" si="55"/>
        <v>RAW_AIRKN_ZN_WGHT_TOP_SP_G_M2</v>
      </c>
      <c r="N241" t="str">
        <f t="shared" si="56"/>
        <v>PREP_AIRKN_ZN_WGHT_TOP_SP_G_M2</v>
      </c>
      <c r="O241" t="str">
        <f t="shared" si="57"/>
        <v>[RAW_AIRKN_ZN_WGHT_TOP_SP_G_M2]</v>
      </c>
      <c r="P241" s="4" t="str">
        <f t="shared" si="58"/>
        <v>C_AIRKN_ZN_WGHT_TOP_SP_G_M2</v>
      </c>
      <c r="Q241" t="str">
        <f t="shared" si="59"/>
        <v>[PREP_AIRKN_ZN_WGHT_TOP_SP_G_M2]</v>
      </c>
      <c r="R241" s="25">
        <f t="shared" si="70"/>
        <v>32</v>
      </c>
      <c r="S241" t="str">
        <f t="shared" si="60"/>
        <v>CV_AIRKN_ZN_WGHT_TOP_SP_G_M2_MIN</v>
      </c>
      <c r="T241" t="str">
        <f t="shared" si="61"/>
        <v>CV_AIRKN_ZN_WGHT_TOP_SP_G_M2_MAX</v>
      </c>
      <c r="U241" t="str">
        <f t="shared" si="62"/>
        <v>CV_AIRKN_ZN_WGHT_TOP_SP_G_M2_AVG</v>
      </c>
      <c r="V241" t="str">
        <f t="shared" si="63"/>
        <v>CV_AIRKN_ZN_WGHT_TOP_SP_G_M2_STD</v>
      </c>
      <c r="W241" t="str">
        <f t="shared" si="64"/>
        <v>Min ( [PREP_AIRKN_ZN_WGHT_TOP_SP_G_M2] )</v>
      </c>
      <c r="X241" t="str">
        <f t="shared" si="65"/>
        <v>Max ( [PREP_AIRKN_ZN_WGHT_TOP_SP_G_M2] )</v>
      </c>
      <c r="Y241" t="str">
        <f t="shared" si="66"/>
        <v>AVG ( [PREP_AIRKN_ZN_WGHT_TOP_SP_G_M2] )</v>
      </c>
      <c r="Z241" t="str">
        <f t="shared" si="67"/>
        <v>StdDev ([PREP_AIRKN_ZN_WGHT_TOP_SP_G_M2] )</v>
      </c>
    </row>
    <row r="242" spans="1:26" x14ac:dyDescent="0.25">
      <c r="A242" s="1" t="s">
        <v>41</v>
      </c>
      <c r="B242" s="1" t="s">
        <v>4657</v>
      </c>
      <c r="C242" s="20" t="s">
        <v>4657</v>
      </c>
      <c r="D242" s="20" t="s">
        <v>4657</v>
      </c>
      <c r="E242" s="20" t="s">
        <v>4657</v>
      </c>
      <c r="F242" s="20" t="s">
        <v>4657</v>
      </c>
      <c r="G242" t="s">
        <v>2385</v>
      </c>
      <c r="I242" t="s">
        <v>2384</v>
      </c>
      <c r="J242" t="s">
        <v>4850</v>
      </c>
      <c r="K242" t="s">
        <v>41</v>
      </c>
      <c r="M242" t="str">
        <f t="shared" si="55"/>
        <v>RAW_AIRKN_ZN_WGHT_BOT_SP_G_M2</v>
      </c>
      <c r="N242" t="str">
        <f t="shared" si="56"/>
        <v>PREP_AIRKN_ZN_WGHT_BOT_SP_G_M2</v>
      </c>
      <c r="O242" t="str">
        <f t="shared" si="57"/>
        <v>[RAW_AIRKN_ZN_WGHT_BOT_SP_G_M2]</v>
      </c>
      <c r="P242" s="4" t="str">
        <f t="shared" si="58"/>
        <v>C_AIRKN_ZN_WGHT_BOT_SP_G_M2</v>
      </c>
      <c r="Q242" t="str">
        <f t="shared" si="59"/>
        <v>[PREP_AIRKN_ZN_WGHT_BOT_SP_G_M2]</v>
      </c>
      <c r="R242" s="25">
        <f t="shared" si="70"/>
        <v>32</v>
      </c>
      <c r="S242" t="str">
        <f t="shared" si="60"/>
        <v>CV_AIRKN_ZN_WGHT_BOT_SP_G_M2_MIN</v>
      </c>
      <c r="T242" t="str">
        <f t="shared" si="61"/>
        <v>CV_AIRKN_ZN_WGHT_BOT_SP_G_M2_MAX</v>
      </c>
      <c r="U242" t="str">
        <f t="shared" si="62"/>
        <v>CV_AIRKN_ZN_WGHT_BOT_SP_G_M2_AVG</v>
      </c>
      <c r="V242" t="str">
        <f t="shared" si="63"/>
        <v>CV_AIRKN_ZN_WGHT_BOT_SP_G_M2_STD</v>
      </c>
      <c r="W242" t="str">
        <f t="shared" si="64"/>
        <v>Min ( [PREP_AIRKN_ZN_WGHT_BOT_SP_G_M2] )</v>
      </c>
      <c r="X242" t="str">
        <f t="shared" si="65"/>
        <v>Max ( [PREP_AIRKN_ZN_WGHT_BOT_SP_G_M2] )</v>
      </c>
      <c r="Y242" t="str">
        <f t="shared" si="66"/>
        <v>AVG ( [PREP_AIRKN_ZN_WGHT_BOT_SP_G_M2] )</v>
      </c>
      <c r="Z242" t="str">
        <f t="shared" si="67"/>
        <v>StdDev ([PREP_AIRKN_ZN_WGHT_BOT_SP_G_M2] )</v>
      </c>
    </row>
    <row r="243" spans="1:26" x14ac:dyDescent="0.25">
      <c r="A243" s="1" t="s">
        <v>41</v>
      </c>
      <c r="B243" s="1" t="s">
        <v>4657</v>
      </c>
      <c r="C243" s="20" t="s">
        <v>4657</v>
      </c>
      <c r="D243" s="20" t="s">
        <v>4657</v>
      </c>
      <c r="E243" s="20" t="s">
        <v>4657</v>
      </c>
      <c r="F243" s="1"/>
      <c r="G243" t="s">
        <v>2423</v>
      </c>
      <c r="I243" t="s">
        <v>2422</v>
      </c>
      <c r="J243" t="s">
        <v>60</v>
      </c>
      <c r="K243" t="s">
        <v>41</v>
      </c>
      <c r="M243" t="str">
        <f t="shared" si="55"/>
        <v>RAW_AIRKN_DIST_AIRKN_POT_PV_MM</v>
      </c>
      <c r="N243" t="str">
        <f t="shared" si="56"/>
        <v>PREP_AIRKN_DIST_AIRKN_POT_PV_MM</v>
      </c>
      <c r="O243" t="str">
        <f t="shared" si="57"/>
        <v>[RAW_AIRKN_DIST_AIRKN_POT_PV_MM]</v>
      </c>
      <c r="P243" t="str">
        <f t="shared" si="58"/>
        <v>C_AIRKN_DIST_AIRKN_POT_PV_MM</v>
      </c>
      <c r="Q243" t="str">
        <f t="shared" si="59"/>
        <v>[PREP_AIRKN_DIST_AIRKN_POT_PV_MM]</v>
      </c>
      <c r="R243" s="25">
        <f t="shared" si="70"/>
        <v>33</v>
      </c>
      <c r="S243" t="str">
        <f t="shared" si="60"/>
        <v>CV_AIRKN_DIST_AIRKN_POT_PV_MM_MIN</v>
      </c>
      <c r="T243" t="str">
        <f t="shared" si="61"/>
        <v>CV_AIRKN_DIST_AIRKN_POT_PV_MM_MAX</v>
      </c>
      <c r="U243" t="str">
        <f t="shared" si="62"/>
        <v>CV_AIRKN_DIST_AIRKN_POT_PV_MM_AVG</v>
      </c>
      <c r="V243" t="str">
        <f t="shared" si="63"/>
        <v>CV_AIRKN_DIST_AIRKN_POT_PV_MM_STD</v>
      </c>
      <c r="W243" t="str">
        <f t="shared" si="64"/>
        <v>Min ( [PREP_AIRKN_DIST_AIRKN_POT_PV_MM] )</v>
      </c>
      <c r="X243" t="str">
        <f t="shared" si="65"/>
        <v>Max ( [PREP_AIRKN_DIST_AIRKN_POT_PV_MM] )</v>
      </c>
      <c r="Y243" t="str">
        <f t="shared" si="66"/>
        <v>AVG ( [PREP_AIRKN_DIST_AIRKN_POT_PV_MM] )</v>
      </c>
      <c r="Z243" t="str">
        <f t="shared" si="67"/>
        <v>StdDev ([PREP_AIRKN_DIST_AIRKN_POT_PV_MM] )</v>
      </c>
    </row>
    <row r="244" spans="1:26" x14ac:dyDescent="0.25">
      <c r="A244" s="1" t="s">
        <v>41</v>
      </c>
      <c r="B244" s="1" t="s">
        <v>4657</v>
      </c>
      <c r="C244" s="20" t="s">
        <v>4657</v>
      </c>
      <c r="D244" s="20" t="s">
        <v>4657</v>
      </c>
      <c r="E244" s="20" t="s">
        <v>4657</v>
      </c>
      <c r="F244" s="1"/>
      <c r="G244" t="s">
        <v>2427</v>
      </c>
      <c r="I244" t="s">
        <v>2426</v>
      </c>
      <c r="J244" t="s">
        <v>60</v>
      </c>
      <c r="K244" t="s">
        <v>41</v>
      </c>
      <c r="M244" t="str">
        <f t="shared" si="55"/>
        <v>RAW_AIRKN_AIRKN_GAP_TOP_PV_MM</v>
      </c>
      <c r="N244" t="str">
        <f t="shared" si="56"/>
        <v>PREP_AIRKN_AIRKN_GAP_TOP_PV_MM</v>
      </c>
      <c r="O244" t="str">
        <f t="shared" si="57"/>
        <v>[RAW_AIRKN_AIRKN_GAP_TOP_PV_MM]</v>
      </c>
      <c r="P244" t="str">
        <f t="shared" si="58"/>
        <v>C_AIRKN_AIRKN_GAP_TOP_PV_MM</v>
      </c>
      <c r="Q244" t="str">
        <f t="shared" si="59"/>
        <v>[PREP_AIRKN_AIRKN_GAP_TOP_PV_MM]</v>
      </c>
      <c r="R244" s="25">
        <f t="shared" si="70"/>
        <v>32</v>
      </c>
      <c r="S244" t="str">
        <f t="shared" si="60"/>
        <v>CV_AIRKN_AIRKN_GAP_TOP_PV_MM_MIN</v>
      </c>
      <c r="T244" t="str">
        <f t="shared" si="61"/>
        <v>CV_AIRKN_AIRKN_GAP_TOP_PV_MM_MAX</v>
      </c>
      <c r="U244" t="str">
        <f t="shared" si="62"/>
        <v>CV_AIRKN_AIRKN_GAP_TOP_PV_MM_AVG</v>
      </c>
      <c r="V244" t="str">
        <f t="shared" si="63"/>
        <v>CV_AIRKN_AIRKN_GAP_TOP_PV_MM_STD</v>
      </c>
      <c r="W244" t="str">
        <f t="shared" si="64"/>
        <v>Min ( [PREP_AIRKN_AIRKN_GAP_TOP_PV_MM] )</v>
      </c>
      <c r="X244" t="str">
        <f t="shared" si="65"/>
        <v>Max ( [PREP_AIRKN_AIRKN_GAP_TOP_PV_MM] )</v>
      </c>
      <c r="Y244" t="str">
        <f t="shared" si="66"/>
        <v>AVG ( [PREP_AIRKN_AIRKN_GAP_TOP_PV_MM] )</v>
      </c>
      <c r="Z244" t="str">
        <f t="shared" si="67"/>
        <v>StdDev ([PREP_AIRKN_AIRKN_GAP_TOP_PV_MM] )</v>
      </c>
    </row>
    <row r="245" spans="1:26" x14ac:dyDescent="0.25">
      <c r="A245" s="1" t="s">
        <v>41</v>
      </c>
      <c r="B245" s="1" t="s">
        <v>4657</v>
      </c>
      <c r="C245" s="20" t="s">
        <v>4657</v>
      </c>
      <c r="D245" s="20" t="s">
        <v>4657</v>
      </c>
      <c r="E245" s="20" t="s">
        <v>4657</v>
      </c>
      <c r="F245" s="1"/>
      <c r="G245" t="s">
        <v>2431</v>
      </c>
      <c r="I245" t="s">
        <v>2430</v>
      </c>
      <c r="J245" t="s">
        <v>60</v>
      </c>
      <c r="K245" t="s">
        <v>41</v>
      </c>
      <c r="M245" t="str">
        <f t="shared" si="55"/>
        <v>RAW_AIRKN_AIRKN_GAP_BOT_PV_MM</v>
      </c>
      <c r="N245" t="str">
        <f t="shared" si="56"/>
        <v>PREP_AIRKN_AIRKN_GAP_BOT_PV_MM</v>
      </c>
      <c r="O245" t="str">
        <f t="shared" si="57"/>
        <v>[RAW_AIRKN_AIRKN_GAP_BOT_PV_MM]</v>
      </c>
      <c r="P245" t="str">
        <f t="shared" si="58"/>
        <v>C_AIRKN_AIRKN_GAP_BOT_PV_MM</v>
      </c>
      <c r="Q245" t="str">
        <f t="shared" si="59"/>
        <v>[PREP_AIRKN_AIRKN_GAP_BOT_PV_MM]</v>
      </c>
      <c r="R245" s="25">
        <f t="shared" si="70"/>
        <v>32</v>
      </c>
      <c r="S245" t="str">
        <f t="shared" si="60"/>
        <v>CV_AIRKN_AIRKN_GAP_BOT_PV_MM_MIN</v>
      </c>
      <c r="T245" t="str">
        <f t="shared" si="61"/>
        <v>CV_AIRKN_AIRKN_GAP_BOT_PV_MM_MAX</v>
      </c>
      <c r="U245" t="str">
        <f t="shared" si="62"/>
        <v>CV_AIRKN_AIRKN_GAP_BOT_PV_MM_AVG</v>
      </c>
      <c r="V245" t="str">
        <f t="shared" si="63"/>
        <v>CV_AIRKN_AIRKN_GAP_BOT_PV_MM_STD</v>
      </c>
      <c r="W245" t="str">
        <f t="shared" si="64"/>
        <v>Min ( [PREP_AIRKN_AIRKN_GAP_BOT_PV_MM] )</v>
      </c>
      <c r="X245" t="str">
        <f t="shared" si="65"/>
        <v>Max ( [PREP_AIRKN_AIRKN_GAP_BOT_PV_MM] )</v>
      </c>
      <c r="Y245" t="str">
        <f t="shared" si="66"/>
        <v>AVG ( [PREP_AIRKN_AIRKN_GAP_BOT_PV_MM] )</v>
      </c>
      <c r="Z245" t="str">
        <f t="shared" si="67"/>
        <v>StdDev ([PREP_AIRKN_AIRKN_GAP_BOT_PV_MM] )</v>
      </c>
    </row>
    <row r="246" spans="1:26" x14ac:dyDescent="0.25">
      <c r="A246" s="1" t="s">
        <v>41</v>
      </c>
      <c r="B246" s="1" t="s">
        <v>4657</v>
      </c>
      <c r="C246" s="1"/>
      <c r="D246" s="1"/>
      <c r="E246" s="1"/>
      <c r="F246" s="1"/>
      <c r="G246" t="s">
        <v>2500</v>
      </c>
      <c r="I246" t="s">
        <v>2498</v>
      </c>
      <c r="J246" t="s">
        <v>2499</v>
      </c>
      <c r="L246"/>
      <c r="M246" t="str">
        <f t="shared" si="55"/>
        <v>RAW_AIRKN_N_FLOW_PV_M3_H</v>
      </c>
      <c r="N246" t="str">
        <f t="shared" si="56"/>
        <v>PREP_AIRKN_N_FLOW_PV_M3_H</v>
      </c>
      <c r="O246" t="str">
        <f t="shared" si="57"/>
        <v>[RAW_AIRKN_N_FLOW_PV_M3_H]</v>
      </c>
      <c r="P246" t="str">
        <f t="shared" si="58"/>
        <v>C_AIRKN_N_FLOW_PV_M3_H</v>
      </c>
      <c r="Q246" t="str">
        <f t="shared" si="59"/>
        <v>[PREP_AIRKN_N_FLOW_PV_M3_H]</v>
      </c>
      <c r="S246" t="str">
        <f t="shared" si="60"/>
        <v>CV_AIRKN_N_FLOW_PV_M3_H_MIN</v>
      </c>
      <c r="T246" t="str">
        <f t="shared" si="61"/>
        <v>CV_AIRKN_N_FLOW_PV_M3_H_MAX</v>
      </c>
      <c r="U246" t="str">
        <f t="shared" si="62"/>
        <v>CV_AIRKN_N_FLOW_PV_M3_H_AVG</v>
      </c>
      <c r="V246" t="str">
        <f t="shared" si="63"/>
        <v>CV_AIRKN_N_FLOW_PV_M3_H_STD</v>
      </c>
      <c r="W246" t="str">
        <f t="shared" si="64"/>
        <v>Min ( [PREP_AIRKN_N_FLOW_PV_M3_H] )</v>
      </c>
      <c r="X246" t="str">
        <f t="shared" si="65"/>
        <v>Max ( [PREP_AIRKN_N_FLOW_PV_M3_H] )</v>
      </c>
      <c r="Y246" t="str">
        <f t="shared" si="66"/>
        <v>AVG ( [PREP_AIRKN_N_FLOW_PV_M3_H] )</v>
      </c>
      <c r="Z246" t="str">
        <f t="shared" si="67"/>
        <v>StdDev ([PREP_AIRKN_N_FLOW_PV_M3_H] )</v>
      </c>
    </row>
    <row r="247" spans="1:26" x14ac:dyDescent="0.25">
      <c r="A247" s="1" t="s">
        <v>41</v>
      </c>
      <c r="B247" s="1" t="s">
        <v>4657</v>
      </c>
      <c r="C247" s="1"/>
      <c r="D247" s="1"/>
      <c r="E247" s="20" t="s">
        <v>4657</v>
      </c>
      <c r="F247" s="1"/>
      <c r="G247" t="s">
        <v>2504</v>
      </c>
      <c r="I247" t="s">
        <v>2503</v>
      </c>
      <c r="J247" t="s">
        <v>76</v>
      </c>
      <c r="K247" t="s">
        <v>41</v>
      </c>
      <c r="M247" t="str">
        <f t="shared" si="55"/>
        <v>RAW_AIRKN_MED_PROF_TOP__INT</v>
      </c>
      <c r="N247" t="str">
        <f t="shared" si="56"/>
        <v>PREP_AIRKN_MED_PROF_TOP__INT</v>
      </c>
      <c r="O247" t="str">
        <f t="shared" si="57"/>
        <v>[RAW_AIRKN_MED_PROF_TOP__INT]</v>
      </c>
      <c r="P247" t="str">
        <f t="shared" si="58"/>
        <v>C_AIRKN_MED_PROF_TOP__INT</v>
      </c>
      <c r="Q247" t="str">
        <f t="shared" si="59"/>
        <v>[PREP_AIRKN_MED_PROF_TOP__INT]</v>
      </c>
      <c r="S247" t="str">
        <f t="shared" si="60"/>
        <v>CV_AIRKN_MED_PROF_TOP__INT_MIN</v>
      </c>
      <c r="T247" t="str">
        <f t="shared" si="61"/>
        <v>CV_AIRKN_MED_PROF_TOP__INT_MAX</v>
      </c>
      <c r="U247" t="str">
        <f t="shared" si="62"/>
        <v>CV_AIRKN_MED_PROF_TOP__INT_AVG</v>
      </c>
      <c r="V247" t="str">
        <f t="shared" si="63"/>
        <v>CV_AIRKN_MED_PROF_TOP__INT_STD</v>
      </c>
      <c r="W247" t="str">
        <f t="shared" si="64"/>
        <v>Min ( [PREP_AIRKN_MED_PROF_TOP__INT] )</v>
      </c>
      <c r="X247" t="str">
        <f t="shared" si="65"/>
        <v>Max ( [PREP_AIRKN_MED_PROF_TOP__INT] )</v>
      </c>
      <c r="Y247" t="str">
        <f t="shared" si="66"/>
        <v>AVG ( [PREP_AIRKN_MED_PROF_TOP__INT] )</v>
      </c>
      <c r="Z247" t="str">
        <f t="shared" si="67"/>
        <v>StdDev ([PREP_AIRKN_MED_PROF_TOP__INT] )</v>
      </c>
    </row>
    <row r="248" spans="1:26" x14ac:dyDescent="0.25">
      <c r="A248" s="1" t="s">
        <v>41</v>
      </c>
      <c r="B248" s="1" t="s">
        <v>4657</v>
      </c>
      <c r="C248" s="1"/>
      <c r="D248" s="1"/>
      <c r="E248" s="20" t="s">
        <v>4657</v>
      </c>
      <c r="F248" s="1"/>
      <c r="G248" t="s">
        <v>2508</v>
      </c>
      <c r="I248" t="s">
        <v>2507</v>
      </c>
      <c r="J248" t="s">
        <v>76</v>
      </c>
      <c r="K248" t="s">
        <v>41</v>
      </c>
      <c r="M248" t="str">
        <f t="shared" si="55"/>
        <v>RAW_AIRKN_MED_PROF_BOT__INT</v>
      </c>
      <c r="N248" t="str">
        <f t="shared" si="56"/>
        <v>PREP_AIRKN_MED_PROF_BOT__INT</v>
      </c>
      <c r="O248" t="str">
        <f t="shared" si="57"/>
        <v>[RAW_AIRKN_MED_PROF_BOT__INT]</v>
      </c>
      <c r="P248" t="str">
        <f t="shared" si="58"/>
        <v>C_AIRKN_MED_PROF_BOT__INT</v>
      </c>
      <c r="Q248" t="str">
        <f t="shared" si="59"/>
        <v>[PREP_AIRKN_MED_PROF_BOT__INT]</v>
      </c>
      <c r="S248" t="str">
        <f t="shared" si="60"/>
        <v>CV_AIRKN_MED_PROF_BOT__INT_MIN</v>
      </c>
      <c r="T248" t="str">
        <f t="shared" si="61"/>
        <v>CV_AIRKN_MED_PROF_BOT__INT_MAX</v>
      </c>
      <c r="U248" t="str">
        <f t="shared" si="62"/>
        <v>CV_AIRKN_MED_PROF_BOT__INT_AVG</v>
      </c>
      <c r="V248" t="str">
        <f t="shared" si="63"/>
        <v>CV_AIRKN_MED_PROF_BOT__INT_STD</v>
      </c>
      <c r="W248" t="str">
        <f t="shared" si="64"/>
        <v>Min ( [PREP_AIRKN_MED_PROF_BOT__INT] )</v>
      </c>
      <c r="X248" t="str">
        <f t="shared" si="65"/>
        <v>Max ( [PREP_AIRKN_MED_PROF_BOT__INT] )</v>
      </c>
      <c r="Y248" t="str">
        <f t="shared" si="66"/>
        <v>AVG ( [PREP_AIRKN_MED_PROF_BOT__INT] )</v>
      </c>
      <c r="Z248" t="str">
        <f t="shared" si="67"/>
        <v>StdDev ([PREP_AIRKN_MED_PROF_BOT__INT] )</v>
      </c>
    </row>
    <row r="249" spans="1:26" x14ac:dyDescent="0.25">
      <c r="A249" s="1" t="s">
        <v>41</v>
      </c>
      <c r="B249" s="1" t="s">
        <v>4657</v>
      </c>
      <c r="C249" s="1"/>
      <c r="D249" s="1"/>
      <c r="E249" s="1"/>
      <c r="F249" s="1"/>
      <c r="G249" t="s">
        <v>3152</v>
      </c>
      <c r="I249" t="s">
        <v>3151</v>
      </c>
      <c r="J249" t="s">
        <v>60</v>
      </c>
      <c r="L249"/>
      <c r="M249" t="str">
        <f t="shared" si="55"/>
        <v>RAW_SPM_ACR_EN_SD_SP_MM</v>
      </c>
      <c r="N249" t="str">
        <f t="shared" si="56"/>
        <v>PREP_SPM_ACR_EN_SD_SP_MM</v>
      </c>
      <c r="O249" t="str">
        <f t="shared" si="57"/>
        <v>[RAW_SPM_ACR_EN_SD_SP_MM]</v>
      </c>
      <c r="P249" t="str">
        <f t="shared" si="58"/>
        <v>C_SPM_ACR_EN_SD_SP_MM</v>
      </c>
      <c r="Q249" t="str">
        <f t="shared" si="59"/>
        <v>[PREP_SPM_ACR_EN_SD_SP_MM]</v>
      </c>
      <c r="S249" t="str">
        <f t="shared" si="60"/>
        <v>CV_SPM_ACR_EN_SD_SP_MM_MIN</v>
      </c>
      <c r="T249" t="str">
        <f t="shared" si="61"/>
        <v>CV_SPM_ACR_EN_SD_SP_MM_MAX</v>
      </c>
      <c r="U249" t="str">
        <f t="shared" si="62"/>
        <v>CV_SPM_ACR_EN_SD_SP_MM_AVG</v>
      </c>
      <c r="V249" t="str">
        <f t="shared" si="63"/>
        <v>CV_SPM_ACR_EN_SD_SP_MM_STD</v>
      </c>
      <c r="W249" t="str">
        <f t="shared" si="64"/>
        <v>Min ( [PREP_SPM_ACR_EN_SD_SP_MM] )</v>
      </c>
      <c r="X249" t="str">
        <f t="shared" si="65"/>
        <v>Max ( [PREP_SPM_ACR_EN_SD_SP_MM] )</v>
      </c>
      <c r="Y249" t="str">
        <f t="shared" si="66"/>
        <v>AVG ( [PREP_SPM_ACR_EN_SD_SP_MM] )</v>
      </c>
      <c r="Z249" t="str">
        <f t="shared" si="67"/>
        <v>StdDev ([PREP_SPM_ACR_EN_SD_SP_MM] )</v>
      </c>
    </row>
    <row r="250" spans="1:26" x14ac:dyDescent="0.25">
      <c r="A250" s="1" t="s">
        <v>41</v>
      </c>
      <c r="B250" s="1" t="s">
        <v>4657</v>
      </c>
      <c r="C250" s="20" t="s">
        <v>4657</v>
      </c>
      <c r="D250" s="20" t="s">
        <v>4657</v>
      </c>
      <c r="E250" s="20" t="s">
        <v>4657</v>
      </c>
      <c r="F250" s="20" t="s">
        <v>4657</v>
      </c>
      <c r="G250" t="s">
        <v>3185</v>
      </c>
      <c r="I250" t="s">
        <v>3184</v>
      </c>
      <c r="J250" t="s">
        <v>57</v>
      </c>
      <c r="K250" t="s">
        <v>41</v>
      </c>
      <c r="M250" t="str">
        <f t="shared" si="55"/>
        <v>RAW_SPM_DRES_G_SP_PERC</v>
      </c>
      <c r="N250" t="str">
        <f t="shared" si="56"/>
        <v>PREP_SPM_DRES_G_SP_PERC</v>
      </c>
      <c r="O250" t="str">
        <f t="shared" si="57"/>
        <v>[RAW_SPM_DRES_G_SP_PERC]</v>
      </c>
      <c r="P250" s="4" t="str">
        <f t="shared" si="58"/>
        <v>C_SPM_DRES_G_SP_PERC</v>
      </c>
      <c r="Q250" t="str">
        <f t="shared" si="59"/>
        <v>[PREP_SPM_DRES_G_SP_PERC]</v>
      </c>
      <c r="R250" s="25">
        <f t="shared" ref="R250:R251" si="71">LEN(S250)</f>
        <v>25</v>
      </c>
      <c r="S250" t="str">
        <f t="shared" si="60"/>
        <v>CV_SPM_DRES_G_SP_PERC_MIN</v>
      </c>
      <c r="T250" t="str">
        <f t="shared" si="61"/>
        <v>CV_SPM_DRES_G_SP_PERC_MAX</v>
      </c>
      <c r="U250" t="str">
        <f t="shared" si="62"/>
        <v>CV_SPM_DRES_G_SP_PERC_AVG</v>
      </c>
      <c r="V250" t="str">
        <f t="shared" si="63"/>
        <v>CV_SPM_DRES_G_SP_PERC_STD</v>
      </c>
      <c r="W250" t="str">
        <f t="shared" si="64"/>
        <v>Min ( [PREP_SPM_DRES_G_SP_PERC] )</v>
      </c>
      <c r="X250" t="str">
        <f t="shared" si="65"/>
        <v>Max ( [PREP_SPM_DRES_G_SP_PERC] )</v>
      </c>
      <c r="Y250" t="str">
        <f t="shared" si="66"/>
        <v>AVG ( [PREP_SPM_DRES_G_SP_PERC] )</v>
      </c>
      <c r="Z250" t="str">
        <f t="shared" si="67"/>
        <v>StdDev ([PREP_SPM_DRES_G_SP_PERC] )</v>
      </c>
    </row>
    <row r="251" spans="1:26" x14ac:dyDescent="0.25">
      <c r="A251" s="1" t="s">
        <v>41</v>
      </c>
      <c r="B251" s="1" t="s">
        <v>4657</v>
      </c>
      <c r="C251" s="20" t="s">
        <v>4657</v>
      </c>
      <c r="D251" s="20" t="s">
        <v>4657</v>
      </c>
      <c r="E251" s="20" t="s">
        <v>4657</v>
      </c>
      <c r="F251" s="20" t="s">
        <v>4657</v>
      </c>
      <c r="G251" t="s">
        <v>3257</v>
      </c>
      <c r="I251" t="s">
        <v>3256</v>
      </c>
      <c r="J251" t="s">
        <v>122</v>
      </c>
      <c r="K251" t="s">
        <v>41</v>
      </c>
      <c r="M251" t="str">
        <f t="shared" si="55"/>
        <v>RAW_SPM_FBEND_SP_KN</v>
      </c>
      <c r="N251" t="str">
        <f t="shared" si="56"/>
        <v>PREP_SPM_FBEND_SP_KN</v>
      </c>
      <c r="O251" t="str">
        <f t="shared" si="57"/>
        <v>[RAW_SPM_FBEND_SP_KN]</v>
      </c>
      <c r="P251" s="4" t="str">
        <f t="shared" si="58"/>
        <v>C_SPM_FBEND_SP_KN</v>
      </c>
      <c r="Q251" t="str">
        <f t="shared" si="59"/>
        <v>[PREP_SPM_FBEND_SP_KN]</v>
      </c>
      <c r="R251" s="25">
        <f t="shared" si="71"/>
        <v>22</v>
      </c>
      <c r="S251" t="str">
        <f t="shared" si="60"/>
        <v>CV_SPM_FBEND_SP_KN_MIN</v>
      </c>
      <c r="T251" t="str">
        <f t="shared" si="61"/>
        <v>CV_SPM_FBEND_SP_KN_MAX</v>
      </c>
      <c r="U251" t="str">
        <f t="shared" si="62"/>
        <v>CV_SPM_FBEND_SP_KN_AVG</v>
      </c>
      <c r="V251" t="str">
        <f t="shared" si="63"/>
        <v>CV_SPM_FBEND_SP_KN_STD</v>
      </c>
      <c r="W251" t="str">
        <f t="shared" si="64"/>
        <v>Min ( [PREP_SPM_FBEND_SP_KN] )</v>
      </c>
      <c r="X251" t="str">
        <f t="shared" si="65"/>
        <v>Max ( [PREP_SPM_FBEND_SP_KN] )</v>
      </c>
      <c r="Y251" t="str">
        <f t="shared" si="66"/>
        <v>AVG ( [PREP_SPM_FBEND_SP_KN] )</v>
      </c>
      <c r="Z251" t="str">
        <f t="shared" si="67"/>
        <v>StdDev ([PREP_SPM_FBEND_SP_KN] )</v>
      </c>
    </row>
    <row r="252" spans="1:26" x14ac:dyDescent="0.25">
      <c r="A252" s="1" t="s">
        <v>41</v>
      </c>
      <c r="B252" s="1" t="s">
        <v>4657</v>
      </c>
      <c r="C252" s="1"/>
      <c r="D252" s="1"/>
      <c r="E252" s="1"/>
      <c r="F252" s="1"/>
      <c r="G252" t="s">
        <v>3265</v>
      </c>
      <c r="I252" t="s">
        <v>3264</v>
      </c>
      <c r="J252" t="s">
        <v>60</v>
      </c>
      <c r="L252"/>
      <c r="M252" t="str">
        <f t="shared" si="55"/>
        <v>RAW_SPM_ACR_EX_SD_SP_MM</v>
      </c>
      <c r="N252" t="str">
        <f t="shared" si="56"/>
        <v>PREP_SPM_ACR_EX_SD_SP_MM</v>
      </c>
      <c r="O252" t="str">
        <f t="shared" si="57"/>
        <v>[RAW_SPM_ACR_EX_SD_SP_MM]</v>
      </c>
      <c r="P252" t="str">
        <f t="shared" si="58"/>
        <v>C_SPM_ACR_EX_SD_SP_MM</v>
      </c>
      <c r="Q252" t="str">
        <f t="shared" si="59"/>
        <v>[PREP_SPM_ACR_EX_SD_SP_MM]</v>
      </c>
      <c r="S252" t="str">
        <f t="shared" si="60"/>
        <v>CV_SPM_ACR_EX_SD_SP_MM_MIN</v>
      </c>
      <c r="T252" t="str">
        <f t="shared" si="61"/>
        <v>CV_SPM_ACR_EX_SD_SP_MM_MAX</v>
      </c>
      <c r="U252" t="str">
        <f t="shared" si="62"/>
        <v>CV_SPM_ACR_EX_SD_SP_MM_AVG</v>
      </c>
      <c r="V252" t="str">
        <f t="shared" si="63"/>
        <v>CV_SPM_ACR_EX_SD_SP_MM_STD</v>
      </c>
      <c r="W252" t="str">
        <f t="shared" si="64"/>
        <v>Min ( [PREP_SPM_ACR_EX_SD_SP_MM] )</v>
      </c>
      <c r="X252" t="str">
        <f t="shared" si="65"/>
        <v>Max ( [PREP_SPM_ACR_EX_SD_SP_MM] )</v>
      </c>
      <c r="Y252" t="str">
        <f t="shared" si="66"/>
        <v>AVG ( [PREP_SPM_ACR_EX_SD_SP_MM] )</v>
      </c>
      <c r="Z252" t="str">
        <f t="shared" si="67"/>
        <v>StdDev ([PREP_SPM_ACR_EX_SD_SP_MM] )</v>
      </c>
    </row>
    <row r="253" spans="1:26" x14ac:dyDescent="0.25">
      <c r="A253" s="1" t="s">
        <v>41</v>
      </c>
      <c r="B253" s="1" t="s">
        <v>4657</v>
      </c>
      <c r="C253" s="20" t="s">
        <v>4657</v>
      </c>
      <c r="D253" s="20" t="s">
        <v>4657</v>
      </c>
      <c r="E253" s="20" t="s">
        <v>4657</v>
      </c>
      <c r="F253" s="20" t="s">
        <v>4657</v>
      </c>
      <c r="G253" t="s">
        <v>2883</v>
      </c>
      <c r="I253" t="s">
        <v>2882</v>
      </c>
      <c r="J253" t="s">
        <v>57</v>
      </c>
      <c r="K253" t="s">
        <v>41</v>
      </c>
      <c r="M253" t="str">
        <f t="shared" si="55"/>
        <v>RAW_TLV_EL_C_SP_PERC</v>
      </c>
      <c r="N253" t="str">
        <f t="shared" si="56"/>
        <v>PREP_TLV_EL_C_SP_PERC</v>
      </c>
      <c r="O253" t="str">
        <f t="shared" si="57"/>
        <v>[RAW_TLV_EL_C_SP_PERC]</v>
      </c>
      <c r="P253" s="4" t="str">
        <f t="shared" si="58"/>
        <v>C_TLV_EL_C_SP_PERC</v>
      </c>
      <c r="Q253" t="str">
        <f t="shared" si="59"/>
        <v>[PREP_TLV_EL_C_SP_PERC]</v>
      </c>
      <c r="R253" s="25">
        <f t="shared" ref="R253:R254" si="72">LEN(S253)</f>
        <v>23</v>
      </c>
      <c r="S253" t="str">
        <f t="shared" si="60"/>
        <v>CV_TLV_EL_C_SP_PERC_MIN</v>
      </c>
      <c r="T253" t="str">
        <f t="shared" si="61"/>
        <v>CV_TLV_EL_C_SP_PERC_MAX</v>
      </c>
      <c r="U253" t="str">
        <f t="shared" si="62"/>
        <v>CV_TLV_EL_C_SP_PERC_AVG</v>
      </c>
      <c r="V253" t="str">
        <f t="shared" si="63"/>
        <v>CV_TLV_EL_C_SP_PERC_STD</v>
      </c>
      <c r="W253" t="str">
        <f t="shared" si="64"/>
        <v>Min ( [PREP_TLV_EL_C_SP_PERC] )</v>
      </c>
      <c r="X253" t="str">
        <f t="shared" si="65"/>
        <v>Max ( [PREP_TLV_EL_C_SP_PERC] )</v>
      </c>
      <c r="Y253" t="str">
        <f t="shared" si="66"/>
        <v>AVG ( [PREP_TLV_EL_C_SP_PERC] )</v>
      </c>
      <c r="Z253" t="str">
        <f t="shared" si="67"/>
        <v>StdDev ([PREP_TLV_EL_C_SP_PERC] )</v>
      </c>
    </row>
    <row r="254" spans="1:26" x14ac:dyDescent="0.25">
      <c r="A254" s="1" t="s">
        <v>41</v>
      </c>
      <c r="B254" s="1" t="s">
        <v>4657</v>
      </c>
      <c r="C254" s="20" t="s">
        <v>4657</v>
      </c>
      <c r="D254" s="20" t="s">
        <v>4657</v>
      </c>
      <c r="E254" s="20" t="s">
        <v>4657</v>
      </c>
      <c r="F254" s="20" t="s">
        <v>4657</v>
      </c>
      <c r="G254" t="s">
        <v>3047</v>
      </c>
      <c r="I254" t="s">
        <v>3046</v>
      </c>
      <c r="J254" t="s">
        <v>62</v>
      </c>
      <c r="K254" t="s">
        <v>41</v>
      </c>
      <c r="M254" t="str">
        <f t="shared" si="55"/>
        <v>RAW_TLV_0__BOOL</v>
      </c>
      <c r="N254" t="str">
        <f t="shared" si="56"/>
        <v>PREP_TLV_0__BOOL</v>
      </c>
      <c r="O254" t="str">
        <f t="shared" si="57"/>
        <v>[RAW_TLV_0__BOOL]</v>
      </c>
      <c r="P254" s="4" t="str">
        <f t="shared" si="58"/>
        <v>C_TLV_0__BOOL</v>
      </c>
      <c r="Q254" t="str">
        <f t="shared" si="59"/>
        <v>[PREP_TLV_0__BOOL]</v>
      </c>
      <c r="R254" s="25">
        <f t="shared" si="72"/>
        <v>18</v>
      </c>
      <c r="S254" t="str">
        <f t="shared" si="60"/>
        <v>CV_TLV_0__BOOL_MIN</v>
      </c>
      <c r="T254" t="str">
        <f t="shared" si="61"/>
        <v>CV_TLV_0__BOOL_MAX</v>
      </c>
      <c r="U254" t="str">
        <f t="shared" si="62"/>
        <v>CV_TLV_0__BOOL_AVG</v>
      </c>
      <c r="V254" t="str">
        <f t="shared" si="63"/>
        <v>CV_TLV_0__BOOL_STD</v>
      </c>
      <c r="W254" t="str">
        <f t="shared" si="64"/>
        <v>Min ( [PREP_TLV_0__BOOL] )</v>
      </c>
      <c r="X254" t="str">
        <f t="shared" si="65"/>
        <v>Max ( [PREP_TLV_0__BOOL] )</v>
      </c>
      <c r="Y254" t="str">
        <f t="shared" si="66"/>
        <v>AVG ( [PREP_TLV_0__BOOL] )</v>
      </c>
      <c r="Z254" t="str">
        <f t="shared" si="67"/>
        <v>StdDev ([PREP_TLV_0__BOOL] )</v>
      </c>
    </row>
    <row r="255" spans="1:26" x14ac:dyDescent="0.25">
      <c r="A255" s="1" t="s">
        <v>41</v>
      </c>
      <c r="B255" s="1" t="s">
        <v>4657</v>
      </c>
      <c r="C255" s="1"/>
      <c r="D255" s="1"/>
      <c r="E255" s="1"/>
      <c r="F255" s="1"/>
      <c r="G255" t="s">
        <v>2597</v>
      </c>
      <c r="I255" t="s">
        <v>2596</v>
      </c>
      <c r="J255" t="s">
        <v>60</v>
      </c>
      <c r="L255"/>
      <c r="M255" t="str">
        <f t="shared" si="55"/>
        <v>RAW_TLV_BER1_TOP_SD_SP_MM</v>
      </c>
      <c r="N255" t="str">
        <f t="shared" si="56"/>
        <v>PREP_TLV_BER1_TOP_SD_SP_MM</v>
      </c>
      <c r="O255" t="str">
        <f t="shared" si="57"/>
        <v>[RAW_TLV_BER1_TOP_SD_SP_MM]</v>
      </c>
      <c r="P255" t="str">
        <f t="shared" si="58"/>
        <v>C_TLV_BER1_TOP_SD_SP_MM</v>
      </c>
      <c r="Q255" t="str">
        <f t="shared" si="59"/>
        <v>[PREP_TLV_BER1_TOP_SD_SP_MM]</v>
      </c>
      <c r="S255" t="str">
        <f t="shared" si="60"/>
        <v>CV_TLV_BER1_TOP_SD_SP_MM_MIN</v>
      </c>
      <c r="T255" t="str">
        <f t="shared" si="61"/>
        <v>CV_TLV_BER1_TOP_SD_SP_MM_MAX</v>
      </c>
      <c r="U255" t="str">
        <f t="shared" si="62"/>
        <v>CV_TLV_BER1_TOP_SD_SP_MM_AVG</v>
      </c>
      <c r="V255" t="str">
        <f t="shared" si="63"/>
        <v>CV_TLV_BER1_TOP_SD_SP_MM_STD</v>
      </c>
      <c r="W255" t="str">
        <f t="shared" si="64"/>
        <v>Min ( [PREP_TLV_BER1_TOP_SD_SP_MM] )</v>
      </c>
      <c r="X255" t="str">
        <f t="shared" si="65"/>
        <v>Max ( [PREP_TLV_BER1_TOP_SD_SP_MM] )</v>
      </c>
      <c r="Y255" t="str">
        <f t="shared" si="66"/>
        <v>AVG ( [PREP_TLV_BER1_TOP_SD_SP_MM] )</v>
      </c>
      <c r="Z255" t="str">
        <f t="shared" si="67"/>
        <v>StdDev ([PREP_TLV_BER1_TOP_SD_SP_MM] )</v>
      </c>
    </row>
    <row r="256" spans="1:26" x14ac:dyDescent="0.25">
      <c r="A256" s="1" t="s">
        <v>41</v>
      </c>
      <c r="B256" s="1" t="s">
        <v>4657</v>
      </c>
      <c r="C256" s="1"/>
      <c r="D256" s="1"/>
      <c r="E256" s="1"/>
      <c r="F256" s="1"/>
      <c r="G256" t="s">
        <v>2601</v>
      </c>
      <c r="I256" t="s">
        <v>2600</v>
      </c>
      <c r="J256" t="s">
        <v>60</v>
      </c>
      <c r="L256"/>
      <c r="M256" t="str">
        <f t="shared" si="55"/>
        <v>RAW_TLV_BER1_TOP_SD_PV_MM</v>
      </c>
      <c r="N256" t="str">
        <f t="shared" si="56"/>
        <v>PREP_TLV_BER1_TOP_SD_PV_MM</v>
      </c>
      <c r="O256" t="str">
        <f t="shared" si="57"/>
        <v>[RAW_TLV_BER1_TOP_SD_PV_MM]</v>
      </c>
      <c r="P256" t="str">
        <f t="shared" si="58"/>
        <v>C_TLV_BER1_TOP_SD_PV_MM</v>
      </c>
      <c r="Q256" t="str">
        <f t="shared" si="59"/>
        <v>[PREP_TLV_BER1_TOP_SD_PV_MM]</v>
      </c>
      <c r="S256" t="str">
        <f t="shared" si="60"/>
        <v>CV_TLV_BER1_TOP_SD_PV_MM_MIN</v>
      </c>
      <c r="T256" t="str">
        <f t="shared" si="61"/>
        <v>CV_TLV_BER1_TOP_SD_PV_MM_MAX</v>
      </c>
      <c r="U256" t="str">
        <f t="shared" si="62"/>
        <v>CV_TLV_BER1_TOP_SD_PV_MM_AVG</v>
      </c>
      <c r="V256" t="str">
        <f t="shared" si="63"/>
        <v>CV_TLV_BER1_TOP_SD_PV_MM_STD</v>
      </c>
      <c r="W256" t="str">
        <f t="shared" si="64"/>
        <v>Min ( [PREP_TLV_BER1_TOP_SD_PV_MM] )</v>
      </c>
      <c r="X256" t="str">
        <f t="shared" si="65"/>
        <v>Max ( [PREP_TLV_BER1_TOP_SD_PV_MM] )</v>
      </c>
      <c r="Y256" t="str">
        <f t="shared" si="66"/>
        <v>AVG ( [PREP_TLV_BER1_TOP_SD_PV_MM] )</v>
      </c>
      <c r="Z256" t="str">
        <f t="shared" si="67"/>
        <v>StdDev ([PREP_TLV_BER1_TOP_SD_PV_MM] )</v>
      </c>
    </row>
    <row r="257" spans="1:26" x14ac:dyDescent="0.25">
      <c r="A257" s="1" t="s">
        <v>41</v>
      </c>
      <c r="B257" s="1" t="s">
        <v>4657</v>
      </c>
      <c r="C257" s="1"/>
      <c r="D257" s="1"/>
      <c r="E257" s="1"/>
      <c r="F257" s="1"/>
      <c r="G257" t="s">
        <v>2605</v>
      </c>
      <c r="I257" t="s">
        <v>2604</v>
      </c>
      <c r="J257" t="s">
        <v>60</v>
      </c>
      <c r="L257"/>
      <c r="M257" t="str">
        <f t="shared" si="55"/>
        <v>RAW_TLV_BER2_TOP_SD_SP_MM</v>
      </c>
      <c r="N257" t="str">
        <f t="shared" si="56"/>
        <v>PREP_TLV_BER2_TOP_SD_SP_MM</v>
      </c>
      <c r="O257" t="str">
        <f t="shared" si="57"/>
        <v>[RAW_TLV_BER2_TOP_SD_SP_MM]</v>
      </c>
      <c r="P257" t="str">
        <f t="shared" si="58"/>
        <v>C_TLV_BER2_TOP_SD_SP_MM</v>
      </c>
      <c r="Q257" t="str">
        <f t="shared" si="59"/>
        <v>[PREP_TLV_BER2_TOP_SD_SP_MM]</v>
      </c>
      <c r="S257" t="str">
        <f t="shared" si="60"/>
        <v>CV_TLV_BER2_TOP_SD_SP_MM_MIN</v>
      </c>
      <c r="T257" t="str">
        <f t="shared" si="61"/>
        <v>CV_TLV_BER2_TOP_SD_SP_MM_MAX</v>
      </c>
      <c r="U257" t="str">
        <f t="shared" si="62"/>
        <v>CV_TLV_BER2_TOP_SD_SP_MM_AVG</v>
      </c>
      <c r="V257" t="str">
        <f t="shared" si="63"/>
        <v>CV_TLV_BER2_TOP_SD_SP_MM_STD</v>
      </c>
      <c r="W257" t="str">
        <f t="shared" si="64"/>
        <v>Min ( [PREP_TLV_BER2_TOP_SD_SP_MM] )</v>
      </c>
      <c r="X257" t="str">
        <f t="shared" si="65"/>
        <v>Max ( [PREP_TLV_BER2_TOP_SD_SP_MM] )</v>
      </c>
      <c r="Y257" t="str">
        <f t="shared" si="66"/>
        <v>AVG ( [PREP_TLV_BER2_TOP_SD_SP_MM] )</v>
      </c>
      <c r="Z257" t="str">
        <f t="shared" si="67"/>
        <v>StdDev ([PREP_TLV_BER2_TOP_SD_SP_MM] )</v>
      </c>
    </row>
    <row r="258" spans="1:26" x14ac:dyDescent="0.25">
      <c r="A258" s="1" t="s">
        <v>41</v>
      </c>
      <c r="B258" s="1" t="s">
        <v>4657</v>
      </c>
      <c r="C258" s="1"/>
      <c r="D258" s="1"/>
      <c r="E258" s="1"/>
      <c r="F258" s="1"/>
      <c r="G258" t="s">
        <v>2609</v>
      </c>
      <c r="I258" t="s">
        <v>2608</v>
      </c>
      <c r="J258" t="s">
        <v>60</v>
      </c>
      <c r="L258"/>
      <c r="M258" t="str">
        <f t="shared" si="55"/>
        <v>RAW_TLV_BER2_TOP_SD_PV_MM</v>
      </c>
      <c r="N258" t="str">
        <f t="shared" si="56"/>
        <v>PREP_TLV_BER2_TOP_SD_PV_MM</v>
      </c>
      <c r="O258" t="str">
        <f t="shared" si="57"/>
        <v>[RAW_TLV_BER2_TOP_SD_PV_MM]</v>
      </c>
      <c r="P258" t="str">
        <f t="shared" si="58"/>
        <v>C_TLV_BER2_TOP_SD_PV_MM</v>
      </c>
      <c r="Q258" t="str">
        <f t="shared" si="59"/>
        <v>[PREP_TLV_BER2_TOP_SD_PV_MM]</v>
      </c>
      <c r="S258" t="str">
        <f t="shared" si="60"/>
        <v>CV_TLV_BER2_TOP_SD_PV_MM_MIN</v>
      </c>
      <c r="T258" t="str">
        <f t="shared" si="61"/>
        <v>CV_TLV_BER2_TOP_SD_PV_MM_MAX</v>
      </c>
      <c r="U258" t="str">
        <f t="shared" si="62"/>
        <v>CV_TLV_BER2_TOP_SD_PV_MM_AVG</v>
      </c>
      <c r="V258" t="str">
        <f t="shared" si="63"/>
        <v>CV_TLV_BER2_TOP_SD_PV_MM_STD</v>
      </c>
      <c r="W258" t="str">
        <f t="shared" si="64"/>
        <v>Min ( [PREP_TLV_BER2_TOP_SD_PV_MM] )</v>
      </c>
      <c r="X258" t="str">
        <f t="shared" si="65"/>
        <v>Max ( [PREP_TLV_BER2_TOP_SD_PV_MM] )</v>
      </c>
      <c r="Y258" t="str">
        <f t="shared" si="66"/>
        <v>AVG ( [PREP_TLV_BER2_TOP_SD_PV_MM] )</v>
      </c>
      <c r="Z258" t="str">
        <f t="shared" si="67"/>
        <v>StdDev ([PREP_TLV_BER2_TOP_SD_PV_MM] )</v>
      </c>
    </row>
    <row r="259" spans="1:26" x14ac:dyDescent="0.25">
      <c r="A259" s="1" t="s">
        <v>41</v>
      </c>
      <c r="B259" s="1" t="s">
        <v>4657</v>
      </c>
      <c r="C259" s="1"/>
      <c r="D259" s="1"/>
      <c r="E259" s="1"/>
      <c r="F259" s="1"/>
      <c r="G259" t="s">
        <v>2613</v>
      </c>
      <c r="I259" t="s">
        <v>2612</v>
      </c>
      <c r="J259" t="s">
        <v>60</v>
      </c>
      <c r="L259"/>
      <c r="M259" t="str">
        <f t="shared" ref="M259:M292" si="73">"RAW_"&amp;G259</f>
        <v>RAW_TLV_CORR1_SD_SP_MM</v>
      </c>
      <c r="N259" t="str">
        <f t="shared" ref="N259:N292" si="74">"PREP_"&amp;G259</f>
        <v>PREP_TLV_CORR1_SD_SP_MM</v>
      </c>
      <c r="O259" t="str">
        <f t="shared" ref="O259:O292" si="75">"["&amp;M259&amp;"]"</f>
        <v>[RAW_TLV_CORR1_SD_SP_MM]</v>
      </c>
      <c r="P259" t="str">
        <f t="shared" ref="P259:P292" si="76">"C_"&amp;G259</f>
        <v>C_TLV_CORR1_SD_SP_MM</v>
      </c>
      <c r="Q259" t="str">
        <f t="shared" ref="Q259:Q292" si="77">"["&amp;N259&amp;"]"</f>
        <v>[PREP_TLV_CORR1_SD_SP_MM]</v>
      </c>
      <c r="S259" t="str">
        <f t="shared" ref="S259:S292" si="78">"CV_"&amp;G259&amp;"_MIN"</f>
        <v>CV_TLV_CORR1_SD_SP_MM_MIN</v>
      </c>
      <c r="T259" t="str">
        <f t="shared" ref="T259:T292" si="79">"CV_"&amp;G259&amp;"_MAX"</f>
        <v>CV_TLV_CORR1_SD_SP_MM_MAX</v>
      </c>
      <c r="U259" t="str">
        <f t="shared" ref="U259:U292" si="80">"CV_"&amp;G259&amp;"_AVG"</f>
        <v>CV_TLV_CORR1_SD_SP_MM_AVG</v>
      </c>
      <c r="V259" t="str">
        <f t="shared" ref="V259:V292" si="81">"CV_"&amp;G259&amp;"_STD"</f>
        <v>CV_TLV_CORR1_SD_SP_MM_STD</v>
      </c>
      <c r="W259" t="str">
        <f t="shared" ref="W259:W292" si="82">"Min ( ["&amp;N259&amp;"] )"</f>
        <v>Min ( [PREP_TLV_CORR1_SD_SP_MM] )</v>
      </c>
      <c r="X259" t="str">
        <f t="shared" ref="X259:X292" si="83">"Max ( ["&amp;N259&amp;"] )"</f>
        <v>Max ( [PREP_TLV_CORR1_SD_SP_MM] )</v>
      </c>
      <c r="Y259" t="str">
        <f t="shared" ref="Y259:Y292" si="84">"AVG ( ["&amp;N259&amp;"] )"</f>
        <v>AVG ( [PREP_TLV_CORR1_SD_SP_MM] )</v>
      </c>
      <c r="Z259" t="str">
        <f t="shared" ref="Z259:Z292" si="85">"StdDev (["&amp;N259&amp;"] )"</f>
        <v>StdDev ([PREP_TLV_CORR1_SD_SP_MM] )</v>
      </c>
    </row>
    <row r="260" spans="1:26" x14ac:dyDescent="0.25">
      <c r="A260" s="1" t="s">
        <v>41</v>
      </c>
      <c r="B260" s="1" t="s">
        <v>4657</v>
      </c>
      <c r="C260" s="1"/>
      <c r="D260" s="1"/>
      <c r="E260" s="1"/>
      <c r="F260" s="1"/>
      <c r="G260" t="s">
        <v>2617</v>
      </c>
      <c r="I260" t="s">
        <v>2616</v>
      </c>
      <c r="J260" t="s">
        <v>60</v>
      </c>
      <c r="L260"/>
      <c r="M260" t="str">
        <f t="shared" si="73"/>
        <v>RAW_TLV_CORR1_SD_PV_MM</v>
      </c>
      <c r="N260" t="str">
        <f t="shared" si="74"/>
        <v>PREP_TLV_CORR1_SD_PV_MM</v>
      </c>
      <c r="O260" t="str">
        <f t="shared" si="75"/>
        <v>[RAW_TLV_CORR1_SD_PV_MM]</v>
      </c>
      <c r="P260" t="str">
        <f t="shared" si="76"/>
        <v>C_TLV_CORR1_SD_PV_MM</v>
      </c>
      <c r="Q260" t="str">
        <f t="shared" si="77"/>
        <v>[PREP_TLV_CORR1_SD_PV_MM]</v>
      </c>
      <c r="S260" t="str">
        <f t="shared" si="78"/>
        <v>CV_TLV_CORR1_SD_PV_MM_MIN</v>
      </c>
      <c r="T260" t="str">
        <f t="shared" si="79"/>
        <v>CV_TLV_CORR1_SD_PV_MM_MAX</v>
      </c>
      <c r="U260" t="str">
        <f t="shared" si="80"/>
        <v>CV_TLV_CORR1_SD_PV_MM_AVG</v>
      </c>
      <c r="V260" t="str">
        <f t="shared" si="81"/>
        <v>CV_TLV_CORR1_SD_PV_MM_STD</v>
      </c>
      <c r="W260" t="str">
        <f t="shared" si="82"/>
        <v>Min ( [PREP_TLV_CORR1_SD_PV_MM] )</v>
      </c>
      <c r="X260" t="str">
        <f t="shared" si="83"/>
        <v>Max ( [PREP_TLV_CORR1_SD_PV_MM] )</v>
      </c>
      <c r="Y260" t="str">
        <f t="shared" si="84"/>
        <v>AVG ( [PREP_TLV_CORR1_SD_PV_MM] )</v>
      </c>
      <c r="Z260" t="str">
        <f t="shared" si="85"/>
        <v>StdDev ([PREP_TLV_CORR1_SD_PV_MM] )</v>
      </c>
    </row>
    <row r="261" spans="1:26" x14ac:dyDescent="0.25">
      <c r="A261" s="1" t="s">
        <v>41</v>
      </c>
      <c r="B261" s="1" t="s">
        <v>4657</v>
      </c>
      <c r="C261" s="1"/>
      <c r="D261" s="1"/>
      <c r="E261" s="1"/>
      <c r="F261" s="1"/>
      <c r="G261" t="s">
        <v>2621</v>
      </c>
      <c r="I261" t="s">
        <v>2620</v>
      </c>
      <c r="J261" t="s">
        <v>60</v>
      </c>
      <c r="L261"/>
      <c r="M261" t="str">
        <f t="shared" si="73"/>
        <v>RAW_TLV_CORR2_SD_SP_MM</v>
      </c>
      <c r="N261" t="str">
        <f t="shared" si="74"/>
        <v>PREP_TLV_CORR2_SD_SP_MM</v>
      </c>
      <c r="O261" t="str">
        <f t="shared" si="75"/>
        <v>[RAW_TLV_CORR2_SD_SP_MM]</v>
      </c>
      <c r="P261" t="str">
        <f t="shared" si="76"/>
        <v>C_TLV_CORR2_SD_SP_MM</v>
      </c>
      <c r="Q261" t="str">
        <f t="shared" si="77"/>
        <v>[PREP_TLV_CORR2_SD_SP_MM]</v>
      </c>
      <c r="S261" t="str">
        <f t="shared" si="78"/>
        <v>CV_TLV_CORR2_SD_SP_MM_MIN</v>
      </c>
      <c r="T261" t="str">
        <f t="shared" si="79"/>
        <v>CV_TLV_CORR2_SD_SP_MM_MAX</v>
      </c>
      <c r="U261" t="str">
        <f t="shared" si="80"/>
        <v>CV_TLV_CORR2_SD_SP_MM_AVG</v>
      </c>
      <c r="V261" t="str">
        <f t="shared" si="81"/>
        <v>CV_TLV_CORR2_SD_SP_MM_STD</v>
      </c>
      <c r="W261" t="str">
        <f t="shared" si="82"/>
        <v>Min ( [PREP_TLV_CORR2_SD_SP_MM] )</v>
      </c>
      <c r="X261" t="str">
        <f t="shared" si="83"/>
        <v>Max ( [PREP_TLV_CORR2_SD_SP_MM] )</v>
      </c>
      <c r="Y261" t="str">
        <f t="shared" si="84"/>
        <v>AVG ( [PREP_TLV_CORR2_SD_SP_MM] )</v>
      </c>
      <c r="Z261" t="str">
        <f t="shared" si="85"/>
        <v>StdDev ([PREP_TLV_CORR2_SD_SP_MM] )</v>
      </c>
    </row>
    <row r="262" spans="1:26" x14ac:dyDescent="0.25">
      <c r="A262" s="1" t="s">
        <v>41</v>
      </c>
      <c r="B262" s="1" t="s">
        <v>4657</v>
      </c>
      <c r="C262" s="1"/>
      <c r="D262" s="1"/>
      <c r="E262" s="1"/>
      <c r="F262" s="1"/>
      <c r="G262" t="s">
        <v>2625</v>
      </c>
      <c r="I262" t="s">
        <v>2624</v>
      </c>
      <c r="J262" t="s">
        <v>60</v>
      </c>
      <c r="L262"/>
      <c r="M262" t="str">
        <f t="shared" si="73"/>
        <v>RAW_TLV_CORR2_SD_PV_MM</v>
      </c>
      <c r="N262" t="str">
        <f t="shared" si="74"/>
        <v>PREP_TLV_CORR2_SD_PV_MM</v>
      </c>
      <c r="O262" t="str">
        <f t="shared" si="75"/>
        <v>[RAW_TLV_CORR2_SD_PV_MM]</v>
      </c>
      <c r="P262" t="str">
        <f t="shared" si="76"/>
        <v>C_TLV_CORR2_SD_PV_MM</v>
      </c>
      <c r="Q262" t="str">
        <f t="shared" si="77"/>
        <v>[PREP_TLV_CORR2_SD_PV_MM]</v>
      </c>
      <c r="S262" t="str">
        <f t="shared" si="78"/>
        <v>CV_TLV_CORR2_SD_PV_MM_MIN</v>
      </c>
      <c r="T262" t="str">
        <f t="shared" si="79"/>
        <v>CV_TLV_CORR2_SD_PV_MM_MAX</v>
      </c>
      <c r="U262" t="str">
        <f t="shared" si="80"/>
        <v>CV_TLV_CORR2_SD_PV_MM_AVG</v>
      </c>
      <c r="V262" t="str">
        <f t="shared" si="81"/>
        <v>CV_TLV_CORR2_SD_PV_MM_STD</v>
      </c>
      <c r="W262" t="str">
        <f t="shared" si="82"/>
        <v>Min ( [PREP_TLV_CORR2_SD_PV_MM] )</v>
      </c>
      <c r="X262" t="str">
        <f t="shared" si="83"/>
        <v>Max ( [PREP_TLV_CORR2_SD_PV_MM] )</v>
      </c>
      <c r="Y262" t="str">
        <f t="shared" si="84"/>
        <v>AVG ( [PREP_TLV_CORR2_SD_PV_MM] )</v>
      </c>
      <c r="Z262" t="str">
        <f t="shared" si="85"/>
        <v>StdDev ([PREP_TLV_CORR2_SD_PV_MM] )</v>
      </c>
    </row>
    <row r="263" spans="1:26" x14ac:dyDescent="0.25">
      <c r="A263" s="1" t="s">
        <v>41</v>
      </c>
      <c r="B263" s="1" t="s">
        <v>4657</v>
      </c>
      <c r="C263" s="1"/>
      <c r="D263" s="1"/>
      <c r="E263" s="20" t="s">
        <v>4657</v>
      </c>
      <c r="F263" s="1"/>
      <c r="G263" t="s">
        <v>2667</v>
      </c>
      <c r="I263" t="s">
        <v>2666</v>
      </c>
      <c r="J263" t="s">
        <v>62</v>
      </c>
      <c r="K263" t="s">
        <v>41</v>
      </c>
      <c r="M263" t="str">
        <f t="shared" si="73"/>
        <v>RAW_TLV_RICHTEN_OHNE_RECK__BOOL</v>
      </c>
      <c r="N263" t="str">
        <f t="shared" si="74"/>
        <v>PREP_TLV_RICHTEN_OHNE_RECK__BOOL</v>
      </c>
      <c r="O263" t="str">
        <f t="shared" si="75"/>
        <v>[RAW_TLV_RICHTEN_OHNE_RECK__BOOL]</v>
      </c>
      <c r="P263" t="str">
        <f t="shared" si="76"/>
        <v>C_TLV_RICHTEN_OHNE_RECK__BOOL</v>
      </c>
      <c r="Q263" t="str">
        <f t="shared" si="77"/>
        <v>[PREP_TLV_RICHTEN_OHNE_RECK__BOOL]</v>
      </c>
      <c r="S263" t="str">
        <f t="shared" si="78"/>
        <v>CV_TLV_RICHTEN_OHNE_RECK__BOOL_MIN</v>
      </c>
      <c r="T263" t="str">
        <f t="shared" si="79"/>
        <v>CV_TLV_RICHTEN_OHNE_RECK__BOOL_MAX</v>
      </c>
      <c r="U263" t="str">
        <f t="shared" si="80"/>
        <v>CV_TLV_RICHTEN_OHNE_RECK__BOOL_AVG</v>
      </c>
      <c r="V263" t="str">
        <f t="shared" si="81"/>
        <v>CV_TLV_RICHTEN_OHNE_RECK__BOOL_STD</v>
      </c>
      <c r="W263" t="str">
        <f t="shared" si="82"/>
        <v>Min ( [PREP_TLV_RICHTEN_OHNE_RECK__BOOL] )</v>
      </c>
      <c r="X263" t="str">
        <f t="shared" si="83"/>
        <v>Max ( [PREP_TLV_RICHTEN_OHNE_RECK__BOOL] )</v>
      </c>
      <c r="Y263" t="str">
        <f t="shared" si="84"/>
        <v>AVG ( [PREP_TLV_RICHTEN_OHNE_RECK__BOOL] )</v>
      </c>
      <c r="Z263" t="str">
        <f t="shared" si="85"/>
        <v>StdDev ([PREP_TLV_RICHTEN_OHNE_RECK__BOOL] )</v>
      </c>
    </row>
    <row r="264" spans="1:26" x14ac:dyDescent="0.25">
      <c r="A264" s="1" t="s">
        <v>41</v>
      </c>
      <c r="B264" s="1" t="s">
        <v>4657</v>
      </c>
      <c r="C264" s="1"/>
      <c r="D264" s="1"/>
      <c r="E264" s="20" t="s">
        <v>4657</v>
      </c>
      <c r="F264" s="1"/>
      <c r="G264" t="s">
        <v>2629</v>
      </c>
      <c r="I264" t="s">
        <v>2628</v>
      </c>
      <c r="J264" t="s">
        <v>60</v>
      </c>
      <c r="K264" t="s">
        <v>41</v>
      </c>
      <c r="M264" t="str">
        <f t="shared" si="73"/>
        <v>RAW_TLV_CROSSBOW_SP_MM</v>
      </c>
      <c r="N264" t="str">
        <f t="shared" si="74"/>
        <v>PREP_TLV_CROSSBOW_SP_MM</v>
      </c>
      <c r="O264" t="str">
        <f t="shared" si="75"/>
        <v>[RAW_TLV_CROSSBOW_SP_MM]</v>
      </c>
      <c r="P264" t="str">
        <f t="shared" si="76"/>
        <v>C_TLV_CROSSBOW_SP_MM</v>
      </c>
      <c r="Q264" t="str">
        <f t="shared" si="77"/>
        <v>[PREP_TLV_CROSSBOW_SP_MM]</v>
      </c>
      <c r="S264" t="str">
        <f t="shared" si="78"/>
        <v>CV_TLV_CROSSBOW_SP_MM_MIN</v>
      </c>
      <c r="T264" t="str">
        <f t="shared" si="79"/>
        <v>CV_TLV_CROSSBOW_SP_MM_MAX</v>
      </c>
      <c r="U264" t="str">
        <f t="shared" si="80"/>
        <v>CV_TLV_CROSSBOW_SP_MM_AVG</v>
      </c>
      <c r="V264" t="str">
        <f t="shared" si="81"/>
        <v>CV_TLV_CROSSBOW_SP_MM_STD</v>
      </c>
      <c r="W264" t="str">
        <f t="shared" si="82"/>
        <v>Min ( [PREP_TLV_CROSSBOW_SP_MM] )</v>
      </c>
      <c r="X264" t="str">
        <f t="shared" si="83"/>
        <v>Max ( [PREP_TLV_CROSSBOW_SP_MM] )</v>
      </c>
      <c r="Y264" t="str">
        <f t="shared" si="84"/>
        <v>AVG ( [PREP_TLV_CROSSBOW_SP_MM] )</v>
      </c>
      <c r="Z264" t="str">
        <f t="shared" si="85"/>
        <v>StdDev ([PREP_TLV_CROSSBOW_SP_MM] )</v>
      </c>
    </row>
    <row r="265" spans="1:26" x14ac:dyDescent="0.25">
      <c r="A265" s="1" t="s">
        <v>41</v>
      </c>
      <c r="B265" s="1" t="s">
        <v>4657</v>
      </c>
      <c r="C265" s="1"/>
      <c r="D265" s="1"/>
      <c r="E265" s="20" t="s">
        <v>4657</v>
      </c>
      <c r="F265" s="1"/>
      <c r="G265" t="s">
        <v>2671</v>
      </c>
      <c r="I265" t="s">
        <v>2670</v>
      </c>
      <c r="J265" t="s">
        <v>62</v>
      </c>
      <c r="K265" t="s">
        <v>41</v>
      </c>
      <c r="M265" t="str">
        <f t="shared" si="73"/>
        <v>RAW_TLV_CROSSBOW_CTR_ACTIVE__BOOL</v>
      </c>
      <c r="N265" t="str">
        <f t="shared" si="74"/>
        <v>PREP_TLV_CROSSBOW_CTR_ACTIVE__BOOL</v>
      </c>
      <c r="O265" t="str">
        <f t="shared" si="75"/>
        <v>[RAW_TLV_CROSSBOW_CTR_ACTIVE__BOOL]</v>
      </c>
      <c r="P265" t="str">
        <f t="shared" si="76"/>
        <v>C_TLV_CROSSBOW_CTR_ACTIVE__BOOL</v>
      </c>
      <c r="Q265" t="str">
        <f t="shared" si="77"/>
        <v>[PREP_TLV_CROSSBOW_CTR_ACTIVE__BOOL]</v>
      </c>
      <c r="S265" t="str">
        <f t="shared" si="78"/>
        <v>CV_TLV_CROSSBOW_CTR_ACTIVE__BOOL_MIN</v>
      </c>
      <c r="T265" t="str">
        <f t="shared" si="79"/>
        <v>CV_TLV_CROSSBOW_CTR_ACTIVE__BOOL_MAX</v>
      </c>
      <c r="U265" t="str">
        <f t="shared" si="80"/>
        <v>CV_TLV_CROSSBOW_CTR_ACTIVE__BOOL_AVG</v>
      </c>
      <c r="V265" t="str">
        <f t="shared" si="81"/>
        <v>CV_TLV_CROSSBOW_CTR_ACTIVE__BOOL_STD</v>
      </c>
      <c r="W265" t="str">
        <f t="shared" si="82"/>
        <v>Min ( [PREP_TLV_CROSSBOW_CTR_ACTIVE__BOOL] )</v>
      </c>
      <c r="X265" t="str">
        <f t="shared" si="83"/>
        <v>Max ( [PREP_TLV_CROSSBOW_CTR_ACTIVE__BOOL] )</v>
      </c>
      <c r="Y265" t="str">
        <f t="shared" si="84"/>
        <v>AVG ( [PREP_TLV_CROSSBOW_CTR_ACTIVE__BOOL] )</v>
      </c>
      <c r="Z265" t="str">
        <f t="shared" si="85"/>
        <v>StdDev ([PREP_TLV_CROSSBOW_CTR_ACTIVE__BOOL] )</v>
      </c>
    </row>
    <row r="266" spans="1:26" x14ac:dyDescent="0.25">
      <c r="A266" s="1" t="s">
        <v>41</v>
      </c>
      <c r="B266" s="1" t="s">
        <v>4657</v>
      </c>
      <c r="C266" s="1"/>
      <c r="D266" s="1"/>
      <c r="E266" s="1"/>
      <c r="F266" s="1"/>
      <c r="G266" t="s">
        <v>2675</v>
      </c>
      <c r="I266" t="s">
        <v>2674</v>
      </c>
      <c r="J266" t="s">
        <v>62</v>
      </c>
      <c r="L266"/>
      <c r="M266" t="str">
        <f t="shared" si="73"/>
        <v>RAW_VOR_STR_AKTIV__BOOL</v>
      </c>
      <c r="N266" t="str">
        <f t="shared" si="74"/>
        <v>PREP_VOR_STR_AKTIV__BOOL</v>
      </c>
      <c r="O266" t="str">
        <f t="shared" si="75"/>
        <v>[RAW_VOR_STR_AKTIV__BOOL]</v>
      </c>
      <c r="P266" t="str">
        <f t="shared" si="76"/>
        <v>C_VOR_STR_AKTIV__BOOL</v>
      </c>
      <c r="Q266" t="str">
        <f t="shared" si="77"/>
        <v>[PREP_VOR_STR_AKTIV__BOOL]</v>
      </c>
      <c r="S266" t="str">
        <f t="shared" si="78"/>
        <v>CV_VOR_STR_AKTIV__BOOL_MIN</v>
      </c>
      <c r="T266" t="str">
        <f t="shared" si="79"/>
        <v>CV_VOR_STR_AKTIV__BOOL_MAX</v>
      </c>
      <c r="U266" t="str">
        <f t="shared" si="80"/>
        <v>CV_VOR_STR_AKTIV__BOOL_AVG</v>
      </c>
      <c r="V266" t="str">
        <f t="shared" si="81"/>
        <v>CV_VOR_STR_AKTIV__BOOL_STD</v>
      </c>
      <c r="W266" t="str">
        <f t="shared" si="82"/>
        <v>Min ( [PREP_VOR_STR_AKTIV__BOOL] )</v>
      </c>
      <c r="X266" t="str">
        <f t="shared" si="83"/>
        <v>Max ( [PREP_VOR_STR_AKTIV__BOOL] )</v>
      </c>
      <c r="Y266" t="str">
        <f t="shared" si="84"/>
        <v>AVG ( [PREP_VOR_STR_AKTIV__BOOL] )</v>
      </c>
      <c r="Z266" t="str">
        <f t="shared" si="85"/>
        <v>StdDev ([PREP_VOR_STR_AKTIV__BOOL] )</v>
      </c>
    </row>
    <row r="267" spans="1:26" x14ac:dyDescent="0.25">
      <c r="A267" s="1" t="s">
        <v>41</v>
      </c>
      <c r="B267" s="1" t="s">
        <v>4657</v>
      </c>
      <c r="C267" s="20" t="s">
        <v>4657</v>
      </c>
      <c r="D267" s="20" t="s">
        <v>4657</v>
      </c>
      <c r="E267" s="20" t="s">
        <v>4657</v>
      </c>
      <c r="F267" s="1"/>
      <c r="G267" t="s">
        <v>3599</v>
      </c>
      <c r="I267" t="s">
        <v>3598</v>
      </c>
      <c r="J267" t="s">
        <v>113</v>
      </c>
      <c r="K267" t="s">
        <v>41</v>
      </c>
      <c r="M267" t="str">
        <f t="shared" si="73"/>
        <v>RAW_SDRY_TEMP_SP_C</v>
      </c>
      <c r="N267" t="str">
        <f t="shared" si="74"/>
        <v>PREP_SDRY_TEMP_SP_C</v>
      </c>
      <c r="O267" t="str">
        <f t="shared" si="75"/>
        <v>[RAW_SDRY_TEMP_SP_C]</v>
      </c>
      <c r="P267" t="str">
        <f t="shared" si="76"/>
        <v>C_SDRY_TEMP_SP_C</v>
      </c>
      <c r="Q267" t="str">
        <f t="shared" si="77"/>
        <v>[PREP_SDRY_TEMP_SP_C]</v>
      </c>
      <c r="R267" s="25">
        <f t="shared" ref="R267:R268" si="86">LEN(S267)</f>
        <v>21</v>
      </c>
      <c r="S267" t="str">
        <f t="shared" si="78"/>
        <v>CV_SDRY_TEMP_SP_C_MIN</v>
      </c>
      <c r="T267" t="str">
        <f t="shared" si="79"/>
        <v>CV_SDRY_TEMP_SP_C_MAX</v>
      </c>
      <c r="U267" t="str">
        <f t="shared" si="80"/>
        <v>CV_SDRY_TEMP_SP_C_AVG</v>
      </c>
      <c r="V267" t="str">
        <f t="shared" si="81"/>
        <v>CV_SDRY_TEMP_SP_C_STD</v>
      </c>
      <c r="W267" t="str">
        <f t="shared" si="82"/>
        <v>Min ( [PREP_SDRY_TEMP_SP_C] )</v>
      </c>
      <c r="X267" t="str">
        <f t="shared" si="83"/>
        <v>Max ( [PREP_SDRY_TEMP_SP_C] )</v>
      </c>
      <c r="Y267" t="str">
        <f t="shared" si="84"/>
        <v>AVG ( [PREP_SDRY_TEMP_SP_C] )</v>
      </c>
      <c r="Z267" t="str">
        <f t="shared" si="85"/>
        <v>StdDev ([PREP_SDRY_TEMP_SP_C] )</v>
      </c>
    </row>
    <row r="268" spans="1:26" x14ac:dyDescent="0.25">
      <c r="A268" s="1" t="s">
        <v>41</v>
      </c>
      <c r="B268" s="1" t="s">
        <v>4657</v>
      </c>
      <c r="C268" s="20" t="s">
        <v>4657</v>
      </c>
      <c r="D268" s="20" t="s">
        <v>4657</v>
      </c>
      <c r="E268" s="20" t="s">
        <v>4657</v>
      </c>
      <c r="F268" s="1"/>
      <c r="G268" t="s">
        <v>3603</v>
      </c>
      <c r="I268" t="s">
        <v>3602</v>
      </c>
      <c r="J268" t="s">
        <v>113</v>
      </c>
      <c r="K268" t="s">
        <v>41</v>
      </c>
      <c r="M268" t="str">
        <f t="shared" si="73"/>
        <v>RAW_SDRY_TEMP_PV_C</v>
      </c>
      <c r="N268" t="str">
        <f t="shared" si="74"/>
        <v>PREP_SDRY_TEMP_PV_C</v>
      </c>
      <c r="O268" t="str">
        <f t="shared" si="75"/>
        <v>[RAW_SDRY_TEMP_PV_C]</v>
      </c>
      <c r="P268" t="str">
        <f t="shared" si="76"/>
        <v>C_SDRY_TEMP_PV_C</v>
      </c>
      <c r="Q268" t="str">
        <f t="shared" si="77"/>
        <v>[PREP_SDRY_TEMP_PV_C]</v>
      </c>
      <c r="R268" s="25">
        <f t="shared" si="86"/>
        <v>21</v>
      </c>
      <c r="S268" t="str">
        <f t="shared" si="78"/>
        <v>CV_SDRY_TEMP_PV_C_MIN</v>
      </c>
      <c r="T268" t="str">
        <f t="shared" si="79"/>
        <v>CV_SDRY_TEMP_PV_C_MAX</v>
      </c>
      <c r="U268" t="str">
        <f t="shared" si="80"/>
        <v>CV_SDRY_TEMP_PV_C_AVG</v>
      </c>
      <c r="V268" t="str">
        <f t="shared" si="81"/>
        <v>CV_SDRY_TEMP_PV_C_STD</v>
      </c>
      <c r="W268" t="str">
        <f t="shared" si="82"/>
        <v>Min ( [PREP_SDRY_TEMP_PV_C] )</v>
      </c>
      <c r="X268" t="str">
        <f t="shared" si="83"/>
        <v>Max ( [PREP_SDRY_TEMP_PV_C] )</v>
      </c>
      <c r="Y268" t="str">
        <f t="shared" si="84"/>
        <v>AVG ( [PREP_SDRY_TEMP_PV_C] )</v>
      </c>
      <c r="Z268" t="str">
        <f t="shared" si="85"/>
        <v>StdDev ([PREP_SDRY_TEMP_PV_C] )</v>
      </c>
    </row>
    <row r="269" spans="1:26" x14ac:dyDescent="0.25">
      <c r="A269" s="1" t="s">
        <v>41</v>
      </c>
      <c r="B269" s="1" t="s">
        <v>4657</v>
      </c>
      <c r="C269" s="1"/>
      <c r="D269" s="1"/>
      <c r="E269" s="20" t="s">
        <v>4657</v>
      </c>
      <c r="F269" s="1"/>
      <c r="G269" t="s">
        <v>3295</v>
      </c>
      <c r="I269" t="s">
        <v>3294</v>
      </c>
      <c r="J269" t="s">
        <v>60</v>
      </c>
      <c r="K269" t="s">
        <v>41</v>
      </c>
      <c r="M269" t="str">
        <f t="shared" si="73"/>
        <v>RAW_STR_WD_SP_MM</v>
      </c>
      <c r="N269" t="str">
        <f t="shared" si="74"/>
        <v>PREP_STR_WD_SP_MM</v>
      </c>
      <c r="O269" t="str">
        <f t="shared" si="75"/>
        <v>[RAW_STR_WD_SP_MM]</v>
      </c>
      <c r="P269" t="str">
        <f t="shared" si="76"/>
        <v>C_STR_WD_SP_MM</v>
      </c>
      <c r="Q269" t="str">
        <f t="shared" si="77"/>
        <v>[PREP_STR_WD_SP_MM]</v>
      </c>
      <c r="S269" t="str">
        <f t="shared" si="78"/>
        <v>CV_STR_WD_SP_MM_MIN</v>
      </c>
      <c r="T269" t="str">
        <f t="shared" si="79"/>
        <v>CV_STR_WD_SP_MM_MAX</v>
      </c>
      <c r="U269" t="str">
        <f t="shared" si="80"/>
        <v>CV_STR_WD_SP_MM_AVG</v>
      </c>
      <c r="V269" t="str">
        <f t="shared" si="81"/>
        <v>CV_STR_WD_SP_MM_STD</v>
      </c>
      <c r="W269" t="str">
        <f t="shared" si="82"/>
        <v>Min ( [PREP_STR_WD_SP_MM] )</v>
      </c>
      <c r="X269" t="str">
        <f t="shared" si="83"/>
        <v>Max ( [PREP_STR_WD_SP_MM] )</v>
      </c>
      <c r="Y269" t="str">
        <f t="shared" si="84"/>
        <v>AVG ( [PREP_STR_WD_SP_MM] )</v>
      </c>
      <c r="Z269" t="str">
        <f t="shared" si="85"/>
        <v>StdDev ([PREP_STR_WD_SP_MM] )</v>
      </c>
    </row>
    <row r="270" spans="1:26" x14ac:dyDescent="0.25">
      <c r="A270" s="1" t="s">
        <v>41</v>
      </c>
      <c r="B270" s="1" t="s">
        <v>4657</v>
      </c>
      <c r="C270" s="1"/>
      <c r="D270" s="1"/>
      <c r="E270" s="20" t="s">
        <v>4657</v>
      </c>
      <c r="F270" s="1"/>
      <c r="G270" t="s">
        <v>3303</v>
      </c>
      <c r="I270" t="s">
        <v>3302</v>
      </c>
      <c r="J270" t="s">
        <v>60</v>
      </c>
      <c r="K270" t="s">
        <v>41</v>
      </c>
      <c r="M270" t="str">
        <f t="shared" si="73"/>
        <v>RAW_STR_OS_KNIFE_GAP_SP_MM</v>
      </c>
      <c r="N270" t="str">
        <f t="shared" si="74"/>
        <v>PREP_STR_OS_KNIFE_GAP_SP_MM</v>
      </c>
      <c r="O270" t="str">
        <f t="shared" si="75"/>
        <v>[RAW_STR_OS_KNIFE_GAP_SP_MM]</v>
      </c>
      <c r="P270" t="str">
        <f t="shared" si="76"/>
        <v>C_STR_OS_KNIFE_GAP_SP_MM</v>
      </c>
      <c r="Q270" t="str">
        <f t="shared" si="77"/>
        <v>[PREP_STR_OS_KNIFE_GAP_SP_MM]</v>
      </c>
      <c r="S270" t="str">
        <f t="shared" si="78"/>
        <v>CV_STR_OS_KNIFE_GAP_SP_MM_MIN</v>
      </c>
      <c r="T270" t="str">
        <f t="shared" si="79"/>
        <v>CV_STR_OS_KNIFE_GAP_SP_MM_MAX</v>
      </c>
      <c r="U270" t="str">
        <f t="shared" si="80"/>
        <v>CV_STR_OS_KNIFE_GAP_SP_MM_AVG</v>
      </c>
      <c r="V270" t="str">
        <f t="shared" si="81"/>
        <v>CV_STR_OS_KNIFE_GAP_SP_MM_STD</v>
      </c>
      <c r="W270" t="str">
        <f t="shared" si="82"/>
        <v>Min ( [PREP_STR_OS_KNIFE_GAP_SP_MM] )</v>
      </c>
      <c r="X270" t="str">
        <f t="shared" si="83"/>
        <v>Max ( [PREP_STR_OS_KNIFE_GAP_SP_MM] )</v>
      </c>
      <c r="Y270" t="str">
        <f t="shared" si="84"/>
        <v>AVG ( [PREP_STR_OS_KNIFE_GAP_SP_MM] )</v>
      </c>
      <c r="Z270" t="str">
        <f t="shared" si="85"/>
        <v>StdDev ([PREP_STR_OS_KNIFE_GAP_SP_MM] )</v>
      </c>
    </row>
    <row r="271" spans="1:26" x14ac:dyDescent="0.25">
      <c r="A271" s="1" t="s">
        <v>41</v>
      </c>
      <c r="B271" s="1" t="s">
        <v>4657</v>
      </c>
      <c r="C271" s="1"/>
      <c r="D271" s="1"/>
      <c r="E271" s="20" t="s">
        <v>4657</v>
      </c>
      <c r="F271" s="1"/>
      <c r="G271" t="s">
        <v>3307</v>
      </c>
      <c r="I271" t="s">
        <v>3306</v>
      </c>
      <c r="J271" t="s">
        <v>60</v>
      </c>
      <c r="K271" t="s">
        <v>41</v>
      </c>
      <c r="M271" t="str">
        <f t="shared" si="73"/>
        <v>RAW_STR_OS_KNIFE_GAP_PV_MM</v>
      </c>
      <c r="N271" t="str">
        <f t="shared" si="74"/>
        <v>PREP_STR_OS_KNIFE_GAP_PV_MM</v>
      </c>
      <c r="O271" t="str">
        <f t="shared" si="75"/>
        <v>[RAW_STR_OS_KNIFE_GAP_PV_MM]</v>
      </c>
      <c r="P271" t="str">
        <f t="shared" si="76"/>
        <v>C_STR_OS_KNIFE_GAP_PV_MM</v>
      </c>
      <c r="Q271" t="str">
        <f t="shared" si="77"/>
        <v>[PREP_STR_OS_KNIFE_GAP_PV_MM]</v>
      </c>
      <c r="S271" t="str">
        <f t="shared" si="78"/>
        <v>CV_STR_OS_KNIFE_GAP_PV_MM_MIN</v>
      </c>
      <c r="T271" t="str">
        <f t="shared" si="79"/>
        <v>CV_STR_OS_KNIFE_GAP_PV_MM_MAX</v>
      </c>
      <c r="U271" t="str">
        <f t="shared" si="80"/>
        <v>CV_STR_OS_KNIFE_GAP_PV_MM_AVG</v>
      </c>
      <c r="V271" t="str">
        <f t="shared" si="81"/>
        <v>CV_STR_OS_KNIFE_GAP_PV_MM_STD</v>
      </c>
      <c r="W271" t="str">
        <f t="shared" si="82"/>
        <v>Min ( [PREP_STR_OS_KNIFE_GAP_PV_MM] )</v>
      </c>
      <c r="X271" t="str">
        <f t="shared" si="83"/>
        <v>Max ( [PREP_STR_OS_KNIFE_GAP_PV_MM] )</v>
      </c>
      <c r="Y271" t="str">
        <f t="shared" si="84"/>
        <v>AVG ( [PREP_STR_OS_KNIFE_GAP_PV_MM] )</v>
      </c>
      <c r="Z271" t="str">
        <f t="shared" si="85"/>
        <v>StdDev ([PREP_STR_OS_KNIFE_GAP_PV_MM] )</v>
      </c>
    </row>
    <row r="272" spans="1:26" x14ac:dyDescent="0.25">
      <c r="A272" s="1" t="s">
        <v>41</v>
      </c>
      <c r="B272" s="1" t="s">
        <v>4657</v>
      </c>
      <c r="C272" s="1"/>
      <c r="D272" s="1"/>
      <c r="E272" s="20" t="s">
        <v>4657</v>
      </c>
      <c r="F272" s="1"/>
      <c r="G272" t="s">
        <v>3311</v>
      </c>
      <c r="I272" t="s">
        <v>3310</v>
      </c>
      <c r="J272" t="s">
        <v>60</v>
      </c>
      <c r="K272" t="s">
        <v>41</v>
      </c>
      <c r="M272" t="str">
        <f t="shared" si="73"/>
        <v>RAW_STR_OS_KNIFE_OVL_SP_MM</v>
      </c>
      <c r="N272" t="str">
        <f t="shared" si="74"/>
        <v>PREP_STR_OS_KNIFE_OVL_SP_MM</v>
      </c>
      <c r="O272" t="str">
        <f t="shared" si="75"/>
        <v>[RAW_STR_OS_KNIFE_OVL_SP_MM]</v>
      </c>
      <c r="P272" t="str">
        <f t="shared" si="76"/>
        <v>C_STR_OS_KNIFE_OVL_SP_MM</v>
      </c>
      <c r="Q272" t="str">
        <f t="shared" si="77"/>
        <v>[PREP_STR_OS_KNIFE_OVL_SP_MM]</v>
      </c>
      <c r="S272" t="str">
        <f t="shared" si="78"/>
        <v>CV_STR_OS_KNIFE_OVL_SP_MM_MIN</v>
      </c>
      <c r="T272" t="str">
        <f t="shared" si="79"/>
        <v>CV_STR_OS_KNIFE_OVL_SP_MM_MAX</v>
      </c>
      <c r="U272" t="str">
        <f t="shared" si="80"/>
        <v>CV_STR_OS_KNIFE_OVL_SP_MM_AVG</v>
      </c>
      <c r="V272" t="str">
        <f t="shared" si="81"/>
        <v>CV_STR_OS_KNIFE_OVL_SP_MM_STD</v>
      </c>
      <c r="W272" t="str">
        <f t="shared" si="82"/>
        <v>Min ( [PREP_STR_OS_KNIFE_OVL_SP_MM] )</v>
      </c>
      <c r="X272" t="str">
        <f t="shared" si="83"/>
        <v>Max ( [PREP_STR_OS_KNIFE_OVL_SP_MM] )</v>
      </c>
      <c r="Y272" t="str">
        <f t="shared" si="84"/>
        <v>AVG ( [PREP_STR_OS_KNIFE_OVL_SP_MM] )</v>
      </c>
      <c r="Z272" t="str">
        <f t="shared" si="85"/>
        <v>StdDev ([PREP_STR_OS_KNIFE_OVL_SP_MM] )</v>
      </c>
    </row>
    <row r="273" spans="1:26" x14ac:dyDescent="0.25">
      <c r="A273" s="1" t="s">
        <v>41</v>
      </c>
      <c r="B273" s="1" t="s">
        <v>4657</v>
      </c>
      <c r="C273" s="1"/>
      <c r="D273" s="1"/>
      <c r="E273" s="20" t="s">
        <v>4657</v>
      </c>
      <c r="F273" s="1"/>
      <c r="G273" t="s">
        <v>3315</v>
      </c>
      <c r="I273" t="s">
        <v>3314</v>
      </c>
      <c r="J273" t="s">
        <v>60</v>
      </c>
      <c r="K273" t="s">
        <v>41</v>
      </c>
      <c r="M273" t="str">
        <f t="shared" si="73"/>
        <v>RAW_STR_OS_KNIFE_OVL_PV_MM</v>
      </c>
      <c r="N273" t="str">
        <f t="shared" si="74"/>
        <v>PREP_STR_OS_KNIFE_OVL_PV_MM</v>
      </c>
      <c r="O273" t="str">
        <f t="shared" si="75"/>
        <v>[RAW_STR_OS_KNIFE_OVL_PV_MM]</v>
      </c>
      <c r="P273" t="str">
        <f t="shared" si="76"/>
        <v>C_STR_OS_KNIFE_OVL_PV_MM</v>
      </c>
      <c r="Q273" t="str">
        <f t="shared" si="77"/>
        <v>[PREP_STR_OS_KNIFE_OVL_PV_MM]</v>
      </c>
      <c r="S273" t="str">
        <f t="shared" si="78"/>
        <v>CV_STR_OS_KNIFE_OVL_PV_MM_MIN</v>
      </c>
      <c r="T273" t="str">
        <f t="shared" si="79"/>
        <v>CV_STR_OS_KNIFE_OVL_PV_MM_MAX</v>
      </c>
      <c r="U273" t="str">
        <f t="shared" si="80"/>
        <v>CV_STR_OS_KNIFE_OVL_PV_MM_AVG</v>
      </c>
      <c r="V273" t="str">
        <f t="shared" si="81"/>
        <v>CV_STR_OS_KNIFE_OVL_PV_MM_STD</v>
      </c>
      <c r="W273" t="str">
        <f t="shared" si="82"/>
        <v>Min ( [PREP_STR_OS_KNIFE_OVL_PV_MM] )</v>
      </c>
      <c r="X273" t="str">
        <f t="shared" si="83"/>
        <v>Max ( [PREP_STR_OS_KNIFE_OVL_PV_MM] )</v>
      </c>
      <c r="Y273" t="str">
        <f t="shared" si="84"/>
        <v>AVG ( [PREP_STR_OS_KNIFE_OVL_PV_MM] )</v>
      </c>
      <c r="Z273" t="str">
        <f t="shared" si="85"/>
        <v>StdDev ([PREP_STR_OS_KNIFE_OVL_PV_MM] )</v>
      </c>
    </row>
    <row r="274" spans="1:26" x14ac:dyDescent="0.25">
      <c r="A274" s="1" t="s">
        <v>41</v>
      </c>
      <c r="B274" s="1" t="s">
        <v>4657</v>
      </c>
      <c r="C274" s="1"/>
      <c r="D274" s="1"/>
      <c r="E274" s="20" t="s">
        <v>4657</v>
      </c>
      <c r="F274" s="1"/>
      <c r="G274" t="s">
        <v>3319</v>
      </c>
      <c r="I274" t="s">
        <v>3318</v>
      </c>
      <c r="J274" t="s">
        <v>60</v>
      </c>
      <c r="K274" t="s">
        <v>41</v>
      </c>
      <c r="M274" t="str">
        <f t="shared" si="73"/>
        <v>RAW_STR_DS_KNIFE_GAP_SP_MM</v>
      </c>
      <c r="N274" t="str">
        <f t="shared" si="74"/>
        <v>PREP_STR_DS_KNIFE_GAP_SP_MM</v>
      </c>
      <c r="O274" t="str">
        <f t="shared" si="75"/>
        <v>[RAW_STR_DS_KNIFE_GAP_SP_MM]</v>
      </c>
      <c r="P274" t="str">
        <f t="shared" si="76"/>
        <v>C_STR_DS_KNIFE_GAP_SP_MM</v>
      </c>
      <c r="Q274" t="str">
        <f t="shared" si="77"/>
        <v>[PREP_STR_DS_KNIFE_GAP_SP_MM]</v>
      </c>
      <c r="S274" t="str">
        <f t="shared" si="78"/>
        <v>CV_STR_DS_KNIFE_GAP_SP_MM_MIN</v>
      </c>
      <c r="T274" t="str">
        <f t="shared" si="79"/>
        <v>CV_STR_DS_KNIFE_GAP_SP_MM_MAX</v>
      </c>
      <c r="U274" t="str">
        <f t="shared" si="80"/>
        <v>CV_STR_DS_KNIFE_GAP_SP_MM_AVG</v>
      </c>
      <c r="V274" t="str">
        <f t="shared" si="81"/>
        <v>CV_STR_DS_KNIFE_GAP_SP_MM_STD</v>
      </c>
      <c r="W274" t="str">
        <f t="shared" si="82"/>
        <v>Min ( [PREP_STR_DS_KNIFE_GAP_SP_MM] )</v>
      </c>
      <c r="X274" t="str">
        <f t="shared" si="83"/>
        <v>Max ( [PREP_STR_DS_KNIFE_GAP_SP_MM] )</v>
      </c>
      <c r="Y274" t="str">
        <f t="shared" si="84"/>
        <v>AVG ( [PREP_STR_DS_KNIFE_GAP_SP_MM] )</v>
      </c>
      <c r="Z274" t="str">
        <f t="shared" si="85"/>
        <v>StdDev ([PREP_STR_DS_KNIFE_GAP_SP_MM] )</v>
      </c>
    </row>
    <row r="275" spans="1:26" x14ac:dyDescent="0.25">
      <c r="A275" s="1" t="s">
        <v>41</v>
      </c>
      <c r="B275" s="1" t="s">
        <v>4657</v>
      </c>
      <c r="C275" s="1"/>
      <c r="D275" s="1"/>
      <c r="E275" s="20" t="s">
        <v>4657</v>
      </c>
      <c r="F275" s="1"/>
      <c r="G275" t="s">
        <v>3323</v>
      </c>
      <c r="I275" t="s">
        <v>3322</v>
      </c>
      <c r="J275" t="s">
        <v>60</v>
      </c>
      <c r="K275" t="s">
        <v>41</v>
      </c>
      <c r="M275" t="str">
        <f t="shared" si="73"/>
        <v>RAW_STR_DS_KNIFE_GAP_PV_MM</v>
      </c>
      <c r="N275" t="str">
        <f t="shared" si="74"/>
        <v>PREP_STR_DS_KNIFE_GAP_PV_MM</v>
      </c>
      <c r="O275" t="str">
        <f t="shared" si="75"/>
        <v>[RAW_STR_DS_KNIFE_GAP_PV_MM]</v>
      </c>
      <c r="P275" t="str">
        <f t="shared" si="76"/>
        <v>C_STR_DS_KNIFE_GAP_PV_MM</v>
      </c>
      <c r="Q275" t="str">
        <f t="shared" si="77"/>
        <v>[PREP_STR_DS_KNIFE_GAP_PV_MM]</v>
      </c>
      <c r="S275" t="str">
        <f t="shared" si="78"/>
        <v>CV_STR_DS_KNIFE_GAP_PV_MM_MIN</v>
      </c>
      <c r="T275" t="str">
        <f t="shared" si="79"/>
        <v>CV_STR_DS_KNIFE_GAP_PV_MM_MAX</v>
      </c>
      <c r="U275" t="str">
        <f t="shared" si="80"/>
        <v>CV_STR_DS_KNIFE_GAP_PV_MM_AVG</v>
      </c>
      <c r="V275" t="str">
        <f t="shared" si="81"/>
        <v>CV_STR_DS_KNIFE_GAP_PV_MM_STD</v>
      </c>
      <c r="W275" t="str">
        <f t="shared" si="82"/>
        <v>Min ( [PREP_STR_DS_KNIFE_GAP_PV_MM] )</v>
      </c>
      <c r="X275" t="str">
        <f t="shared" si="83"/>
        <v>Max ( [PREP_STR_DS_KNIFE_GAP_PV_MM] )</v>
      </c>
      <c r="Y275" t="str">
        <f t="shared" si="84"/>
        <v>AVG ( [PREP_STR_DS_KNIFE_GAP_PV_MM] )</v>
      </c>
      <c r="Z275" t="str">
        <f t="shared" si="85"/>
        <v>StdDev ([PREP_STR_DS_KNIFE_GAP_PV_MM] )</v>
      </c>
    </row>
    <row r="276" spans="1:26" x14ac:dyDescent="0.25">
      <c r="A276" s="1" t="s">
        <v>41</v>
      </c>
      <c r="B276" s="1" t="s">
        <v>4657</v>
      </c>
      <c r="C276" s="1"/>
      <c r="D276" s="1"/>
      <c r="E276" s="20" t="s">
        <v>4657</v>
      </c>
      <c r="F276" s="1"/>
      <c r="G276" t="s">
        <v>3327</v>
      </c>
      <c r="I276" t="s">
        <v>3326</v>
      </c>
      <c r="J276" t="s">
        <v>60</v>
      </c>
      <c r="K276" t="s">
        <v>41</v>
      </c>
      <c r="M276" t="str">
        <f t="shared" si="73"/>
        <v>RAW_STR_DS_KNIFE_OVL_SP_MM</v>
      </c>
      <c r="N276" t="str">
        <f t="shared" si="74"/>
        <v>PREP_STR_DS_KNIFE_OVL_SP_MM</v>
      </c>
      <c r="O276" t="str">
        <f t="shared" si="75"/>
        <v>[RAW_STR_DS_KNIFE_OVL_SP_MM]</v>
      </c>
      <c r="P276" t="str">
        <f t="shared" si="76"/>
        <v>C_STR_DS_KNIFE_OVL_SP_MM</v>
      </c>
      <c r="Q276" t="str">
        <f t="shared" si="77"/>
        <v>[PREP_STR_DS_KNIFE_OVL_SP_MM]</v>
      </c>
      <c r="S276" t="str">
        <f t="shared" si="78"/>
        <v>CV_STR_DS_KNIFE_OVL_SP_MM_MIN</v>
      </c>
      <c r="T276" t="str">
        <f t="shared" si="79"/>
        <v>CV_STR_DS_KNIFE_OVL_SP_MM_MAX</v>
      </c>
      <c r="U276" t="str">
        <f t="shared" si="80"/>
        <v>CV_STR_DS_KNIFE_OVL_SP_MM_AVG</v>
      </c>
      <c r="V276" t="str">
        <f t="shared" si="81"/>
        <v>CV_STR_DS_KNIFE_OVL_SP_MM_STD</v>
      </c>
      <c r="W276" t="str">
        <f t="shared" si="82"/>
        <v>Min ( [PREP_STR_DS_KNIFE_OVL_SP_MM] )</v>
      </c>
      <c r="X276" t="str">
        <f t="shared" si="83"/>
        <v>Max ( [PREP_STR_DS_KNIFE_OVL_SP_MM] )</v>
      </c>
      <c r="Y276" t="str">
        <f t="shared" si="84"/>
        <v>AVG ( [PREP_STR_DS_KNIFE_OVL_SP_MM] )</v>
      </c>
      <c r="Z276" t="str">
        <f t="shared" si="85"/>
        <v>StdDev ([PREP_STR_DS_KNIFE_OVL_SP_MM] )</v>
      </c>
    </row>
    <row r="277" spans="1:26" x14ac:dyDescent="0.25">
      <c r="A277" s="1" t="s">
        <v>41</v>
      </c>
      <c r="B277" s="1" t="s">
        <v>4657</v>
      </c>
      <c r="C277" s="1"/>
      <c r="D277" s="1"/>
      <c r="E277" s="20" t="s">
        <v>4657</v>
      </c>
      <c r="F277" s="1"/>
      <c r="G277" t="s">
        <v>3331</v>
      </c>
      <c r="I277" t="s">
        <v>3330</v>
      </c>
      <c r="J277" t="s">
        <v>60</v>
      </c>
      <c r="K277" t="s">
        <v>41</v>
      </c>
      <c r="M277" t="str">
        <f t="shared" si="73"/>
        <v>RAW_STR_DS_KNIFE_OVL_PV_MM</v>
      </c>
      <c r="N277" t="str">
        <f t="shared" si="74"/>
        <v>PREP_STR_DS_KNIFE_OVL_PV_MM</v>
      </c>
      <c r="O277" t="str">
        <f t="shared" si="75"/>
        <v>[RAW_STR_DS_KNIFE_OVL_PV_MM]</v>
      </c>
      <c r="P277" t="str">
        <f t="shared" si="76"/>
        <v>C_STR_DS_KNIFE_OVL_PV_MM</v>
      </c>
      <c r="Q277" t="str">
        <f t="shared" si="77"/>
        <v>[PREP_STR_DS_KNIFE_OVL_PV_MM]</v>
      </c>
      <c r="S277" t="str">
        <f t="shared" si="78"/>
        <v>CV_STR_DS_KNIFE_OVL_PV_MM_MIN</v>
      </c>
      <c r="T277" t="str">
        <f t="shared" si="79"/>
        <v>CV_STR_DS_KNIFE_OVL_PV_MM_MAX</v>
      </c>
      <c r="U277" t="str">
        <f t="shared" si="80"/>
        <v>CV_STR_DS_KNIFE_OVL_PV_MM_AVG</v>
      </c>
      <c r="V277" t="str">
        <f t="shared" si="81"/>
        <v>CV_STR_DS_KNIFE_OVL_PV_MM_STD</v>
      </c>
      <c r="W277" t="str">
        <f t="shared" si="82"/>
        <v>Min ( [PREP_STR_DS_KNIFE_OVL_PV_MM] )</v>
      </c>
      <c r="X277" t="str">
        <f t="shared" si="83"/>
        <v>Max ( [PREP_STR_DS_KNIFE_OVL_PV_MM] )</v>
      </c>
      <c r="Y277" t="str">
        <f t="shared" si="84"/>
        <v>AVG ( [PREP_STR_DS_KNIFE_OVL_PV_MM] )</v>
      </c>
      <c r="Z277" t="str">
        <f t="shared" si="85"/>
        <v>StdDev ([PREP_STR_DS_KNIFE_OVL_PV_MM] )</v>
      </c>
    </row>
    <row r="278" spans="1:26" x14ac:dyDescent="0.25">
      <c r="A278" s="1" t="s">
        <v>41</v>
      </c>
      <c r="B278" s="1" t="s">
        <v>4657</v>
      </c>
      <c r="C278" s="1"/>
      <c r="D278" s="1"/>
      <c r="E278" s="20" t="s">
        <v>4657</v>
      </c>
      <c r="F278" s="1"/>
      <c r="G278" t="s">
        <v>3335</v>
      </c>
      <c r="I278" t="s">
        <v>3334</v>
      </c>
      <c r="J278" t="s">
        <v>60</v>
      </c>
      <c r="K278" t="s">
        <v>41</v>
      </c>
      <c r="M278" t="str">
        <f t="shared" si="73"/>
        <v>RAW_SCT_OS_KNIFE_GAP_SP_MM</v>
      </c>
      <c r="N278" t="str">
        <f t="shared" si="74"/>
        <v>PREP_SCT_OS_KNIFE_GAP_SP_MM</v>
      </c>
      <c r="O278" t="str">
        <f t="shared" si="75"/>
        <v>[RAW_SCT_OS_KNIFE_GAP_SP_MM]</v>
      </c>
      <c r="P278" t="str">
        <f t="shared" si="76"/>
        <v>C_SCT_OS_KNIFE_GAP_SP_MM</v>
      </c>
      <c r="Q278" t="str">
        <f t="shared" si="77"/>
        <v>[PREP_SCT_OS_KNIFE_GAP_SP_MM]</v>
      </c>
      <c r="S278" t="str">
        <f t="shared" si="78"/>
        <v>CV_SCT_OS_KNIFE_GAP_SP_MM_MIN</v>
      </c>
      <c r="T278" t="str">
        <f t="shared" si="79"/>
        <v>CV_SCT_OS_KNIFE_GAP_SP_MM_MAX</v>
      </c>
      <c r="U278" t="str">
        <f t="shared" si="80"/>
        <v>CV_SCT_OS_KNIFE_GAP_SP_MM_AVG</v>
      </c>
      <c r="V278" t="str">
        <f t="shared" si="81"/>
        <v>CV_SCT_OS_KNIFE_GAP_SP_MM_STD</v>
      </c>
      <c r="W278" t="str">
        <f t="shared" si="82"/>
        <v>Min ( [PREP_SCT_OS_KNIFE_GAP_SP_MM] )</v>
      </c>
      <c r="X278" t="str">
        <f t="shared" si="83"/>
        <v>Max ( [PREP_SCT_OS_KNIFE_GAP_SP_MM] )</v>
      </c>
      <c r="Y278" t="str">
        <f t="shared" si="84"/>
        <v>AVG ( [PREP_SCT_OS_KNIFE_GAP_SP_MM] )</v>
      </c>
      <c r="Z278" t="str">
        <f t="shared" si="85"/>
        <v>StdDev ([PREP_SCT_OS_KNIFE_GAP_SP_MM] )</v>
      </c>
    </row>
    <row r="279" spans="1:26" x14ac:dyDescent="0.25">
      <c r="A279" s="1" t="s">
        <v>41</v>
      </c>
      <c r="B279" s="1" t="s">
        <v>4657</v>
      </c>
      <c r="C279" s="1"/>
      <c r="D279" s="1"/>
      <c r="E279" s="20" t="s">
        <v>4657</v>
      </c>
      <c r="F279" s="1"/>
      <c r="G279" t="s">
        <v>3339</v>
      </c>
      <c r="I279" t="s">
        <v>3338</v>
      </c>
      <c r="J279" t="s">
        <v>60</v>
      </c>
      <c r="K279" t="s">
        <v>41</v>
      </c>
      <c r="M279" t="str">
        <f t="shared" si="73"/>
        <v>RAW_SCT_OS_KNIFE_GAP_PV_MM</v>
      </c>
      <c r="N279" t="str">
        <f t="shared" si="74"/>
        <v>PREP_SCT_OS_KNIFE_GAP_PV_MM</v>
      </c>
      <c r="O279" t="str">
        <f t="shared" si="75"/>
        <v>[RAW_SCT_OS_KNIFE_GAP_PV_MM]</v>
      </c>
      <c r="P279" t="str">
        <f t="shared" si="76"/>
        <v>C_SCT_OS_KNIFE_GAP_PV_MM</v>
      </c>
      <c r="Q279" t="str">
        <f t="shared" si="77"/>
        <v>[PREP_SCT_OS_KNIFE_GAP_PV_MM]</v>
      </c>
      <c r="S279" t="str">
        <f t="shared" si="78"/>
        <v>CV_SCT_OS_KNIFE_GAP_PV_MM_MIN</v>
      </c>
      <c r="T279" t="str">
        <f t="shared" si="79"/>
        <v>CV_SCT_OS_KNIFE_GAP_PV_MM_MAX</v>
      </c>
      <c r="U279" t="str">
        <f t="shared" si="80"/>
        <v>CV_SCT_OS_KNIFE_GAP_PV_MM_AVG</v>
      </c>
      <c r="V279" t="str">
        <f t="shared" si="81"/>
        <v>CV_SCT_OS_KNIFE_GAP_PV_MM_STD</v>
      </c>
      <c r="W279" t="str">
        <f t="shared" si="82"/>
        <v>Min ( [PREP_SCT_OS_KNIFE_GAP_PV_MM] )</v>
      </c>
      <c r="X279" t="str">
        <f t="shared" si="83"/>
        <v>Max ( [PREP_SCT_OS_KNIFE_GAP_PV_MM] )</v>
      </c>
      <c r="Y279" t="str">
        <f t="shared" si="84"/>
        <v>AVG ( [PREP_SCT_OS_KNIFE_GAP_PV_MM] )</v>
      </c>
      <c r="Z279" t="str">
        <f t="shared" si="85"/>
        <v>StdDev ([PREP_SCT_OS_KNIFE_GAP_PV_MM] )</v>
      </c>
    </row>
    <row r="280" spans="1:26" x14ac:dyDescent="0.25">
      <c r="A280" s="1" t="s">
        <v>41</v>
      </c>
      <c r="B280" s="1" t="s">
        <v>4657</v>
      </c>
      <c r="C280" s="1"/>
      <c r="D280" s="1"/>
      <c r="E280" s="20" t="s">
        <v>4657</v>
      </c>
      <c r="F280" s="1"/>
      <c r="G280" t="s">
        <v>4851</v>
      </c>
      <c r="I280" t="s">
        <v>3041</v>
      </c>
      <c r="J280" t="s">
        <v>67</v>
      </c>
      <c r="K280" t="s">
        <v>41</v>
      </c>
      <c r="M280" t="str">
        <f t="shared" si="73"/>
        <v>RAW_SCT_DS_SPD_PV_M_MIN</v>
      </c>
      <c r="N280" t="str">
        <f t="shared" si="74"/>
        <v>PREP_SCT_DS_SPD_PV_M_MIN</v>
      </c>
      <c r="O280" t="str">
        <f t="shared" si="75"/>
        <v>[RAW_SCT_DS_SPD_PV_M_MIN]</v>
      </c>
      <c r="P280" t="str">
        <f t="shared" si="76"/>
        <v>C_SCT_DS_SPD_PV_M_MIN</v>
      </c>
      <c r="Q280" t="str">
        <f t="shared" si="77"/>
        <v>[PREP_SCT_DS_SPD_PV_M_MIN]</v>
      </c>
      <c r="S280" t="str">
        <f t="shared" si="78"/>
        <v>CV_SCT_DS_SPD_PV_M_MIN_MIN</v>
      </c>
      <c r="T280" t="str">
        <f t="shared" si="79"/>
        <v>CV_SCT_DS_SPD_PV_M_MIN_MAX</v>
      </c>
      <c r="U280" t="str">
        <f t="shared" si="80"/>
        <v>CV_SCT_DS_SPD_PV_M_MIN_AVG</v>
      </c>
      <c r="V280" t="str">
        <f t="shared" si="81"/>
        <v>CV_SCT_DS_SPD_PV_M_MIN_STD</v>
      </c>
      <c r="W280" t="str">
        <f t="shared" si="82"/>
        <v>Min ( [PREP_SCT_DS_SPD_PV_M_MIN] )</v>
      </c>
      <c r="X280" t="str">
        <f t="shared" si="83"/>
        <v>Max ( [PREP_SCT_DS_SPD_PV_M_MIN] )</v>
      </c>
      <c r="Y280" t="str">
        <f t="shared" si="84"/>
        <v>AVG ( [PREP_SCT_DS_SPD_PV_M_MIN] )</v>
      </c>
      <c r="Z280" t="str">
        <f t="shared" si="85"/>
        <v>StdDev ([PREP_SCT_DS_SPD_PV_M_MIN] )</v>
      </c>
    </row>
    <row r="281" spans="1:26" x14ac:dyDescent="0.25">
      <c r="A281" s="1" t="s">
        <v>41</v>
      </c>
      <c r="B281" s="1" t="s">
        <v>4657</v>
      </c>
      <c r="C281" s="1"/>
      <c r="D281" s="1"/>
      <c r="E281" s="20" t="s">
        <v>4657</v>
      </c>
      <c r="F281" s="1"/>
      <c r="G281" t="s">
        <v>3343</v>
      </c>
      <c r="I281" t="s">
        <v>3342</v>
      </c>
      <c r="J281" t="s">
        <v>60</v>
      </c>
      <c r="K281" t="s">
        <v>41</v>
      </c>
      <c r="M281" t="str">
        <f t="shared" si="73"/>
        <v>RAW_SCT_DS_KNIFE_GAP_SP_MM</v>
      </c>
      <c r="N281" t="str">
        <f t="shared" si="74"/>
        <v>PREP_SCT_DS_KNIFE_GAP_SP_MM</v>
      </c>
      <c r="O281" t="str">
        <f t="shared" si="75"/>
        <v>[RAW_SCT_DS_KNIFE_GAP_SP_MM]</v>
      </c>
      <c r="P281" t="str">
        <f t="shared" si="76"/>
        <v>C_SCT_DS_KNIFE_GAP_SP_MM</v>
      </c>
      <c r="Q281" t="str">
        <f t="shared" si="77"/>
        <v>[PREP_SCT_DS_KNIFE_GAP_SP_MM]</v>
      </c>
      <c r="S281" t="str">
        <f t="shared" si="78"/>
        <v>CV_SCT_DS_KNIFE_GAP_SP_MM_MIN</v>
      </c>
      <c r="T281" t="str">
        <f t="shared" si="79"/>
        <v>CV_SCT_DS_KNIFE_GAP_SP_MM_MAX</v>
      </c>
      <c r="U281" t="str">
        <f t="shared" si="80"/>
        <v>CV_SCT_DS_KNIFE_GAP_SP_MM_AVG</v>
      </c>
      <c r="V281" t="str">
        <f t="shared" si="81"/>
        <v>CV_SCT_DS_KNIFE_GAP_SP_MM_STD</v>
      </c>
      <c r="W281" t="str">
        <f t="shared" si="82"/>
        <v>Min ( [PREP_SCT_DS_KNIFE_GAP_SP_MM] )</v>
      </c>
      <c r="X281" t="str">
        <f t="shared" si="83"/>
        <v>Max ( [PREP_SCT_DS_KNIFE_GAP_SP_MM] )</v>
      </c>
      <c r="Y281" t="str">
        <f t="shared" si="84"/>
        <v>AVG ( [PREP_SCT_DS_KNIFE_GAP_SP_MM] )</v>
      </c>
      <c r="Z281" t="str">
        <f t="shared" si="85"/>
        <v>StdDev ([PREP_SCT_DS_KNIFE_GAP_SP_MM] )</v>
      </c>
    </row>
    <row r="282" spans="1:26" x14ac:dyDescent="0.25">
      <c r="A282" s="1" t="s">
        <v>41</v>
      </c>
      <c r="B282" s="1" t="s">
        <v>4657</v>
      </c>
      <c r="C282" s="1"/>
      <c r="D282" s="1"/>
      <c r="E282" s="20" t="s">
        <v>4657</v>
      </c>
      <c r="F282" s="1"/>
      <c r="G282" t="s">
        <v>3347</v>
      </c>
      <c r="I282" t="s">
        <v>3346</v>
      </c>
      <c r="J282" t="s">
        <v>60</v>
      </c>
      <c r="K282" t="s">
        <v>41</v>
      </c>
      <c r="M282" t="str">
        <f t="shared" si="73"/>
        <v>RAW_SCT_DS_KNIFE_GAP_PV_MM</v>
      </c>
      <c r="N282" t="str">
        <f t="shared" si="74"/>
        <v>PREP_SCT_DS_KNIFE_GAP_PV_MM</v>
      </c>
      <c r="O282" t="str">
        <f t="shared" si="75"/>
        <v>[RAW_SCT_DS_KNIFE_GAP_PV_MM]</v>
      </c>
      <c r="P282" t="str">
        <f t="shared" si="76"/>
        <v>C_SCT_DS_KNIFE_GAP_PV_MM</v>
      </c>
      <c r="Q282" t="str">
        <f t="shared" si="77"/>
        <v>[PREP_SCT_DS_KNIFE_GAP_PV_MM]</v>
      </c>
      <c r="S282" t="str">
        <f t="shared" si="78"/>
        <v>CV_SCT_DS_KNIFE_GAP_PV_MM_MIN</v>
      </c>
      <c r="T282" t="str">
        <f t="shared" si="79"/>
        <v>CV_SCT_DS_KNIFE_GAP_PV_MM_MAX</v>
      </c>
      <c r="U282" t="str">
        <f t="shared" si="80"/>
        <v>CV_SCT_DS_KNIFE_GAP_PV_MM_AVG</v>
      </c>
      <c r="V282" t="str">
        <f t="shared" si="81"/>
        <v>CV_SCT_DS_KNIFE_GAP_PV_MM_STD</v>
      </c>
      <c r="W282" t="str">
        <f t="shared" si="82"/>
        <v>Min ( [PREP_SCT_DS_KNIFE_GAP_PV_MM] )</v>
      </c>
      <c r="X282" t="str">
        <f t="shared" si="83"/>
        <v>Max ( [PREP_SCT_DS_KNIFE_GAP_PV_MM] )</v>
      </c>
      <c r="Y282" t="str">
        <f t="shared" si="84"/>
        <v>AVG ( [PREP_SCT_DS_KNIFE_GAP_PV_MM] )</v>
      </c>
      <c r="Z282" t="str">
        <f t="shared" si="85"/>
        <v>StdDev ([PREP_SCT_DS_KNIFE_GAP_PV_MM] )</v>
      </c>
    </row>
    <row r="283" spans="1:26" x14ac:dyDescent="0.25">
      <c r="A283" s="1" t="s">
        <v>41</v>
      </c>
      <c r="B283" s="1" t="s">
        <v>4657</v>
      </c>
      <c r="C283" s="1"/>
      <c r="D283" s="1"/>
      <c r="E283" s="1"/>
      <c r="F283" s="20" t="s">
        <v>4657</v>
      </c>
      <c r="G283" t="s">
        <v>3459</v>
      </c>
      <c r="I283" t="s">
        <v>3458</v>
      </c>
      <c r="J283" t="s">
        <v>62</v>
      </c>
      <c r="K283" t="s">
        <v>41</v>
      </c>
      <c r="M283" t="str">
        <f t="shared" si="73"/>
        <v>RAW_EX_TKNG_ACTV__BOOL</v>
      </c>
      <c r="N283" t="str">
        <f t="shared" si="74"/>
        <v>PREP_EX_TKNG_ACTV__BOOL</v>
      </c>
      <c r="O283" t="str">
        <f t="shared" si="75"/>
        <v>[RAW_EX_TKNG_ACTV__BOOL]</v>
      </c>
      <c r="P283" s="4" t="str">
        <f t="shared" si="76"/>
        <v>C_EX_TKNG_ACTV__BOOL</v>
      </c>
      <c r="Q283" t="str">
        <f t="shared" si="77"/>
        <v>[PREP_EX_TKNG_ACTV__BOOL]</v>
      </c>
      <c r="S283" t="str">
        <f t="shared" si="78"/>
        <v>CV_EX_TKNG_ACTV__BOOL_MIN</v>
      </c>
      <c r="T283" t="str">
        <f t="shared" si="79"/>
        <v>CV_EX_TKNG_ACTV__BOOL_MAX</v>
      </c>
      <c r="U283" t="str">
        <f t="shared" si="80"/>
        <v>CV_EX_TKNG_ACTV__BOOL_AVG</v>
      </c>
      <c r="V283" t="str">
        <f t="shared" si="81"/>
        <v>CV_EX_TKNG_ACTV__BOOL_STD</v>
      </c>
      <c r="W283" t="str">
        <f t="shared" si="82"/>
        <v>Min ( [PREP_EX_TKNG_ACTV__BOOL] )</v>
      </c>
      <c r="X283" t="str">
        <f t="shared" si="83"/>
        <v>Max ( [PREP_EX_TKNG_ACTV__BOOL] )</v>
      </c>
      <c r="Y283" t="str">
        <f t="shared" si="84"/>
        <v>AVG ( [PREP_EX_TKNG_ACTV__BOOL] )</v>
      </c>
      <c r="Z283" t="str">
        <f t="shared" si="85"/>
        <v>StdDev ([PREP_EX_TKNG_ACTV__BOOL] )</v>
      </c>
    </row>
    <row r="284" spans="1:26" x14ac:dyDescent="0.25">
      <c r="A284" s="1" t="s">
        <v>41</v>
      </c>
      <c r="B284" s="1" t="s">
        <v>4657</v>
      </c>
      <c r="C284" s="1"/>
      <c r="D284" s="1"/>
      <c r="E284" s="1"/>
      <c r="F284" s="20" t="s">
        <v>4657</v>
      </c>
      <c r="G284" t="s">
        <v>3463</v>
      </c>
      <c r="I284" t="s">
        <v>3462</v>
      </c>
      <c r="J284" t="s">
        <v>62</v>
      </c>
      <c r="K284" t="s">
        <v>41</v>
      </c>
      <c r="M284" t="str">
        <f t="shared" si="73"/>
        <v>RAW_MARK_OS_ON__BOOL</v>
      </c>
      <c r="N284" t="str">
        <f t="shared" si="74"/>
        <v>PREP_MARK_OS_ON__BOOL</v>
      </c>
      <c r="O284" t="str">
        <f t="shared" si="75"/>
        <v>[RAW_MARK_OS_ON__BOOL]</v>
      </c>
      <c r="P284" s="4" t="str">
        <f t="shared" si="76"/>
        <v>C_MARK_OS_ON__BOOL</v>
      </c>
      <c r="Q284" t="str">
        <f t="shared" si="77"/>
        <v>[PREP_MARK_OS_ON__BOOL]</v>
      </c>
      <c r="S284" t="str">
        <f t="shared" si="78"/>
        <v>CV_MARK_OS_ON__BOOL_MIN</v>
      </c>
      <c r="T284" t="str">
        <f t="shared" si="79"/>
        <v>CV_MARK_OS_ON__BOOL_MAX</v>
      </c>
      <c r="U284" t="str">
        <f t="shared" si="80"/>
        <v>CV_MARK_OS_ON__BOOL_AVG</v>
      </c>
      <c r="V284" t="str">
        <f t="shared" si="81"/>
        <v>CV_MARK_OS_ON__BOOL_STD</v>
      </c>
      <c r="W284" t="str">
        <f t="shared" si="82"/>
        <v>Min ( [PREP_MARK_OS_ON__BOOL] )</v>
      </c>
      <c r="X284" t="str">
        <f t="shared" si="83"/>
        <v>Max ( [PREP_MARK_OS_ON__BOOL] )</v>
      </c>
      <c r="Y284" t="str">
        <f t="shared" si="84"/>
        <v>AVG ( [PREP_MARK_OS_ON__BOOL] )</v>
      </c>
      <c r="Z284" t="str">
        <f t="shared" si="85"/>
        <v>StdDev ([PREP_MARK_OS_ON__BOOL] )</v>
      </c>
    </row>
    <row r="285" spans="1:26" x14ac:dyDescent="0.25">
      <c r="A285" s="1" t="s">
        <v>41</v>
      </c>
      <c r="B285" s="1" t="s">
        <v>4657</v>
      </c>
      <c r="C285" s="1"/>
      <c r="D285" s="1"/>
      <c r="E285" s="1"/>
      <c r="F285" s="20" t="s">
        <v>4657</v>
      </c>
      <c r="G285" t="s">
        <v>3467</v>
      </c>
      <c r="I285" t="s">
        <v>3466</v>
      </c>
      <c r="J285" t="s">
        <v>62</v>
      </c>
      <c r="K285" t="s">
        <v>41</v>
      </c>
      <c r="M285" t="str">
        <f t="shared" si="73"/>
        <v>RAW_MARK_US_ON__BOOL</v>
      </c>
      <c r="N285" t="str">
        <f t="shared" si="74"/>
        <v>PREP_MARK_US_ON__BOOL</v>
      </c>
      <c r="O285" t="str">
        <f t="shared" si="75"/>
        <v>[RAW_MARK_US_ON__BOOL]</v>
      </c>
      <c r="P285" s="4" t="str">
        <f t="shared" si="76"/>
        <v>C_MARK_US_ON__BOOL</v>
      </c>
      <c r="Q285" t="str">
        <f t="shared" si="77"/>
        <v>[PREP_MARK_US_ON__BOOL]</v>
      </c>
      <c r="S285" t="str">
        <f t="shared" si="78"/>
        <v>CV_MARK_US_ON__BOOL_MIN</v>
      </c>
      <c r="T285" t="str">
        <f t="shared" si="79"/>
        <v>CV_MARK_US_ON__BOOL_MAX</v>
      </c>
      <c r="U285" t="str">
        <f t="shared" si="80"/>
        <v>CV_MARK_US_ON__BOOL_AVG</v>
      </c>
      <c r="V285" t="str">
        <f t="shared" si="81"/>
        <v>CV_MARK_US_ON__BOOL_STD</v>
      </c>
      <c r="W285" t="str">
        <f t="shared" si="82"/>
        <v>Min ( [PREP_MARK_US_ON__BOOL] )</v>
      </c>
      <c r="X285" t="str">
        <f t="shared" si="83"/>
        <v>Max ( [PREP_MARK_US_ON__BOOL] )</v>
      </c>
      <c r="Y285" t="str">
        <f t="shared" si="84"/>
        <v>AVG ( [PREP_MARK_US_ON__BOOL] )</v>
      </c>
      <c r="Z285" t="str">
        <f t="shared" si="85"/>
        <v>StdDev ([PREP_MARK_US_ON__BOOL] )</v>
      </c>
    </row>
    <row r="286" spans="1:26" x14ac:dyDescent="0.25">
      <c r="A286" s="1" t="s">
        <v>41</v>
      </c>
      <c r="B286" s="1" t="s">
        <v>4657</v>
      </c>
      <c r="C286" s="20" t="s">
        <v>4657</v>
      </c>
      <c r="D286" s="20" t="s">
        <v>4657</v>
      </c>
      <c r="E286" s="20" t="s">
        <v>4657</v>
      </c>
      <c r="F286" s="20" t="s">
        <v>4657</v>
      </c>
      <c r="G286" t="s">
        <v>3359</v>
      </c>
      <c r="I286" t="s">
        <v>3358</v>
      </c>
      <c r="J286" t="s">
        <v>2380</v>
      </c>
      <c r="K286" t="s">
        <v>41</v>
      </c>
      <c r="M286" t="str">
        <f t="shared" si="73"/>
        <v>RAW_OIL_OIL_TOP_SP_G_M2</v>
      </c>
      <c r="N286" t="str">
        <f t="shared" si="74"/>
        <v>PREP_OIL_OIL_TOP_SP_G_M2</v>
      </c>
      <c r="O286" t="str">
        <f t="shared" si="75"/>
        <v>[RAW_OIL_OIL_TOP_SP_G_M2]</v>
      </c>
      <c r="P286" s="4" t="str">
        <f t="shared" si="76"/>
        <v>C_OIL_OIL_TOP_SP_G_M2</v>
      </c>
      <c r="Q286" t="str">
        <f t="shared" si="77"/>
        <v>[PREP_OIL_OIL_TOP_SP_G_M2]</v>
      </c>
      <c r="R286" s="25">
        <f t="shared" ref="R286:R291" si="87">LEN(S286)</f>
        <v>26</v>
      </c>
      <c r="S286" t="str">
        <f t="shared" si="78"/>
        <v>CV_OIL_OIL_TOP_SP_G_M2_MIN</v>
      </c>
      <c r="T286" t="str">
        <f t="shared" si="79"/>
        <v>CV_OIL_OIL_TOP_SP_G_M2_MAX</v>
      </c>
      <c r="U286" t="str">
        <f t="shared" si="80"/>
        <v>CV_OIL_OIL_TOP_SP_G_M2_AVG</v>
      </c>
      <c r="V286" t="str">
        <f t="shared" si="81"/>
        <v>CV_OIL_OIL_TOP_SP_G_M2_STD</v>
      </c>
      <c r="W286" t="str">
        <f t="shared" si="82"/>
        <v>Min ( [PREP_OIL_OIL_TOP_SP_G_M2] )</v>
      </c>
      <c r="X286" t="str">
        <f t="shared" si="83"/>
        <v>Max ( [PREP_OIL_OIL_TOP_SP_G_M2] )</v>
      </c>
      <c r="Y286" t="str">
        <f t="shared" si="84"/>
        <v>AVG ( [PREP_OIL_OIL_TOP_SP_G_M2] )</v>
      </c>
      <c r="Z286" t="str">
        <f t="shared" si="85"/>
        <v>StdDev ([PREP_OIL_OIL_TOP_SP_G_M2] )</v>
      </c>
    </row>
    <row r="287" spans="1:26" x14ac:dyDescent="0.25">
      <c r="A287" s="1" t="s">
        <v>41</v>
      </c>
      <c r="B287" s="1" t="s">
        <v>4657</v>
      </c>
      <c r="C287" s="20" t="s">
        <v>4657</v>
      </c>
      <c r="D287" s="20" t="s">
        <v>4657</v>
      </c>
      <c r="E287" s="20" t="s">
        <v>4657</v>
      </c>
      <c r="F287" s="20" t="s">
        <v>4657</v>
      </c>
      <c r="G287" t="s">
        <v>3367</v>
      </c>
      <c r="I287" t="s">
        <v>3366</v>
      </c>
      <c r="J287" t="s">
        <v>2380</v>
      </c>
      <c r="K287" t="s">
        <v>41</v>
      </c>
      <c r="M287" t="str">
        <f t="shared" si="73"/>
        <v>RAW_OIL_OIL_BOT_SP_G_M2</v>
      </c>
      <c r="N287" t="str">
        <f t="shared" si="74"/>
        <v>PREP_OIL_OIL_BOT_SP_G_M2</v>
      </c>
      <c r="O287" t="str">
        <f t="shared" si="75"/>
        <v>[RAW_OIL_OIL_BOT_SP_G_M2]</v>
      </c>
      <c r="P287" s="4" t="str">
        <f t="shared" si="76"/>
        <v>C_OIL_OIL_BOT_SP_G_M2</v>
      </c>
      <c r="Q287" t="str">
        <f t="shared" si="77"/>
        <v>[PREP_OIL_OIL_BOT_SP_G_M2]</v>
      </c>
      <c r="R287" s="25">
        <f t="shared" si="87"/>
        <v>26</v>
      </c>
      <c r="S287" t="str">
        <f t="shared" si="78"/>
        <v>CV_OIL_OIL_BOT_SP_G_M2_MIN</v>
      </c>
      <c r="T287" t="str">
        <f t="shared" si="79"/>
        <v>CV_OIL_OIL_BOT_SP_G_M2_MAX</v>
      </c>
      <c r="U287" t="str">
        <f t="shared" si="80"/>
        <v>CV_OIL_OIL_BOT_SP_G_M2_AVG</v>
      </c>
      <c r="V287" t="str">
        <f t="shared" si="81"/>
        <v>CV_OIL_OIL_BOT_SP_G_M2_STD</v>
      </c>
      <c r="W287" t="str">
        <f t="shared" si="82"/>
        <v>Min ( [PREP_OIL_OIL_BOT_SP_G_M2] )</v>
      </c>
      <c r="X287" t="str">
        <f t="shared" si="83"/>
        <v>Max ( [PREP_OIL_OIL_BOT_SP_G_M2] )</v>
      </c>
      <c r="Y287" t="str">
        <f t="shared" si="84"/>
        <v>AVG ( [PREP_OIL_OIL_BOT_SP_G_M2] )</v>
      </c>
      <c r="Z287" t="str">
        <f t="shared" si="85"/>
        <v>StdDev ([PREP_OIL_OIL_BOT_SP_G_M2] )</v>
      </c>
    </row>
    <row r="288" spans="1:26" x14ac:dyDescent="0.25">
      <c r="A288" s="1" t="s">
        <v>41</v>
      </c>
      <c r="B288" s="1" t="s">
        <v>4657</v>
      </c>
      <c r="C288" s="20" t="s">
        <v>4657</v>
      </c>
      <c r="D288" s="20" t="s">
        <v>4657</v>
      </c>
      <c r="E288" s="20" t="s">
        <v>4657</v>
      </c>
      <c r="F288" s="1"/>
      <c r="G288" t="s">
        <v>3441</v>
      </c>
      <c r="I288" t="s">
        <v>3440</v>
      </c>
      <c r="J288" t="s">
        <v>60</v>
      </c>
      <c r="K288" t="s">
        <v>41</v>
      </c>
      <c r="M288" t="str">
        <f t="shared" si="73"/>
        <v>RAW_EX_KSS_KNIFE_GAP_OS_SP_MM</v>
      </c>
      <c r="N288" t="str">
        <f t="shared" si="74"/>
        <v>PREP_EX_KSS_KNIFE_GAP_OS_SP_MM</v>
      </c>
      <c r="O288" t="str">
        <f t="shared" si="75"/>
        <v>[RAW_EX_KSS_KNIFE_GAP_OS_SP_MM]</v>
      </c>
      <c r="P288" t="str">
        <f t="shared" si="76"/>
        <v>C_EX_KSS_KNIFE_GAP_OS_SP_MM</v>
      </c>
      <c r="Q288" t="str">
        <f t="shared" si="77"/>
        <v>[PREP_EX_KSS_KNIFE_GAP_OS_SP_MM]</v>
      </c>
      <c r="R288" s="25">
        <f t="shared" si="87"/>
        <v>32</v>
      </c>
      <c r="S288" t="str">
        <f t="shared" si="78"/>
        <v>CV_EX_KSS_KNIFE_GAP_OS_SP_MM_MIN</v>
      </c>
      <c r="T288" t="str">
        <f t="shared" si="79"/>
        <v>CV_EX_KSS_KNIFE_GAP_OS_SP_MM_MAX</v>
      </c>
      <c r="U288" t="str">
        <f t="shared" si="80"/>
        <v>CV_EX_KSS_KNIFE_GAP_OS_SP_MM_AVG</v>
      </c>
      <c r="V288" t="str">
        <f t="shared" si="81"/>
        <v>CV_EX_KSS_KNIFE_GAP_OS_SP_MM_STD</v>
      </c>
      <c r="W288" t="str">
        <f t="shared" si="82"/>
        <v>Min ( [PREP_EX_KSS_KNIFE_GAP_OS_SP_MM] )</v>
      </c>
      <c r="X288" t="str">
        <f t="shared" si="83"/>
        <v>Max ( [PREP_EX_KSS_KNIFE_GAP_OS_SP_MM] )</v>
      </c>
      <c r="Y288" t="str">
        <f t="shared" si="84"/>
        <v>AVG ( [PREP_EX_KSS_KNIFE_GAP_OS_SP_MM] )</v>
      </c>
      <c r="Z288" t="str">
        <f t="shared" si="85"/>
        <v>StdDev ([PREP_EX_KSS_KNIFE_GAP_OS_SP_MM] )</v>
      </c>
    </row>
    <row r="289" spans="1:26" x14ac:dyDescent="0.25">
      <c r="A289" s="1" t="s">
        <v>41</v>
      </c>
      <c r="B289" s="1" t="s">
        <v>4657</v>
      </c>
      <c r="C289" s="20" t="s">
        <v>4657</v>
      </c>
      <c r="D289" s="20" t="s">
        <v>4657</v>
      </c>
      <c r="E289" s="20" t="s">
        <v>4657</v>
      </c>
      <c r="F289" s="1"/>
      <c r="G289" t="s">
        <v>3445</v>
      </c>
      <c r="I289" t="s">
        <v>3444</v>
      </c>
      <c r="J289" t="s">
        <v>60</v>
      </c>
      <c r="K289" t="s">
        <v>41</v>
      </c>
      <c r="M289" t="str">
        <f t="shared" si="73"/>
        <v>RAW_EX_KSS_KNIFE_GAP_OS_PV_MM</v>
      </c>
      <c r="N289" t="str">
        <f t="shared" si="74"/>
        <v>PREP_EX_KSS_KNIFE_GAP_OS_PV_MM</v>
      </c>
      <c r="O289" t="str">
        <f t="shared" si="75"/>
        <v>[RAW_EX_KSS_KNIFE_GAP_OS_PV_MM]</v>
      </c>
      <c r="P289" t="str">
        <f t="shared" si="76"/>
        <v>C_EX_KSS_KNIFE_GAP_OS_PV_MM</v>
      </c>
      <c r="Q289" t="str">
        <f t="shared" si="77"/>
        <v>[PREP_EX_KSS_KNIFE_GAP_OS_PV_MM]</v>
      </c>
      <c r="R289" s="25">
        <f t="shared" si="87"/>
        <v>32</v>
      </c>
      <c r="S289" t="str">
        <f t="shared" si="78"/>
        <v>CV_EX_KSS_KNIFE_GAP_OS_PV_MM_MIN</v>
      </c>
      <c r="T289" t="str">
        <f t="shared" si="79"/>
        <v>CV_EX_KSS_KNIFE_GAP_OS_PV_MM_MAX</v>
      </c>
      <c r="U289" t="str">
        <f t="shared" si="80"/>
        <v>CV_EX_KSS_KNIFE_GAP_OS_PV_MM_AVG</v>
      </c>
      <c r="V289" t="str">
        <f t="shared" si="81"/>
        <v>CV_EX_KSS_KNIFE_GAP_OS_PV_MM_STD</v>
      </c>
      <c r="W289" t="str">
        <f t="shared" si="82"/>
        <v>Min ( [PREP_EX_KSS_KNIFE_GAP_OS_PV_MM] )</v>
      </c>
      <c r="X289" t="str">
        <f t="shared" si="83"/>
        <v>Max ( [PREP_EX_KSS_KNIFE_GAP_OS_PV_MM] )</v>
      </c>
      <c r="Y289" t="str">
        <f t="shared" si="84"/>
        <v>AVG ( [PREP_EX_KSS_KNIFE_GAP_OS_PV_MM] )</v>
      </c>
      <c r="Z289" t="str">
        <f t="shared" si="85"/>
        <v>StdDev ([PREP_EX_KSS_KNIFE_GAP_OS_PV_MM] )</v>
      </c>
    </row>
    <row r="290" spans="1:26" x14ac:dyDescent="0.25">
      <c r="A290" s="1" t="s">
        <v>41</v>
      </c>
      <c r="B290" s="1" t="s">
        <v>4657</v>
      </c>
      <c r="C290" s="20" t="s">
        <v>4657</v>
      </c>
      <c r="D290" s="20" t="s">
        <v>4657</v>
      </c>
      <c r="E290" s="20" t="s">
        <v>4657</v>
      </c>
      <c r="F290" s="1"/>
      <c r="G290" t="s">
        <v>3449</v>
      </c>
      <c r="I290" t="s">
        <v>3448</v>
      </c>
      <c r="J290" t="s">
        <v>60</v>
      </c>
      <c r="K290" t="s">
        <v>41</v>
      </c>
      <c r="M290" t="str">
        <f t="shared" si="73"/>
        <v>RAW_EX_KSS_KNIFE_GAP_DS_SP_MM</v>
      </c>
      <c r="N290" t="str">
        <f t="shared" si="74"/>
        <v>PREP_EX_KSS_KNIFE_GAP_DS_SP_MM</v>
      </c>
      <c r="O290" t="str">
        <f t="shared" si="75"/>
        <v>[RAW_EX_KSS_KNIFE_GAP_DS_SP_MM]</v>
      </c>
      <c r="P290" t="str">
        <f t="shared" si="76"/>
        <v>C_EX_KSS_KNIFE_GAP_DS_SP_MM</v>
      </c>
      <c r="Q290" t="str">
        <f t="shared" si="77"/>
        <v>[PREP_EX_KSS_KNIFE_GAP_DS_SP_MM]</v>
      </c>
      <c r="R290" s="25">
        <f t="shared" si="87"/>
        <v>32</v>
      </c>
      <c r="S290" t="str">
        <f t="shared" si="78"/>
        <v>CV_EX_KSS_KNIFE_GAP_DS_SP_MM_MIN</v>
      </c>
      <c r="T290" t="str">
        <f t="shared" si="79"/>
        <v>CV_EX_KSS_KNIFE_GAP_DS_SP_MM_MAX</v>
      </c>
      <c r="U290" t="str">
        <f t="shared" si="80"/>
        <v>CV_EX_KSS_KNIFE_GAP_DS_SP_MM_AVG</v>
      </c>
      <c r="V290" t="str">
        <f t="shared" si="81"/>
        <v>CV_EX_KSS_KNIFE_GAP_DS_SP_MM_STD</v>
      </c>
      <c r="W290" t="str">
        <f t="shared" si="82"/>
        <v>Min ( [PREP_EX_KSS_KNIFE_GAP_DS_SP_MM] )</v>
      </c>
      <c r="X290" t="str">
        <f t="shared" si="83"/>
        <v>Max ( [PREP_EX_KSS_KNIFE_GAP_DS_SP_MM] )</v>
      </c>
      <c r="Y290" t="str">
        <f t="shared" si="84"/>
        <v>AVG ( [PREP_EX_KSS_KNIFE_GAP_DS_SP_MM] )</v>
      </c>
      <c r="Z290" t="str">
        <f t="shared" si="85"/>
        <v>StdDev ([PREP_EX_KSS_KNIFE_GAP_DS_SP_MM] )</v>
      </c>
    </row>
    <row r="291" spans="1:26" x14ac:dyDescent="0.25">
      <c r="A291" s="1" t="s">
        <v>41</v>
      </c>
      <c r="B291" s="1" t="s">
        <v>4657</v>
      </c>
      <c r="C291" s="20" t="s">
        <v>4657</v>
      </c>
      <c r="D291" s="20" t="s">
        <v>4657</v>
      </c>
      <c r="E291" s="20" t="s">
        <v>4657</v>
      </c>
      <c r="F291" s="1"/>
      <c r="G291" t="s">
        <v>3453</v>
      </c>
      <c r="I291" t="s">
        <v>3452</v>
      </c>
      <c r="J291" t="s">
        <v>60</v>
      </c>
      <c r="K291" t="s">
        <v>41</v>
      </c>
      <c r="M291" t="str">
        <f t="shared" si="73"/>
        <v>RAW_EX_KSS_KNIFE_GAP_DS_PV_MM</v>
      </c>
      <c r="N291" t="str">
        <f t="shared" si="74"/>
        <v>PREP_EX_KSS_KNIFE_GAP_DS_PV_MM</v>
      </c>
      <c r="O291" t="str">
        <f t="shared" si="75"/>
        <v>[RAW_EX_KSS_KNIFE_GAP_DS_PV_MM]</v>
      </c>
      <c r="P291" t="str">
        <f t="shared" si="76"/>
        <v>C_EX_KSS_KNIFE_GAP_DS_PV_MM</v>
      </c>
      <c r="Q291" t="str">
        <f t="shared" si="77"/>
        <v>[PREP_EX_KSS_KNIFE_GAP_DS_PV_MM]</v>
      </c>
      <c r="R291" s="25">
        <f t="shared" si="87"/>
        <v>32</v>
      </c>
      <c r="S291" t="str">
        <f t="shared" si="78"/>
        <v>CV_EX_KSS_KNIFE_GAP_DS_PV_MM_MIN</v>
      </c>
      <c r="T291" t="str">
        <f t="shared" si="79"/>
        <v>CV_EX_KSS_KNIFE_GAP_DS_PV_MM_MAX</v>
      </c>
      <c r="U291" t="str">
        <f t="shared" si="80"/>
        <v>CV_EX_KSS_KNIFE_GAP_DS_PV_MM_AVG</v>
      </c>
      <c r="V291" t="str">
        <f t="shared" si="81"/>
        <v>CV_EX_KSS_KNIFE_GAP_DS_PV_MM_STD</v>
      </c>
      <c r="W291" t="str">
        <f t="shared" si="82"/>
        <v>Min ( [PREP_EX_KSS_KNIFE_GAP_DS_PV_MM] )</v>
      </c>
      <c r="X291" t="str">
        <f t="shared" si="83"/>
        <v>Max ( [PREP_EX_KSS_KNIFE_GAP_DS_PV_MM] )</v>
      </c>
      <c r="Y291" t="str">
        <f t="shared" si="84"/>
        <v>AVG ( [PREP_EX_KSS_KNIFE_GAP_DS_PV_MM] )</v>
      </c>
      <c r="Z291" t="str">
        <f t="shared" si="85"/>
        <v>StdDev ([PREP_EX_KSS_KNIFE_GAP_DS_PV_MM] )</v>
      </c>
    </row>
    <row r="292" spans="1:26" x14ac:dyDescent="0.25">
      <c r="A292" s="1" t="s">
        <v>41</v>
      </c>
      <c r="B292" s="1" t="s">
        <v>4657</v>
      </c>
      <c r="C292" s="1"/>
      <c r="D292" s="1"/>
      <c r="E292" s="20" t="s">
        <v>4657</v>
      </c>
      <c r="F292" s="1"/>
      <c r="G292" t="s">
        <v>3471</v>
      </c>
      <c r="I292" t="s">
        <v>3470</v>
      </c>
      <c r="J292" t="s">
        <v>62</v>
      </c>
      <c r="K292" t="s">
        <v>41</v>
      </c>
      <c r="M292" t="str">
        <f t="shared" si="73"/>
        <v>RAW_TR_STAG_WIND_ON__BOOL</v>
      </c>
      <c r="N292" t="str">
        <f t="shared" si="74"/>
        <v>PREP_TR_STAG_WIND_ON__BOOL</v>
      </c>
      <c r="O292" t="str">
        <f t="shared" si="75"/>
        <v>[RAW_TR_STAG_WIND_ON__BOOL]</v>
      </c>
      <c r="P292" t="str">
        <f t="shared" si="76"/>
        <v>C_TR_STAG_WIND_ON__BOOL</v>
      </c>
      <c r="Q292" t="str">
        <f t="shared" si="77"/>
        <v>[PREP_TR_STAG_WIND_ON__BOOL]</v>
      </c>
      <c r="S292" t="str">
        <f t="shared" si="78"/>
        <v>CV_TR_STAG_WIND_ON__BOOL_MIN</v>
      </c>
      <c r="T292" t="str">
        <f t="shared" si="79"/>
        <v>CV_TR_STAG_WIND_ON__BOOL_MAX</v>
      </c>
      <c r="U292" t="str">
        <f t="shared" si="80"/>
        <v>CV_TR_STAG_WIND_ON__BOOL_AVG</v>
      </c>
      <c r="V292" t="str">
        <f t="shared" si="81"/>
        <v>CV_TR_STAG_WIND_ON__BOOL_STD</v>
      </c>
      <c r="W292" t="str">
        <f t="shared" si="82"/>
        <v>Min ( [PREP_TR_STAG_WIND_ON__BOOL] )</v>
      </c>
      <c r="X292" t="str">
        <f t="shared" si="83"/>
        <v>Max ( [PREP_TR_STAG_WIND_ON__BOOL] )</v>
      </c>
      <c r="Y292" t="str">
        <f t="shared" si="84"/>
        <v>AVG ( [PREP_TR_STAG_WIND_ON__BOOL] )</v>
      </c>
      <c r="Z292" t="str">
        <f t="shared" si="85"/>
        <v>StdDev ([PREP_TR_STAG_WIND_ON__BOOL] )</v>
      </c>
    </row>
  </sheetData>
  <autoFilter ref="A1:K292"/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3A6F425E7DED4B9EAE1056208AAE8D" ma:contentTypeVersion="4" ma:contentTypeDescription="Create a new document." ma:contentTypeScope="" ma:versionID="f8914b8b378566b422d8f263296b658b">
  <xsd:schema xmlns:xsd="http://www.w3.org/2001/XMLSchema" xmlns:xs="http://www.w3.org/2001/XMLSchema" xmlns:p="http://schemas.microsoft.com/office/2006/metadata/properties" xmlns:ns2="d6529257-0791-4aa6-bdfc-16c69138051e" targetNamespace="http://schemas.microsoft.com/office/2006/metadata/properties" ma:root="true" ma:fieldsID="753a40f84417c4c0591260c611635245" ns2:_="">
    <xsd:import namespace="d6529257-0791-4aa6-bdfc-16c6913805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529257-0791-4aa6-bdfc-16c6913805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BB66DA-F04F-47E3-BA31-9B6F92BE2F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529257-0791-4aa6-bdfc-16c6913805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F9BF4F-FBD4-4A45-A600-A419D61043E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d6529257-0791-4aa6-bdfc-16c69138051e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FD67151-FFA7-4E66-BBE0-8AD21592FD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Test</vt:lpstr>
      <vt:lpstr>System</vt:lpstr>
      <vt:lpstr>Messorte Längenangaben</vt:lpstr>
      <vt:lpstr>QDR-Module_Signale</vt:lpstr>
      <vt:lpstr>Hilftabelle Erzeugung iba</vt:lpstr>
    </vt:vector>
  </TitlesOfParts>
  <Manager/>
  <Company>Salzgitter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leukefeld.g</dc:creator>
  <cp:keywords/>
  <dc:description/>
  <cp:lastModifiedBy>Nikolaenko, Ilia (SMS group GmbH)</cp:lastModifiedBy>
  <cp:revision/>
  <dcterms:created xsi:type="dcterms:W3CDTF">2016-05-26T09:00:50Z</dcterms:created>
  <dcterms:modified xsi:type="dcterms:W3CDTF">2023-10-25T07:49:45Z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0x010100043A6F425E7DED4B9EAE1056208AAE8D</vt:lpwstr>
  </property>
</Properties>
</file>