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Spinosa\Desktop\Assegnamento2\"/>
    </mc:Choice>
  </mc:AlternateContent>
  <xr:revisionPtr revIDLastSave="0" documentId="8_{A6B794E6-C141-42EF-B068-145332890087}" xr6:coauthVersionLast="45" xr6:coauthVersionMax="45" xr10:uidLastSave="{00000000-0000-0000-0000-000000000000}"/>
  <bookViews>
    <workbookView xWindow="-120" yWindow="-120" windowWidth="25440" windowHeight="15390" xr2:uid="{AFE3D253-C4F6-4C40-A8C7-710CFB131D3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5" i="1" l="1"/>
  <c r="F34" i="1"/>
  <c r="F32" i="1"/>
  <c r="F30" i="1"/>
  <c r="F27" i="1"/>
  <c r="F25" i="1"/>
  <c r="F24" i="1"/>
  <c r="E35" i="1"/>
  <c r="E34" i="1"/>
  <c r="E32" i="1"/>
  <c r="E30" i="1"/>
  <c r="E27" i="1"/>
  <c r="E25" i="1"/>
  <c r="E24" i="1"/>
  <c r="F15" i="1"/>
  <c r="F13" i="1"/>
  <c r="F12" i="1"/>
  <c r="F10" i="1"/>
  <c r="F7" i="1"/>
  <c r="F5" i="1"/>
  <c r="F3" i="1"/>
  <c r="E15" i="1"/>
  <c r="E13" i="1"/>
  <c r="E12" i="1"/>
  <c r="E10" i="1"/>
  <c r="E7" i="1"/>
  <c r="E5" i="1"/>
  <c r="E3" i="1"/>
  <c r="D5" i="1"/>
  <c r="D6" i="1"/>
  <c r="D7" i="1"/>
  <c r="D8" i="1"/>
  <c r="D9" i="1"/>
  <c r="D10" i="1"/>
  <c r="D11" i="1"/>
  <c r="D12" i="1"/>
  <c r="D13" i="1"/>
  <c r="D14" i="1"/>
  <c r="D15" i="1"/>
  <c r="D4" i="1"/>
  <c r="D3" i="1"/>
  <c r="D25" i="1"/>
  <c r="D26" i="1"/>
  <c r="D27" i="1"/>
  <c r="D28" i="1"/>
  <c r="D29" i="1"/>
  <c r="D30" i="1"/>
  <c r="D31" i="1"/>
  <c r="D32" i="1"/>
  <c r="D33" i="1"/>
  <c r="D34" i="1"/>
  <c r="D35" i="1"/>
  <c r="D24" i="1"/>
  <c r="D23" i="1"/>
  <c r="L12" i="1" l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L14" i="1" a="1"/>
  <c r="L14" i="1" s="1"/>
  <c r="N14" i="1" a="1"/>
  <c r="N14" i="1" s="1"/>
  <c r="P14" i="1" a="1"/>
  <c r="P14" i="1" s="1"/>
  <c r="S14" i="1" a="1"/>
  <c r="S14" i="1" s="1"/>
  <c r="U14" i="1" a="1"/>
  <c r="U14" i="1" s="1"/>
  <c r="V14" i="1" a="1"/>
  <c r="V14" i="1" s="1"/>
  <c r="X14" i="1" a="1"/>
  <c r="X14" i="1" s="1"/>
  <c r="M15" i="1" a="1"/>
  <c r="M15" i="1" s="1"/>
  <c r="N15" i="1" a="1"/>
  <c r="N15" i="1" s="1"/>
  <c r="P15" i="1" a="1"/>
  <c r="P15" i="1" s="1"/>
  <c r="S15" i="1" a="1"/>
  <c r="S15" i="1" s="1"/>
  <c r="U15" i="1" a="1"/>
  <c r="U15" i="1" s="1"/>
  <c r="W15" i="1" a="1"/>
  <c r="W15" i="1" s="1"/>
  <c r="X15" i="1" a="1"/>
  <c r="X15" i="1" s="1"/>
  <c r="L16" i="1" a="1"/>
  <c r="L16" i="1" s="1"/>
  <c r="N16" i="1" a="1"/>
  <c r="N16" i="1" s="1"/>
  <c r="P16" i="1" a="1"/>
  <c r="P16" i="1" s="1"/>
  <c r="S16" i="1" a="1"/>
  <c r="S16" i="1" s="1"/>
  <c r="U16" i="1" a="1"/>
  <c r="U16" i="1" s="1"/>
  <c r="V16" i="1" a="1"/>
  <c r="V16" i="1" s="1"/>
  <c r="X16" i="1" a="1"/>
  <c r="X16" i="1" s="1"/>
  <c r="M17" i="1" a="1"/>
  <c r="M17" i="1" s="1"/>
  <c r="N17" i="1" a="1"/>
  <c r="N17" i="1" s="1"/>
  <c r="P17" i="1" a="1"/>
  <c r="P17" i="1" s="1"/>
  <c r="S17" i="1" a="1"/>
  <c r="S17" i="1" s="1"/>
  <c r="U17" i="1" a="1"/>
  <c r="U17" i="1" s="1"/>
  <c r="W17" i="1" a="1"/>
  <c r="W17" i="1" s="1"/>
  <c r="X17" i="1" a="1"/>
  <c r="X17" i="1" s="1"/>
  <c r="M9" i="1" a="1"/>
  <c r="M9" i="1" s="1"/>
  <c r="L6" i="1" a="1"/>
  <c r="L6" i="1" s="1"/>
  <c r="L8" i="1" a="1"/>
  <c r="L8" i="1" s="1"/>
  <c r="N8" i="1" a="1"/>
  <c r="N8" i="1" s="1"/>
  <c r="P8" i="1" a="1"/>
  <c r="P8" i="1" s="1"/>
  <c r="S8" i="1" a="1"/>
  <c r="S8" i="1" s="1"/>
  <c r="U8" i="1" a="1"/>
  <c r="U8" i="1" s="1"/>
  <c r="V8" i="1" a="1"/>
  <c r="V8" i="1" s="1"/>
  <c r="X8" i="1" a="1"/>
  <c r="X8" i="1" s="1"/>
  <c r="N9" i="1" a="1"/>
  <c r="N9" i="1" s="1"/>
  <c r="P9" i="1" a="1"/>
  <c r="P9" i="1" s="1"/>
  <c r="S9" i="1" a="1"/>
  <c r="S9" i="1" s="1"/>
  <c r="U9" i="1" a="1"/>
  <c r="U9" i="1" s="1"/>
  <c r="W9" i="1" a="1"/>
  <c r="W9" i="1" s="1"/>
  <c r="X9" i="1" a="1"/>
  <c r="X9" i="1" s="1"/>
  <c r="L10" i="1" a="1"/>
  <c r="L10" i="1" s="1"/>
  <c r="N10" i="1" a="1"/>
  <c r="N10" i="1" s="1"/>
  <c r="P10" i="1" a="1"/>
  <c r="P10" i="1" s="1"/>
  <c r="S10" i="1" a="1"/>
  <c r="S10" i="1" s="1"/>
  <c r="U10" i="1" a="1"/>
  <c r="U10" i="1" s="1"/>
  <c r="V10" i="1" a="1"/>
  <c r="V10" i="1" s="1"/>
  <c r="X10" i="1" a="1"/>
  <c r="X10" i="1" s="1"/>
  <c r="M11" i="1" a="1"/>
  <c r="M11" i="1" s="1"/>
  <c r="N11" i="1" a="1"/>
  <c r="N11" i="1" s="1"/>
  <c r="P11" i="1" a="1"/>
  <c r="P11" i="1" s="1"/>
  <c r="S11" i="1" a="1"/>
  <c r="S11" i="1" s="1"/>
  <c r="U11" i="1" a="1"/>
  <c r="U11" i="1" s="1"/>
  <c r="W11" i="1" a="1"/>
  <c r="W11" i="1" s="1"/>
  <c r="X11" i="1" a="1"/>
  <c r="X11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X6" i="1" a="1"/>
  <c r="X6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<sst xmlns="http://schemas.openxmlformats.org/spreadsheetml/2006/main" count="85" uniqueCount="47">
  <si>
    <t>TRIESTE CENTRALE</t>
  </si>
  <si>
    <t>MONFALCONE</t>
  </si>
  <si>
    <t>SAGRADO</t>
  </si>
  <si>
    <t>GORIZIA CENTRALE</t>
  </si>
  <si>
    <t>CORMONS</t>
  </si>
  <si>
    <t>UDINE</t>
  </si>
  <si>
    <t>CODROIPO</t>
  </si>
  <si>
    <t>CASARSA</t>
  </si>
  <si>
    <t>PORDENONE</t>
  </si>
  <si>
    <t>SACILE</t>
  </si>
  <si>
    <t>CONEGLIANO</t>
  </si>
  <si>
    <t>TREVISO C.</t>
  </si>
  <si>
    <t>MOGLIANO VENETO</t>
  </si>
  <si>
    <t>VENEZIA MESTRE</t>
  </si>
  <si>
    <t>Nome stazione</t>
  </si>
  <si>
    <t>Loc/Princ</t>
  </si>
  <si>
    <t>Progr. Km</t>
  </si>
  <si>
    <t>Velocità normale regionale:</t>
  </si>
  <si>
    <t>Km/h</t>
  </si>
  <si>
    <t>Velocità normale AV:</t>
  </si>
  <si>
    <t>Velocità normale SAV:</t>
  </si>
  <si>
    <t>Orari reg</t>
  </si>
  <si>
    <t>Orari AV</t>
  </si>
  <si>
    <t>Orari SAV</t>
  </si>
  <si>
    <t>Num treno</t>
  </si>
  <si>
    <t>Orig/Cap</t>
  </si>
  <si>
    <t>Tipo</t>
  </si>
  <si>
    <t>Partenza</t>
  </si>
  <si>
    <t>TRIESTE</t>
  </si>
  <si>
    <t>MONF</t>
  </si>
  <si>
    <t>SAGRAD</t>
  </si>
  <si>
    <t>GORIZIA</t>
  </si>
  <si>
    <t>CORM</t>
  </si>
  <si>
    <t>CODROI</t>
  </si>
  <si>
    <t>CASARS</t>
  </si>
  <si>
    <t>PORDEN</t>
  </si>
  <si>
    <t>TREVISO</t>
  </si>
  <si>
    <t>MOGLI</t>
  </si>
  <si>
    <t>VENEZ</t>
  </si>
  <si>
    <t>Valori ammessi:</t>
  </si>
  <si>
    <t>REG: 1</t>
  </si>
  <si>
    <t>AV: 2</t>
  </si>
  <si>
    <t>SAV : 3</t>
  </si>
  <si>
    <t>Orig: 0</t>
  </si>
  <si>
    <t>Capol:1</t>
  </si>
  <si>
    <t>CONEGL</t>
  </si>
  <si>
    <t>Sottolineate le PRINCIPALI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</si>
</sst>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65CF-1A6D-416B-AF7F-B208DBFD5DE7}">
  <dimension ref="A1:Y36"/>
  <sheetViews>
    <sheetView tabSelected="1" zoomScale="85" zoomScaleNormal="85" workbookViewId="0">
      <selection activeCell="X6" sqref="X6"/>
    </sheetView>
  </sheetViews>
  <sheetFormatPr defaultRowHeight="15" x14ac:dyDescent="0.25"/>
  <cols>
    <col min="1" max="1" width="19.42578125" customWidth="1"/>
    <col min="2" max="2" width="9.5703125" customWidth="1"/>
    <col min="3" max="3" width="10.28515625" customWidth="1"/>
    <col min="6" max="6" width="9.42578125" customWidth="1"/>
    <col min="7" max="7" width="5.42578125" customWidth="1"/>
    <col min="9" max="9" width="11.42578125" customWidth="1"/>
  </cols>
  <sheetData>
    <row r="1" spans="1:25" x14ac:dyDescent="0.25">
      <c r="A1" s="1" t="s">
        <v>14</v>
      </c>
      <c r="B1" s="1" t="s">
        <v>15</v>
      </c>
      <c r="C1" s="1" t="s">
        <v>16</v>
      </c>
      <c r="D1" s="1" t="s">
        <v>21</v>
      </c>
      <c r="E1" s="18" t="s">
        <v>22</v>
      </c>
      <c r="F1" s="18" t="s">
        <v>23</v>
      </c>
      <c r="H1" s="15" t="s">
        <v>39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5" x14ac:dyDescent="0.25">
      <c r="A2" t="s">
        <v>0</v>
      </c>
      <c r="B2" s="2">
        <v>0</v>
      </c>
      <c r="C2" s="2">
        <v>0</v>
      </c>
      <c r="D2" s="17">
        <v>0</v>
      </c>
      <c r="E2" s="17">
        <v>0</v>
      </c>
      <c r="F2" s="17">
        <v>0</v>
      </c>
      <c r="H2" s="2"/>
      <c r="J2" s="2" t="s">
        <v>40</v>
      </c>
      <c r="K2" s="2"/>
      <c r="O2" s="16" t="s">
        <v>46</v>
      </c>
      <c r="P2" s="16"/>
      <c r="Q2" s="16"/>
    </row>
    <row r="3" spans="1:25" x14ac:dyDescent="0.25">
      <c r="A3" t="s">
        <v>1</v>
      </c>
      <c r="B3" s="2">
        <v>0</v>
      </c>
      <c r="C3" s="2">
        <v>25</v>
      </c>
      <c r="D3" s="17">
        <f>60*C3/$C$17</f>
        <v>15</v>
      </c>
      <c r="E3" s="17">
        <f>60*C3/$C$18</f>
        <v>7.5</v>
      </c>
      <c r="F3" s="17">
        <f>60*C3/$C$19</f>
        <v>5.5555555555555554</v>
      </c>
      <c r="H3" s="2"/>
      <c r="I3" s="2" t="s">
        <v>43</v>
      </c>
      <c r="J3" s="2" t="s">
        <v>41</v>
      </c>
      <c r="K3" s="11" t="s">
        <v>28</v>
      </c>
      <c r="L3" s="12" t="s">
        <v>29</v>
      </c>
      <c r="M3" s="6" t="s">
        <v>30</v>
      </c>
      <c r="N3" s="12" t="s">
        <v>31</v>
      </c>
      <c r="O3" s="6" t="s">
        <v>32</v>
      </c>
      <c r="P3" s="12" t="s">
        <v>5</v>
      </c>
      <c r="Q3" s="6" t="s">
        <v>33</v>
      </c>
      <c r="R3" s="6" t="s">
        <v>34</v>
      </c>
      <c r="S3" s="12" t="s">
        <v>35</v>
      </c>
      <c r="T3" s="6" t="s">
        <v>9</v>
      </c>
      <c r="U3" s="12" t="s">
        <v>45</v>
      </c>
      <c r="V3" s="12" t="s">
        <v>36</v>
      </c>
      <c r="W3" s="6" t="s">
        <v>37</v>
      </c>
      <c r="X3" s="12" t="s">
        <v>38</v>
      </c>
    </row>
    <row r="4" spans="1:25" x14ac:dyDescent="0.25">
      <c r="A4" t="s">
        <v>2</v>
      </c>
      <c r="B4" s="2">
        <v>1</v>
      </c>
      <c r="C4" s="2">
        <v>56</v>
      </c>
      <c r="D4" s="17">
        <f>60*C4/$C$17</f>
        <v>33.6</v>
      </c>
      <c r="E4" s="17"/>
      <c r="F4" s="17"/>
      <c r="H4" s="2"/>
      <c r="I4" s="2" t="s">
        <v>44</v>
      </c>
      <c r="J4" s="2" t="s">
        <v>42</v>
      </c>
      <c r="K4" s="12" t="s">
        <v>38</v>
      </c>
      <c r="L4" s="6" t="s">
        <v>37</v>
      </c>
      <c r="M4" s="12" t="s">
        <v>36</v>
      </c>
      <c r="N4" s="12" t="s">
        <v>45</v>
      </c>
      <c r="O4" s="6" t="s">
        <v>9</v>
      </c>
      <c r="P4" s="12" t="s">
        <v>35</v>
      </c>
      <c r="Q4" s="6" t="s">
        <v>34</v>
      </c>
      <c r="R4" s="6" t="s">
        <v>33</v>
      </c>
      <c r="S4" s="12" t="s">
        <v>5</v>
      </c>
      <c r="T4" s="6" t="s">
        <v>32</v>
      </c>
      <c r="U4" s="12" t="s">
        <v>31</v>
      </c>
      <c r="V4" s="6" t="s">
        <v>30</v>
      </c>
      <c r="W4" s="12" t="s">
        <v>29</v>
      </c>
      <c r="X4" s="12" t="s">
        <v>28</v>
      </c>
    </row>
    <row r="5" spans="1:25" x14ac:dyDescent="0.25">
      <c r="A5" t="s">
        <v>3</v>
      </c>
      <c r="B5" s="2">
        <v>0</v>
      </c>
      <c r="C5" s="2">
        <v>82</v>
      </c>
      <c r="D5" s="17">
        <f t="shared" ref="D5:D15" si="0">60*C5/$C$17</f>
        <v>49.2</v>
      </c>
      <c r="E5" s="17">
        <f>60*C5/$C$18</f>
        <v>24.6</v>
      </c>
      <c r="F5" s="17">
        <f>60*C5/$C$19</f>
        <v>18.222222222222221</v>
      </c>
      <c r="H5" s="10" t="s">
        <v>24</v>
      </c>
      <c r="I5" s="9" t="s">
        <v>25</v>
      </c>
      <c r="J5" s="9" t="s">
        <v>26</v>
      </c>
      <c r="K5" s="3" t="s">
        <v>27</v>
      </c>
      <c r="L5" s="3">
        <v>0</v>
      </c>
      <c r="M5" s="3">
        <v>1</v>
      </c>
      <c r="N5" s="3">
        <v>2</v>
      </c>
      <c r="O5" s="3">
        <v>3</v>
      </c>
      <c r="P5" s="3">
        <v>4</v>
      </c>
      <c r="Q5" s="3">
        <v>5</v>
      </c>
      <c r="R5" s="3">
        <v>6</v>
      </c>
      <c r="S5" s="3">
        <v>7</v>
      </c>
      <c r="T5" s="3">
        <v>8</v>
      </c>
      <c r="U5" s="3">
        <v>9</v>
      </c>
      <c r="V5" s="3">
        <v>10</v>
      </c>
      <c r="W5" s="3">
        <v>11</v>
      </c>
      <c r="X5" s="3">
        <v>12</v>
      </c>
    </row>
    <row r="6" spans="1:25" x14ac:dyDescent="0.25">
      <c r="A6" t="s">
        <v>4</v>
      </c>
      <c r="B6" s="2">
        <v>1</v>
      </c>
      <c r="C6" s="2">
        <v>104</v>
      </c>
      <c r="D6" s="17">
        <f t="shared" si="0"/>
        <v>62.4</v>
      </c>
      <c r="E6" s="17"/>
      <c r="F6" s="17"/>
      <c r="H6" s="13">
        <v>420</v>
      </c>
      <c r="I6" s="5">
        <v>0</v>
      </c>
      <c r="J6" s="5">
        <v>1</v>
      </c>
      <c r="K6" s="17">
        <v>330</v>
      </c>
      <c r="L6" s="17" cm="1">
        <f t="array" ref="L6">K6+_xlfn.SWITCH($J6,1,IF($I6=0,$D$3,$D$23),2,IF($I6=0,$E$3,$E$23),3,IF($I6=0,$F$3,$F$23))</f>
        <v>345</v>
      </c>
      <c r="M6" s="17" cm="1">
        <f t="array" ref="M6">K6+_xlfn.SWITCH($J6,1,IF($I6=0,$D$4,$D$24),2,IF($I6=0,$E$4,$E$24),3,IF($I6=0,$F$4,$F$24))</f>
        <v>363.6</v>
      </c>
      <c r="N6" s="17" cm="1">
        <f t="array" ref="N6">K6+_xlfn.SWITCH($J6,1,IF($I6=0,$D$5,$D$25),2,IF($I6=0,$E$5,$E$25),3,IF($I6=0,$F$5,$F$25))</f>
        <v>379.2</v>
      </c>
      <c r="O6" s="17" cm="1">
        <f t="array" ref="O6">K6+_xlfn.SWITCH($J6,1,IF($I6=0,$D$6,$D$26),2,IF($I6=0,$E$6,$E$26),3,IF($I6=0,$F$6,$F$26))</f>
        <v>392.4</v>
      </c>
      <c r="P6" s="17" cm="1">
        <f t="array" ref="P6">K6+_xlfn.SWITCH($J6,1,IF($I6=0,$D$7,$D$27),2,IF($I6=0,$E$7,$E$27),3,IF($I6=0,$F$7,$F$27))</f>
        <v>408</v>
      </c>
      <c r="Q6" s="17" cm="1">
        <f t="array" ref="Q6">K6+_xlfn.SWITCH($J6,1,IF($I6=0,$D$8,$D$28),2,IF($I6=0,$E$8,$E$28),3,IF($I6=0,$F$8,$F$28))</f>
        <v>424.2</v>
      </c>
      <c r="R6" s="17" cm="1">
        <f t="array" ref="R6">K6+_xlfn.SWITCH($J6,1,IF($I6=0,$D$9,$D$29),2,IF($I6=0,$E$9,$E$29),3,IF($I6=0,$F$9,$F$29))</f>
        <v>443.4</v>
      </c>
      <c r="S6" s="17" cm="1">
        <f t="array" ref="S6">K6+_xlfn.SWITCH($J6,1,IF($I6=0,$D$10,$D$30),2,IF($I6=0,$E$10,$E$30),3,IF($I6=0,$F$10,$F$30))</f>
        <v>456.6</v>
      </c>
      <c r="T6" s="17" cm="1">
        <f t="array" ref="T6">K6+_xlfn.SWITCH($J6,1,IF($I6=0,$D$11,$D$31),2,IF($I6=0,$E$11,$E$31),3,IF($I6=0,$F$11,$F$31))</f>
        <v>471</v>
      </c>
      <c r="U6" s="17" cm="1">
        <f t="array" ref="U6">K6+_xlfn.SWITCH($J6,1,IF($I6=0,$D$12,$D$32),2,IF($I6=0,$E$12,$E$32),3,IF($I6=0,$F$12,$F$32))</f>
        <v>491.4</v>
      </c>
      <c r="V6" s="17" cm="1">
        <f t="array" ref="V6">K6+_xlfn.SWITCH($J6,1,IF($I6=0,$D$13,$D$33),2,IF($I6=0,$E$13,$E$33),3,IF($I6=0,$F$13,$F$33))</f>
        <v>510</v>
      </c>
      <c r="W6" s="17" cm="1">
        <f t="array" ref="W6">K6+_xlfn.SWITCH($J6,1,IF($I6=0,$D$14,$D$34),2,IF($I6=0,$E$14,$E$34),3,IF($I6=0,$F$14,$F$34))</f>
        <v>526.20000000000005</v>
      </c>
      <c r="X6" s="17" cm="1">
        <f t="array" ref="X6">K6+_xlfn.SWITCH($J6,1,IF($I6=0,$D$15,$D$35),2,IF($I6=0,$E$15,$E$35),3,IF($I6=0,$F$15,$F$35))</f>
        <v>540</v>
      </c>
    </row>
    <row r="7" spans="1:25" x14ac:dyDescent="0.25">
      <c r="A7" t="s">
        <v>5</v>
      </c>
      <c r="B7" s="2">
        <v>0</v>
      </c>
      <c r="C7" s="2">
        <v>130</v>
      </c>
      <c r="D7" s="17">
        <f t="shared" si="0"/>
        <v>78</v>
      </c>
      <c r="E7" s="17">
        <f>60*C7/$C$18</f>
        <v>39</v>
      </c>
      <c r="F7" s="17">
        <f>60*C7/$C$19</f>
        <v>28.888888888888889</v>
      </c>
      <c r="H7" s="5">
        <v>1287</v>
      </c>
      <c r="I7" s="5">
        <v>1</v>
      </c>
      <c r="J7" s="5">
        <v>1</v>
      </c>
      <c r="K7" s="17">
        <v>360</v>
      </c>
      <c r="L7" s="17" cm="1">
        <f t="array" ref="L7">K7+_xlfn.SWITCH($J7,1,IF($I7=0,$D$3,$D$23),2,IF($I7=0,$E$3,$E$23),3,IF($I7=0,$F$3,$F$23))</f>
        <v>373.8</v>
      </c>
      <c r="M7" s="17" cm="1">
        <f t="array" ref="M7">K7+_xlfn.SWITCH($J7,1,IF($I7=0,$D$4,$D$24),2,IF($I7=0,$E$4,$E$24),3,IF($I7=0,$F$4,$F$24))</f>
        <v>390</v>
      </c>
      <c r="N7" s="17" cm="1">
        <f t="array" ref="N7">K7+_xlfn.SWITCH($J7,1,IF($I7=0,$D$5,$D$25),2,IF($I7=0,$E$5,$E$25),3,IF($I7=0,$F$5,$F$25))</f>
        <v>408.6</v>
      </c>
      <c r="O7" s="17" cm="1">
        <f t="array" ref="O7">K7+_xlfn.SWITCH($J7,1,IF($I7=0,$D$6,$D$26),2,IF($I7=0,$E$6,$E$26),3,IF($I7=0,$F$6,$F$26))</f>
        <v>429</v>
      </c>
      <c r="P7" s="17" cm="1">
        <f t="array" ref="P7">K7+_xlfn.SWITCH($J7,1,IF($I7=0,$D$7,$D$27),2,IF($I7=0,$E$7,$E$27),3,IF($I7=0,$F$7,$F$27))</f>
        <v>443.4</v>
      </c>
      <c r="Q7" s="17" cm="1">
        <f t="array" ref="Q7">K7+_xlfn.SWITCH($J7,1,IF($I7=0,$D$8,$D$28),2,IF($I7=0,$E$8,$E$28),3,IF($I7=0,$F$8,$F$28))</f>
        <v>456.6</v>
      </c>
      <c r="R7" s="17" cm="1">
        <f t="array" ref="R7">K7+_xlfn.SWITCH($J7,1,IF($I7=0,$D$9,$D$29),2,IF($I7=0,$E$9,$E$29),3,IF($I7=0,$F$9,$F$29))</f>
        <v>475.8</v>
      </c>
      <c r="S7" s="17" cm="1">
        <f t="array" ref="S7">K7+_xlfn.SWITCH($J7,1,IF($I7=0,$D$10,$D$30),2,IF($I7=0,$E$10,$E$30),3,IF($I7=0,$F$10,$F$30))</f>
        <v>492</v>
      </c>
      <c r="T7" s="17" cm="1">
        <f t="array" ref="T7">K7+_xlfn.SWITCH($J7,1,IF($I7=0,$D$11,$D$31),2,IF($I7=0,$E$11,$E$31),3,IF($I7=0,$F$11,$F$31))</f>
        <v>507.6</v>
      </c>
      <c r="U7" s="17" cm="1">
        <f t="array" ref="U7">K7+_xlfn.SWITCH($J7,1,IF($I7=0,$D$12,$D$32),2,IF($I7=0,$E$12,$E$32),3,IF($I7=0,$F$12,$F$32))</f>
        <v>520.79999999999995</v>
      </c>
      <c r="V7" s="17" cm="1">
        <f t="array" ref="V7">K7+_xlfn.SWITCH($J7,1,IF($I7=0,$D$13,$D$33),2,IF($I7=0,$E$13,$E$33),3,IF($I7=0,$F$13,$F$33))</f>
        <v>536.4</v>
      </c>
      <c r="W7" s="17" cm="1">
        <f t="array" ref="W7">K7+_xlfn.SWITCH($J7,1,IF($I7=0,$D$14,$D$34),2,IF($I7=0,$E$14,$E$34),3,IF($I7=0,$F$14,$F$34))</f>
        <v>555</v>
      </c>
      <c r="X7" s="17" cm="1">
        <f t="array" ref="X7">K7+_xlfn.SWITCH($J7,1,IF($I7=0,$D$15,$D$35),2,IF($I7=0,$E$15,$E$35),3,IF($I7=0,$F$15,$F$35))</f>
        <v>570</v>
      </c>
    </row>
    <row r="8" spans="1:25" x14ac:dyDescent="0.25">
      <c r="A8" t="s">
        <v>6</v>
      </c>
      <c r="B8" s="2">
        <v>1</v>
      </c>
      <c r="C8" s="2">
        <v>157</v>
      </c>
      <c r="D8" s="17">
        <f t="shared" si="0"/>
        <v>94.2</v>
      </c>
      <c r="E8" s="17"/>
      <c r="F8" s="17"/>
      <c r="H8" s="7">
        <v>2974</v>
      </c>
      <c r="I8" s="5">
        <v>0</v>
      </c>
      <c r="J8" s="5">
        <v>2</v>
      </c>
      <c r="K8" s="17">
        <v>540</v>
      </c>
      <c r="L8" s="17" cm="1">
        <f t="array" ref="L8">K8+_xlfn.SWITCH($J8,1,IF($I8=0,$D$3,$D$23),2,IF($I8=0,$E$3,$E$23),3,IF($I8=0,$F$3,$F$23))</f>
        <v>547.5</v>
      </c>
      <c r="M8" s="17"/>
      <c r="N8" s="17" cm="1">
        <f t="array" ref="N8">K8+_xlfn.SWITCH($J8,1,IF($I8=0,$D$5,$D$25),2,IF($I8=0,$E$5,$E$25),3,IF($I8=0,$F$5,$F$25))</f>
        <v>564.6</v>
      </c>
      <c r="O8" s="17"/>
      <c r="P8" s="17" cm="1">
        <f t="array" ref="P8">K8+_xlfn.SWITCH($J8,1,IF($I8=0,$D$7,$D$27),2,IF($I8=0,$E$7,$E$27),3,IF($I8=0,$F$7,$F$27))</f>
        <v>579</v>
      </c>
      <c r="Q8" s="17"/>
      <c r="R8" s="17"/>
      <c r="S8" s="17" cm="1">
        <f t="array" ref="S8">K8+_xlfn.SWITCH($J8,1,IF($I8=0,$D$10,$D$30),2,IF($I8=0,$E$10,$E$30),3,IF($I8=0,$F$10,$F$30))</f>
        <v>603.29999999999995</v>
      </c>
      <c r="T8" s="17"/>
      <c r="U8" s="17" cm="1">
        <f t="array" ref="U8">K8+_xlfn.SWITCH($J8,1,IF($I8=0,$D$12,$D$32),2,IF($I8=0,$E$12,$E$32),3,IF($I8=0,$F$12,$F$32))</f>
        <v>620.70000000000005</v>
      </c>
      <c r="V8" s="17" cm="1">
        <f t="array" ref="V8">K8+_xlfn.SWITCH($J8,1,IF($I8=0,$D$13,$D$33),2,IF($I8=0,$E$13,$E$33),3,IF($I8=0,$F$13,$F$33))</f>
        <v>630</v>
      </c>
      <c r="W8" s="17"/>
      <c r="X8" s="17" cm="1">
        <f t="array" ref="X8">K8+_xlfn.SWITCH($J8,1,IF($I8=0,$D$15,$D$35),2,IF($I8=0,$E$15,$E$35),3,IF($I8=0,$F$15,$F$35))</f>
        <v>645</v>
      </c>
    </row>
    <row r="9" spans="1:25" x14ac:dyDescent="0.25">
      <c r="A9" t="s">
        <v>7</v>
      </c>
      <c r="B9" s="2">
        <v>1</v>
      </c>
      <c r="C9" s="2">
        <v>189</v>
      </c>
      <c r="D9" s="17">
        <f t="shared" si="0"/>
        <v>113.4</v>
      </c>
      <c r="E9" s="17"/>
      <c r="F9" s="17"/>
      <c r="H9" s="7">
        <v>3354</v>
      </c>
      <c r="I9" s="5">
        <v>1</v>
      </c>
      <c r="J9" s="5">
        <v>2</v>
      </c>
      <c r="K9" s="17">
        <v>660</v>
      </c>
      <c r="L9" s="17"/>
      <c r="M9" s="17" cm="1">
        <f t="array" ref="M9">K9+_xlfn.SWITCH($J9,1,IF($I9=0,$D$4,$D$24),2,IF($I9=0,$E$4,$E$24),3,IF($I9=0,$F$4,$F$24))</f>
        <v>675</v>
      </c>
      <c r="N9" s="17" cm="1">
        <f t="array" ref="N9">K9+_xlfn.SWITCH($J9,1,IF($I9=0,$D$5,$D$25),2,IF($I9=0,$E$5,$E$25),3,IF($I9=0,$F$5,$F$25))</f>
        <v>684.3</v>
      </c>
      <c r="O9" s="17"/>
      <c r="P9" s="17" cm="1">
        <f t="array" ref="P9">K9+_xlfn.SWITCH($J9,1,IF($I9=0,$D$7,$D$27),2,IF($I9=0,$E$7,$E$27),3,IF($I9=0,$F$7,$F$27))</f>
        <v>701.7</v>
      </c>
      <c r="Q9" s="17"/>
      <c r="R9" s="17"/>
      <c r="S9" s="17" cm="1">
        <f t="array" ref="S9">K9+_xlfn.SWITCH($J9,1,IF($I9=0,$D$10,$D$30),2,IF($I9=0,$E$10,$E$30),3,IF($I9=0,$F$10,$F$30))</f>
        <v>726</v>
      </c>
      <c r="T9" s="17"/>
      <c r="U9" s="17" cm="1">
        <f t="array" ref="U9">K9+_xlfn.SWITCH($J9,1,IF($I9=0,$D$12,$D$32),2,IF($I9=0,$E$12,$E$32),3,IF($I9=0,$F$12,$F$32))</f>
        <v>740.4</v>
      </c>
      <c r="V9" s="17"/>
      <c r="W9" s="17" cm="1">
        <f t="array" ref="W9">K9+_xlfn.SWITCH($J9,1,IF($I9=0,$D$14,$D$34),2,IF($I9=0,$E$14,$E$34),3,IF($I9=0,$F$14,$F$34))</f>
        <v>757.5</v>
      </c>
      <c r="X9" s="17" cm="1">
        <f t="array" ref="X9">K9+_xlfn.SWITCH($J9,1,IF($I9=0,$D$15,$D$35),2,IF($I9=0,$E$15,$E$35),3,IF($I9=0,$F$15,$F$35))</f>
        <v>765</v>
      </c>
    </row>
    <row r="10" spans="1:25" x14ac:dyDescent="0.25">
      <c r="A10" t="s">
        <v>8</v>
      </c>
      <c r="B10" s="2">
        <v>0</v>
      </c>
      <c r="C10" s="2">
        <v>211</v>
      </c>
      <c r="D10" s="17">
        <f t="shared" si="0"/>
        <v>126.6</v>
      </c>
      <c r="E10" s="17">
        <f>60*C10/$C$18</f>
        <v>63.3</v>
      </c>
      <c r="F10" s="17">
        <f>60*C10/$C$19</f>
        <v>46.888888888888886</v>
      </c>
      <c r="H10" s="7">
        <v>4895</v>
      </c>
      <c r="I10" s="5">
        <v>0</v>
      </c>
      <c r="J10" s="5">
        <v>3</v>
      </c>
      <c r="K10" s="17">
        <v>1020</v>
      </c>
      <c r="L10" s="17" cm="1">
        <f t="array" ref="L10">K10+_xlfn.SWITCH($J10,1,IF($I10=0,$D$3,$D$23),2,IF($I10=0,$E$3,$E$23),3,IF($I10=0,$F$3,$F$23))</f>
        <v>1025.5555555555557</v>
      </c>
      <c r="M10" s="17"/>
      <c r="N10" s="17" cm="1">
        <f t="array" ref="N10">K10+_xlfn.SWITCH($J10,1,IF($I10=0,$D$5,$D$25),2,IF($I10=0,$E$5,$E$25),3,IF($I10=0,$F$5,$F$25))</f>
        <v>1038.2222222222222</v>
      </c>
      <c r="O10" s="17"/>
      <c r="P10" s="17" cm="1">
        <f t="array" ref="P10">K10+_xlfn.SWITCH($J10,1,IF($I10=0,$D$7,$D$27),2,IF($I10=0,$E$7,$E$27),3,IF($I10=0,$F$7,$F$27))</f>
        <v>1048.8888888888889</v>
      </c>
      <c r="Q10" s="17"/>
      <c r="R10" s="17"/>
      <c r="S10" s="17" cm="1">
        <f t="array" ref="S10">K10+_xlfn.SWITCH($J10,1,IF($I10=0,$D$10,$D$30),2,IF($I10=0,$E$10,$E$30),3,IF($I10=0,$F$10,$F$30))</f>
        <v>1066.8888888888889</v>
      </c>
      <c r="T10" s="17"/>
      <c r="U10" s="17" cm="1">
        <f t="array" ref="U10">K10+_xlfn.SWITCH($J10,1,IF($I10=0,$D$12,$D$32),2,IF($I10=0,$E$12,$E$32),3,IF($I10=0,$F$12,$F$32))</f>
        <v>1079.7777777777778</v>
      </c>
      <c r="V10" s="17" cm="1">
        <f t="array" ref="V10">K10+_xlfn.SWITCH($J10,1,IF($I10=0,$D$13,$D$33),2,IF($I10=0,$E$13,$E$33),3,IF($I10=0,$F$13,$F$33))</f>
        <v>1086.6666666666667</v>
      </c>
      <c r="W10" s="17"/>
      <c r="X10" s="17" cm="1">
        <f t="array" ref="X10">K10+_xlfn.SWITCH($J10,1,IF($I10=0,$D$15,$D$35),2,IF($I10=0,$E$15,$E$35),3,IF($I10=0,$F$15,$F$35))</f>
        <v>1097.7777777777778</v>
      </c>
    </row>
    <row r="11" spans="1:25" x14ac:dyDescent="0.25">
      <c r="A11" t="s">
        <v>9</v>
      </c>
      <c r="B11" s="2">
        <v>1</v>
      </c>
      <c r="C11" s="2">
        <v>235</v>
      </c>
      <c r="D11" s="17">
        <f t="shared" si="0"/>
        <v>141</v>
      </c>
      <c r="E11" s="17"/>
      <c r="F11" s="17"/>
      <c r="H11" s="7">
        <v>5002</v>
      </c>
      <c r="I11" s="5">
        <v>1</v>
      </c>
      <c r="J11" s="5">
        <v>3</v>
      </c>
      <c r="K11" s="17">
        <v>1320</v>
      </c>
      <c r="L11" s="17"/>
      <c r="M11" s="17" cm="1">
        <f t="array" ref="M11">K11+_xlfn.SWITCH($J11,1,IF($I11=0,$D$4,$D$24),2,IF($I11=0,$E$4,$E$24),3,IF($I11=0,$F$4,$F$24))</f>
        <v>1331.1111111111111</v>
      </c>
      <c r="N11" s="17" cm="1">
        <f t="array" ref="N11">K11+_xlfn.SWITCH($J11,1,IF($I11=0,$D$5,$D$25),2,IF($I11=0,$E$5,$E$25),3,IF($I11=0,$F$5,$F$25))</f>
        <v>1338</v>
      </c>
      <c r="O11" s="17"/>
      <c r="P11" s="17" cm="1">
        <f t="array" ref="P11">K11+_xlfn.SWITCH($J11,1,IF($I11=0,$D$7,$D$27),2,IF($I11=0,$E$7,$E$27),3,IF($I11=0,$F$7,$F$27))</f>
        <v>1350.8888888888889</v>
      </c>
      <c r="Q11" s="17"/>
      <c r="R11" s="17"/>
      <c r="S11" s="17" cm="1">
        <f t="array" ref="S11">K11+_xlfn.SWITCH($J11,1,IF($I11=0,$D$10,$D$30),2,IF($I11=0,$E$10,$E$30),3,IF($I11=0,$F$10,$F$30))</f>
        <v>1368.8888888888889</v>
      </c>
      <c r="T11" s="17"/>
      <c r="U11" s="17" cm="1">
        <f t="array" ref="U11">K11+_xlfn.SWITCH($J11,1,IF($I11=0,$D$12,$D$32),2,IF($I11=0,$E$12,$E$32),3,IF($I11=0,$F$12,$F$32))</f>
        <v>1379.5555555555557</v>
      </c>
      <c r="V11" s="17"/>
      <c r="W11" s="17" cm="1">
        <f t="array" ref="W11">K11+_xlfn.SWITCH($J11,1,IF($I11=0,$D$14,$D$34),2,IF($I11=0,$E$14,$E$34),3,IF($I11=0,$F$14,$F$34))</f>
        <v>1392.2222222222222</v>
      </c>
      <c r="X11" s="17" cm="1">
        <f t="array" ref="X11">K11+_xlfn.SWITCH($J11,1,IF($I11=0,$D$15,$D$35),2,IF($I11=0,$E$15,$E$35),3,IF($I11=0,$F$15,$F$35))</f>
        <v>1397.7777777777778</v>
      </c>
    </row>
    <row r="12" spans="1:25" x14ac:dyDescent="0.25">
      <c r="A12" t="s">
        <v>10</v>
      </c>
      <c r="B12" s="2">
        <v>0</v>
      </c>
      <c r="C12" s="2">
        <v>269</v>
      </c>
      <c r="D12" s="17">
        <f t="shared" si="0"/>
        <v>161.4</v>
      </c>
      <c r="E12" s="17">
        <f>60*C12/$C$18</f>
        <v>80.7</v>
      </c>
      <c r="F12" s="17">
        <f>60*C12/$C$19</f>
        <v>59.777777777777779</v>
      </c>
      <c r="H12" s="7">
        <v>6180</v>
      </c>
      <c r="I12" s="7">
        <v>0</v>
      </c>
      <c r="J12" s="5">
        <v>1</v>
      </c>
      <c r="K12" s="17">
        <v>465</v>
      </c>
      <c r="L12" s="17" cm="1">
        <f t="array" ref="L12">K12+_xlfn.SWITCH($J12,1,IF($I12=0,$D$3,$D$23),2,IF($I12=0,$E$3,$E$23),3,IF($I12=0,$F$3,$F$23))</f>
        <v>480</v>
      </c>
      <c r="M12" s="17" cm="1">
        <f t="array" ref="M12">K12+_xlfn.SWITCH($J12,1,IF($I12=0,$D$4,$D$24),2,IF($I12=0,$E$4,$E$24),3,IF($I12=0,$F$4,$F$24))</f>
        <v>498.6</v>
      </c>
      <c r="N12" s="17" cm="1">
        <f t="array" ref="N12">K12+_xlfn.SWITCH($J12,1,IF($I12=0,$D$5,$D$25),2,IF($I12=0,$E$5,$E$25),3,IF($I12=0,$F$5,$F$25))</f>
        <v>514.20000000000005</v>
      </c>
      <c r="O12" s="17" cm="1">
        <f t="array" ref="O12">K12+_xlfn.SWITCH($J12,1,IF($I12=0,$D$6,$D$26),2,IF($I12=0,$E$6,$E$26),3,IF($I12=0,$F$6,$F$26))</f>
        <v>527.4</v>
      </c>
      <c r="P12" s="17" cm="1">
        <f t="array" ref="P12">K12+_xlfn.SWITCH($J12,1,IF($I12=0,$D$7,$D$27),2,IF($I12=0,$E$7,$E$27),3,IF($I12=0,$F$7,$F$27))</f>
        <v>543</v>
      </c>
      <c r="Q12" s="17" cm="1">
        <f t="array" ref="Q12">K12+_xlfn.SWITCH($J12,1,IF($I12=0,$D$8,$D$28),2,IF($I12=0,$E$8,$E$28),3,IF($I12=0,$F$8,$F$28))</f>
        <v>559.20000000000005</v>
      </c>
      <c r="R12" s="17" cm="1">
        <f t="array" ref="R12">K12+_xlfn.SWITCH($J12,1,IF($I12=0,$D$9,$D$29),2,IF($I12=0,$E$9,$E$29),3,IF($I12=0,$F$9,$F$29))</f>
        <v>578.4</v>
      </c>
      <c r="S12" s="17" cm="1">
        <f t="array" ref="S12">K12+_xlfn.SWITCH($J12,1,IF($I12=0,$D$10,$D$30),2,IF($I12=0,$E$10,$E$30),3,IF($I12=0,$F$10,$F$30))</f>
        <v>591.6</v>
      </c>
      <c r="T12" s="17" cm="1">
        <f t="array" ref="T12">K12+_xlfn.SWITCH($J12,1,IF($I12=0,$D$11,$D$31),2,IF($I12=0,$E$11,$E$31),3,IF($I12=0,$F$11,$F$31))</f>
        <v>606</v>
      </c>
      <c r="U12" s="17" cm="1">
        <f t="array" ref="U12">K12+_xlfn.SWITCH($J12,1,IF($I12=0,$D$12,$D$32),2,IF($I12=0,$E$12,$E$32),3,IF($I12=0,$F$12,$F$32))</f>
        <v>626.4</v>
      </c>
      <c r="V12" s="17" cm="1">
        <f t="array" ref="V12">K12+_xlfn.SWITCH($J12,1,IF($I12=0,$D$13,$D$33),2,IF($I12=0,$E$13,$E$33),3,IF($I12=0,$F$13,$F$33))</f>
        <v>645</v>
      </c>
      <c r="W12" s="17" cm="1">
        <f t="array" ref="W12">K12+_xlfn.SWITCH($J12,1,IF($I12=0,$D$14,$D$34),2,IF($I12=0,$E$14,$E$34),3,IF($I12=0,$F$14,$F$34))</f>
        <v>661.2</v>
      </c>
      <c r="X12" s="17" cm="1">
        <f t="array" ref="X12">K12+_xlfn.SWITCH($J12,1,IF($I12=0,$D$15,$D$35),2,IF($I12=0,$E$15,$E$35),3,IF($I12=0,$F$15,$F$35))</f>
        <v>675</v>
      </c>
      <c r="Y12" s="4"/>
    </row>
    <row r="13" spans="1:25" x14ac:dyDescent="0.25">
      <c r="A13" t="s">
        <v>11</v>
      </c>
      <c r="B13" s="2">
        <v>0</v>
      </c>
      <c r="C13" s="2">
        <v>300</v>
      </c>
      <c r="D13" s="17">
        <f t="shared" si="0"/>
        <v>180</v>
      </c>
      <c r="E13" s="17">
        <f>60*C13/$C$18</f>
        <v>90</v>
      </c>
      <c r="F13" s="17">
        <f>60*C13/$C$19</f>
        <v>66.666666666666671</v>
      </c>
      <c r="H13" s="7">
        <v>7554</v>
      </c>
      <c r="I13" s="7">
        <v>1</v>
      </c>
      <c r="J13" s="5">
        <v>1</v>
      </c>
      <c r="K13" s="17">
        <v>1380</v>
      </c>
      <c r="L13" s="17" cm="1">
        <f t="array" ref="L13">K13+_xlfn.SWITCH($J13,1,IF($I13=0,$D$3,$D$23),2,IF($I13=0,$E$3,$E$23),3,IF($I13=0,$F$3,$F$23))</f>
        <v>1393.8</v>
      </c>
      <c r="M13" s="17" cm="1">
        <f t="array" ref="M13">K13+_xlfn.SWITCH($J13,1,IF($I13=0,$D$4,$D$24),2,IF($I13=0,$E$4,$E$24),3,IF($I13=0,$F$4,$F$24))</f>
        <v>1410</v>
      </c>
      <c r="N13" s="17" cm="1">
        <f t="array" ref="N13">K13+_xlfn.SWITCH($J13,1,IF($I13=0,$D$5,$D$25),2,IF($I13=0,$E$5,$E$25),3,IF($I13=0,$F$5,$F$25))</f>
        <v>1428.6</v>
      </c>
      <c r="O13" s="17" cm="1">
        <f t="array" ref="O13">K13+_xlfn.SWITCH($J13,1,IF($I13=0,$D$6,$D$26),2,IF($I13=0,$E$6,$E$26),3,IF($I13=0,$F$6,$F$26))</f>
        <v>1449</v>
      </c>
      <c r="P13" s="17" cm="1">
        <f t="array" ref="P13">K13+_xlfn.SWITCH($J13,1,IF($I13=0,$D$7,$D$27),2,IF($I13=0,$E$7,$E$27),3,IF($I13=0,$F$7,$F$27))</f>
        <v>1463.4</v>
      </c>
      <c r="Q13" s="17" cm="1">
        <f t="array" ref="Q13">K13+_xlfn.SWITCH($J13,1,IF($I13=0,$D$8,$D$28),2,IF($I13=0,$E$8,$E$28),3,IF($I13=0,$F$8,$F$28))</f>
        <v>1476.6</v>
      </c>
      <c r="R13" s="17" cm="1">
        <f t="array" ref="R13">K13+_xlfn.SWITCH($J13,1,IF($I13=0,$D$9,$D$29),2,IF($I13=0,$E$9,$E$29),3,IF($I13=0,$F$9,$F$29))</f>
        <v>1495.8</v>
      </c>
      <c r="S13" s="17" cm="1">
        <f t="array" ref="S13">K13+_xlfn.SWITCH($J13,1,IF($I13=0,$D$10,$D$30),2,IF($I13=0,$E$10,$E$30),3,IF($I13=0,$F$10,$F$30))</f>
        <v>1512</v>
      </c>
      <c r="T13" s="17" cm="1">
        <f t="array" ref="T13">K13+_xlfn.SWITCH($J13,1,IF($I13=0,$D$11,$D$31),2,IF($I13=0,$E$11,$E$31),3,IF($I13=0,$F$11,$F$31))</f>
        <v>1527.6</v>
      </c>
      <c r="U13" s="17" cm="1">
        <f t="array" ref="U13">K13+_xlfn.SWITCH($J13,1,IF($I13=0,$D$12,$D$32),2,IF($I13=0,$E$12,$E$32),3,IF($I13=0,$F$12,$F$32))</f>
        <v>1540.8</v>
      </c>
      <c r="V13" s="17" cm="1">
        <f t="array" ref="V13">K13+_xlfn.SWITCH($J13,1,IF($I13=0,$D$13,$D$33),2,IF($I13=0,$E$13,$E$33),3,IF($I13=0,$F$13,$F$33))</f>
        <v>1556.4</v>
      </c>
      <c r="W13" s="17" cm="1">
        <f t="array" ref="W13">K13+_xlfn.SWITCH($J13,1,IF($I13=0,$D$14,$D$34),2,IF($I13=0,$E$14,$E$34),3,IF($I13=0,$F$14,$F$34))</f>
        <v>1575</v>
      </c>
      <c r="X13" s="17" cm="1">
        <f t="array" ref="X13">K13+_xlfn.SWITCH($J13,1,IF($I13=0,$D$15,$D$35),2,IF($I13=0,$E$15,$E$35),3,IF($I13=0,$F$15,$F$35))</f>
        <v>1590</v>
      </c>
      <c r="Y13" s="4"/>
    </row>
    <row r="14" spans="1:25" x14ac:dyDescent="0.25">
      <c r="A14" t="s">
        <v>12</v>
      </c>
      <c r="B14" s="2">
        <v>1</v>
      </c>
      <c r="C14" s="2">
        <v>327</v>
      </c>
      <c r="D14" s="17">
        <f t="shared" si="0"/>
        <v>196.2</v>
      </c>
      <c r="E14" s="17"/>
      <c r="F14" s="17"/>
      <c r="H14" s="7">
        <v>8210</v>
      </c>
      <c r="I14" s="7">
        <v>0</v>
      </c>
      <c r="J14" s="5">
        <v>2</v>
      </c>
      <c r="K14" s="17">
        <v>605</v>
      </c>
      <c r="L14" s="17" cm="1">
        <f t="array" ref="L14">K14+_xlfn.SWITCH($J14,1,IF($I14=0,$D$3,$D$23),2,IF($I14=0,$E$3,$E$23),3,IF($I14=0,$F$3,$F$23))</f>
        <v>612.5</v>
      </c>
      <c r="M14" s="17"/>
      <c r="N14" s="17" cm="1">
        <f t="array" ref="N14">K14+_xlfn.SWITCH($J14,1,IF($I14=0,$D$5,$D$25),2,IF($I14=0,$E$5,$E$25),3,IF($I14=0,$F$5,$F$25))</f>
        <v>629.6</v>
      </c>
      <c r="O14" s="17"/>
      <c r="P14" s="17" cm="1">
        <f t="array" ref="P14">K14+_xlfn.SWITCH($J14,1,IF($I14=0,$D$7,$D$27),2,IF($I14=0,$E$7,$E$27),3,IF($I14=0,$F$7,$F$27))</f>
        <v>644</v>
      </c>
      <c r="Q14" s="17"/>
      <c r="R14" s="17"/>
      <c r="S14" s="17" cm="1">
        <f t="array" ref="S14">K14+_xlfn.SWITCH($J14,1,IF($I14=0,$D$10,$D$30),2,IF($I14=0,$E$10,$E$30),3,IF($I14=0,$F$10,$F$30))</f>
        <v>668.3</v>
      </c>
      <c r="T14" s="17"/>
      <c r="U14" s="17" cm="1">
        <f t="array" ref="U14">K14+_xlfn.SWITCH($J14,1,IF($I14=0,$D$12,$D$32),2,IF($I14=0,$E$12,$E$32),3,IF($I14=0,$F$12,$F$32))</f>
        <v>685.7</v>
      </c>
      <c r="V14" s="17" cm="1">
        <f t="array" ref="V14">K14+_xlfn.SWITCH($J14,1,IF($I14=0,$D$13,$D$33),2,IF($I14=0,$E$13,$E$33),3,IF($I14=0,$F$13,$F$33))</f>
        <v>695</v>
      </c>
      <c r="W14" s="17"/>
      <c r="X14" s="17" cm="1">
        <f t="array" ref="X14">K14+_xlfn.SWITCH($J14,1,IF($I14=0,$D$15,$D$35),2,IF($I14=0,$E$15,$E$35),3,IF($I14=0,$F$15,$F$35))</f>
        <v>710</v>
      </c>
      <c r="Y14" s="4"/>
    </row>
    <row r="15" spans="1:25" x14ac:dyDescent="0.25">
      <c r="A15" t="s">
        <v>13</v>
      </c>
      <c r="B15" s="2">
        <v>0</v>
      </c>
      <c r="C15" s="2">
        <v>350</v>
      </c>
      <c r="D15" s="17">
        <f t="shared" si="0"/>
        <v>210</v>
      </c>
      <c r="E15" s="17">
        <f>60*C15/$C$18</f>
        <v>105</v>
      </c>
      <c r="F15" s="17">
        <f>60*C15/$C$19</f>
        <v>77.777777777777771</v>
      </c>
      <c r="H15" s="7">
        <v>9996</v>
      </c>
      <c r="I15" s="7">
        <v>1</v>
      </c>
      <c r="J15" s="5">
        <v>2</v>
      </c>
      <c r="K15" s="17">
        <v>945</v>
      </c>
      <c r="L15" s="17"/>
      <c r="M15" s="17" cm="1">
        <f t="array" ref="M15">K15+_xlfn.SWITCH($J15,1,IF($I15=0,$D$4,$D$24),2,IF($I15=0,$E$4,$E$24),3,IF($I15=0,$F$4,$F$24))</f>
        <v>960</v>
      </c>
      <c r="N15" s="17" cm="1">
        <f t="array" ref="N15">K15+_xlfn.SWITCH($J15,1,IF($I15=0,$D$5,$D$25),2,IF($I15=0,$E$5,$E$25),3,IF($I15=0,$F$5,$F$25))</f>
        <v>969.3</v>
      </c>
      <c r="O15" s="17"/>
      <c r="P15" s="17" cm="1">
        <f t="array" ref="P15">K15+_xlfn.SWITCH($J15,1,IF($I15=0,$D$7,$D$27),2,IF($I15=0,$E$7,$E$27),3,IF($I15=0,$F$7,$F$27))</f>
        <v>986.7</v>
      </c>
      <c r="Q15" s="17"/>
      <c r="R15" s="17"/>
      <c r="S15" s="17" cm="1">
        <f t="array" ref="S15">K15+_xlfn.SWITCH($J15,1,IF($I15=0,$D$10,$D$30),2,IF($I15=0,$E$10,$E$30),3,IF($I15=0,$F$10,$F$30))</f>
        <v>1011</v>
      </c>
      <c r="T15" s="17"/>
      <c r="U15" s="17" cm="1">
        <f t="array" ref="U15">K15+_xlfn.SWITCH($J15,1,IF($I15=0,$D$12,$D$32),2,IF($I15=0,$E$12,$E$32),3,IF($I15=0,$F$12,$F$32))</f>
        <v>1025.4000000000001</v>
      </c>
      <c r="V15" s="17"/>
      <c r="W15" s="17" cm="1">
        <f t="array" ref="W15">K15+_xlfn.SWITCH($J15,1,IF($I15=0,$D$14,$D$34),2,IF($I15=0,$E$14,$E$34),3,IF($I15=0,$F$14,$F$34))</f>
        <v>1042.5</v>
      </c>
      <c r="X15" s="17" cm="1">
        <f t="array" ref="X15">K15+_xlfn.SWITCH($J15,1,IF($I15=0,$D$15,$D$35),2,IF($I15=0,$E$15,$E$35),3,IF($I15=0,$F$15,$F$35))</f>
        <v>1050</v>
      </c>
      <c r="Y15" s="4"/>
    </row>
    <row r="16" spans="1:25" x14ac:dyDescent="0.25">
      <c r="E16" s="19"/>
      <c r="F16" s="19"/>
      <c r="H16" s="7">
        <v>1623</v>
      </c>
      <c r="I16" s="7">
        <v>0</v>
      </c>
      <c r="J16" s="5">
        <v>3</v>
      </c>
      <c r="K16" s="17">
        <v>1080</v>
      </c>
      <c r="L16" s="17" cm="1">
        <f t="array" ref="L16">K16+_xlfn.SWITCH($J16,1,IF($I16=0,$D$3,$D$23),2,IF($I16=0,$E$3,$E$23),3,IF($I16=0,$F$3,$F$23))</f>
        <v>1085.5555555555557</v>
      </c>
      <c r="M16" s="17"/>
      <c r="N16" s="17" cm="1">
        <f t="array" ref="N16">K16+_xlfn.SWITCH($J16,1,IF($I16=0,$D$5,$D$25),2,IF($I16=0,$E$5,$E$25),3,IF($I16=0,$F$5,$F$25))</f>
        <v>1098.2222222222222</v>
      </c>
      <c r="O16" s="17"/>
      <c r="P16" s="17" cm="1">
        <f t="array" ref="P16">K16+_xlfn.SWITCH($J16,1,IF($I16=0,$D$7,$D$27),2,IF($I16=0,$E$7,$E$27),3,IF($I16=0,$F$7,$F$27))</f>
        <v>1108.8888888888889</v>
      </c>
      <c r="Q16" s="17"/>
      <c r="R16" s="17"/>
      <c r="S16" s="17" cm="1">
        <f t="array" ref="S16">K16+_xlfn.SWITCH($J16,1,IF($I16=0,$D$10,$D$30),2,IF($I16=0,$E$10,$E$30),3,IF($I16=0,$F$10,$F$30))</f>
        <v>1126.8888888888889</v>
      </c>
      <c r="T16" s="17"/>
      <c r="U16" s="17" cm="1">
        <f t="array" ref="U16">K16+_xlfn.SWITCH($J16,1,IF($I16=0,$D$12,$D$32),2,IF($I16=0,$E$12,$E$32),3,IF($I16=0,$F$12,$F$32))</f>
        <v>1139.7777777777778</v>
      </c>
      <c r="V16" s="17" cm="1">
        <f t="array" ref="V16">K16+_xlfn.SWITCH($J16,1,IF($I16=0,$D$13,$D$33),2,IF($I16=0,$E$13,$E$33),3,IF($I16=0,$F$13,$F$33))</f>
        <v>1146.6666666666667</v>
      </c>
      <c r="W16" s="17"/>
      <c r="X16" s="17" cm="1">
        <f t="array" ref="X16">K16+_xlfn.SWITCH($J16,1,IF($I16=0,$D$15,$D$35),2,IF($I16=0,$E$15,$E$35),3,IF($I16=0,$F$15,$F$35))</f>
        <v>1157.7777777777778</v>
      </c>
      <c r="Y16" s="4"/>
    </row>
    <row r="17" spans="1:25" x14ac:dyDescent="0.25">
      <c r="A17" s="14" t="s">
        <v>17</v>
      </c>
      <c r="B17" s="14"/>
      <c r="C17" s="2">
        <v>100</v>
      </c>
      <c r="D17" t="s">
        <v>18</v>
      </c>
      <c r="E17" s="19"/>
      <c r="F17" s="19"/>
      <c r="H17" s="7">
        <v>2486</v>
      </c>
      <c r="I17" s="7">
        <v>1</v>
      </c>
      <c r="J17" s="2">
        <v>3</v>
      </c>
      <c r="K17" s="17">
        <v>805</v>
      </c>
      <c r="L17" s="17"/>
      <c r="M17" s="17" cm="1">
        <f t="array" ref="M17">K17+_xlfn.SWITCH($J17,1,IF($I17=0,$D$4,$D$24),2,IF($I17=0,$E$4,$E$24),3,IF($I17=0,$F$4,$F$24))</f>
        <v>816.11111111111109</v>
      </c>
      <c r="N17" s="17" cm="1">
        <f t="array" ref="N17">K17+_xlfn.SWITCH($J17,1,IF($I17=0,$D$5,$D$25),2,IF($I17=0,$E$5,$E$25),3,IF($I17=0,$F$5,$F$25))</f>
        <v>823</v>
      </c>
      <c r="O17" s="17"/>
      <c r="P17" s="17" cm="1">
        <f t="array" ref="P17">K17+_xlfn.SWITCH($J17,1,IF($I17=0,$D$7,$D$27),2,IF($I17=0,$E$7,$E$27),3,IF($I17=0,$F$7,$F$27))</f>
        <v>835.88888888888891</v>
      </c>
      <c r="Q17" s="17"/>
      <c r="R17" s="17"/>
      <c r="S17" s="17" cm="1">
        <f t="array" ref="S17">K17+_xlfn.SWITCH($J17,1,IF($I17=0,$D$10,$D$30),2,IF($I17=0,$E$10,$E$30),3,IF($I17=0,$F$10,$F$30))</f>
        <v>853.88888888888891</v>
      </c>
      <c r="T17" s="17"/>
      <c r="U17" s="17" cm="1">
        <f t="array" ref="U17">K17+_xlfn.SWITCH($J17,1,IF($I17=0,$D$12,$D$32),2,IF($I17=0,$E$12,$E$32),3,IF($I17=0,$F$12,$F$32))</f>
        <v>864.55555555555554</v>
      </c>
      <c r="V17" s="17"/>
      <c r="W17" s="17" cm="1">
        <f t="array" ref="W17">K17+_xlfn.SWITCH($J17,1,IF($I17=0,$D$14,$D$34),2,IF($I17=0,$E$14,$E$34),3,IF($I17=0,$F$14,$F$34))</f>
        <v>877.22222222222217</v>
      </c>
      <c r="X17" s="17" cm="1">
        <f t="array" ref="X17">K17+_xlfn.SWITCH($J17,1,IF($I17=0,$D$15,$D$35),2,IF($I17=0,$E$15,$E$35),3,IF($I17=0,$F$15,$F$35))</f>
        <v>882.77777777777783</v>
      </c>
      <c r="Y17" s="4"/>
    </row>
    <row r="18" spans="1:25" x14ac:dyDescent="0.25">
      <c r="A18" s="14" t="s">
        <v>19</v>
      </c>
      <c r="B18" s="14"/>
      <c r="C18" s="2">
        <v>200</v>
      </c>
      <c r="D18" t="s">
        <v>18</v>
      </c>
      <c r="E18" s="19"/>
      <c r="F18" s="19"/>
      <c r="I18" s="7"/>
      <c r="J18" s="2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14" t="s">
        <v>20</v>
      </c>
      <c r="B19" s="14"/>
      <c r="C19" s="2">
        <v>270</v>
      </c>
      <c r="D19" t="s">
        <v>18</v>
      </c>
      <c r="E19" s="19"/>
      <c r="F19" s="19"/>
      <c r="I19" s="7"/>
      <c r="J19" s="2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E20" s="19"/>
      <c r="F20" s="19"/>
      <c r="I20" s="8"/>
      <c r="M20" s="4"/>
    </row>
    <row r="21" spans="1:25" x14ac:dyDescent="0.25">
      <c r="A21" s="1" t="s">
        <v>14</v>
      </c>
      <c r="B21" s="1" t="s">
        <v>15</v>
      </c>
      <c r="C21" s="1" t="s">
        <v>16</v>
      </c>
      <c r="D21" s="1" t="s">
        <v>21</v>
      </c>
      <c r="E21" s="18" t="s">
        <v>22</v>
      </c>
      <c r="F21" s="18" t="s">
        <v>23</v>
      </c>
      <c r="I21" s="8"/>
      <c r="M21" s="4"/>
    </row>
    <row r="22" spans="1:25" x14ac:dyDescent="0.25">
      <c r="A22" t="s">
        <v>13</v>
      </c>
      <c r="B22" s="2">
        <v>0</v>
      </c>
      <c r="C22" s="2">
        <f>350-C15</f>
        <v>0</v>
      </c>
      <c r="D22" s="17">
        <v>0</v>
      </c>
      <c r="E22" s="17">
        <v>0</v>
      </c>
      <c r="F22" s="17">
        <v>0</v>
      </c>
      <c r="H22" s="1"/>
      <c r="I22" s="8"/>
      <c r="M22" s="4"/>
    </row>
    <row r="23" spans="1:25" x14ac:dyDescent="0.25">
      <c r="A23" t="s">
        <v>12</v>
      </c>
      <c r="B23" s="2">
        <v>1</v>
      </c>
      <c r="C23" s="2">
        <f>350-C14</f>
        <v>23</v>
      </c>
      <c r="D23" s="17">
        <f>60*C23/$C$17</f>
        <v>13.8</v>
      </c>
      <c r="E23" s="17"/>
      <c r="F23" s="17"/>
      <c r="I23" s="8"/>
      <c r="M23" s="4"/>
    </row>
    <row r="24" spans="1:25" x14ac:dyDescent="0.25">
      <c r="A24" t="s">
        <v>11</v>
      </c>
      <c r="B24" s="2">
        <v>0</v>
      </c>
      <c r="C24" s="2">
        <f>350-C13</f>
        <v>50</v>
      </c>
      <c r="D24" s="17">
        <f>60*C24/$C$17</f>
        <v>30</v>
      </c>
      <c r="E24" s="17">
        <f>60*C24/$C$18</f>
        <v>15</v>
      </c>
      <c r="F24" s="17">
        <f>60*C24/$C$19</f>
        <v>11.111111111111111</v>
      </c>
      <c r="I24" s="8"/>
      <c r="M24" s="4"/>
    </row>
    <row r="25" spans="1:25" x14ac:dyDescent="0.25">
      <c r="A25" t="s">
        <v>10</v>
      </c>
      <c r="B25" s="2">
        <v>0</v>
      </c>
      <c r="C25" s="2">
        <f>350-C12</f>
        <v>81</v>
      </c>
      <c r="D25" s="17">
        <f t="shared" ref="D25:D35" si="1">60*C25/$C$17</f>
        <v>48.6</v>
      </c>
      <c r="E25" s="17">
        <f>60*C25/$C$18</f>
        <v>24.3</v>
      </c>
      <c r="F25" s="17">
        <f>60*C25/$C$19</f>
        <v>18</v>
      </c>
      <c r="I25" s="8"/>
      <c r="M25" s="4"/>
    </row>
    <row r="26" spans="1:25" x14ac:dyDescent="0.25">
      <c r="A26" t="s">
        <v>9</v>
      </c>
      <c r="B26" s="2">
        <v>1</v>
      </c>
      <c r="C26" s="2">
        <f>350-C11</f>
        <v>115</v>
      </c>
      <c r="D26" s="17">
        <f t="shared" si="1"/>
        <v>69</v>
      </c>
      <c r="E26" s="17"/>
      <c r="F26" s="17"/>
      <c r="I26" s="8"/>
      <c r="M26" s="4"/>
    </row>
    <row r="27" spans="1:25" x14ac:dyDescent="0.25">
      <c r="A27" t="s">
        <v>8</v>
      </c>
      <c r="B27" s="2">
        <v>0</v>
      </c>
      <c r="C27" s="2">
        <f>350-C10</f>
        <v>139</v>
      </c>
      <c r="D27" s="17">
        <f t="shared" si="1"/>
        <v>83.4</v>
      </c>
      <c r="E27" s="17">
        <f>60*C27/$C$18</f>
        <v>41.7</v>
      </c>
      <c r="F27" s="17">
        <f>60*C27/$C$19</f>
        <v>30.888888888888889</v>
      </c>
      <c r="I27" s="8"/>
      <c r="M27" s="4"/>
    </row>
    <row r="28" spans="1:25" x14ac:dyDescent="0.25">
      <c r="A28" t="s">
        <v>7</v>
      </c>
      <c r="B28" s="2">
        <v>1</v>
      </c>
      <c r="C28" s="2">
        <f>350-C9</f>
        <v>161</v>
      </c>
      <c r="D28" s="17">
        <f t="shared" si="1"/>
        <v>96.6</v>
      </c>
      <c r="E28" s="17"/>
      <c r="F28" s="17"/>
      <c r="I28" s="8"/>
      <c r="M28" s="4"/>
    </row>
    <row r="29" spans="1:25" x14ac:dyDescent="0.25">
      <c r="A29" t="s">
        <v>6</v>
      </c>
      <c r="B29" s="2">
        <v>1</v>
      </c>
      <c r="C29" s="2">
        <f>350-C8</f>
        <v>193</v>
      </c>
      <c r="D29" s="17">
        <f t="shared" si="1"/>
        <v>115.8</v>
      </c>
      <c r="E29" s="17"/>
      <c r="F29" s="17"/>
      <c r="I29" s="8"/>
      <c r="M29" s="4"/>
    </row>
    <row r="30" spans="1:25" x14ac:dyDescent="0.25">
      <c r="A30" t="s">
        <v>5</v>
      </c>
      <c r="B30" s="2">
        <v>0</v>
      </c>
      <c r="C30" s="2">
        <f>350-C7</f>
        <v>220</v>
      </c>
      <c r="D30" s="17">
        <f t="shared" si="1"/>
        <v>132</v>
      </c>
      <c r="E30" s="17">
        <f>60*C30/$C$18</f>
        <v>66</v>
      </c>
      <c r="F30" s="17">
        <f>60*C30/$C$19</f>
        <v>48.888888888888886</v>
      </c>
      <c r="I30" s="8"/>
      <c r="M30" s="4"/>
    </row>
    <row r="31" spans="1:25" x14ac:dyDescent="0.25">
      <c r="A31" t="s">
        <v>4</v>
      </c>
      <c r="B31" s="2">
        <v>1</v>
      </c>
      <c r="C31" s="2">
        <f>350-C6</f>
        <v>246</v>
      </c>
      <c r="D31" s="17">
        <f t="shared" si="1"/>
        <v>147.6</v>
      </c>
      <c r="E31" s="17"/>
      <c r="F31" s="17"/>
      <c r="I31" s="8"/>
      <c r="M31" s="4"/>
    </row>
    <row r="32" spans="1:25" x14ac:dyDescent="0.25">
      <c r="A32" t="s">
        <v>3</v>
      </c>
      <c r="B32" s="2">
        <v>0</v>
      </c>
      <c r="C32" s="2">
        <f>350-C5</f>
        <v>268</v>
      </c>
      <c r="D32" s="17">
        <f t="shared" si="1"/>
        <v>160.80000000000001</v>
      </c>
      <c r="E32" s="17">
        <f>60*C32/$C$18</f>
        <v>80.400000000000006</v>
      </c>
      <c r="F32" s="17">
        <f>60*C32/$C$19</f>
        <v>59.555555555555557</v>
      </c>
      <c r="I32" s="8"/>
      <c r="M32" s="4"/>
    </row>
    <row r="33" spans="1:13" x14ac:dyDescent="0.25">
      <c r="A33" t="s">
        <v>2</v>
      </c>
      <c r="B33" s="2">
        <v>1</v>
      </c>
      <c r="C33" s="2">
        <f>350-C4</f>
        <v>294</v>
      </c>
      <c r="D33" s="17">
        <f t="shared" si="1"/>
        <v>176.4</v>
      </c>
      <c r="E33" s="17"/>
      <c r="F33" s="17"/>
      <c r="I33" s="8"/>
      <c r="M33" s="4"/>
    </row>
    <row r="34" spans="1:13" x14ac:dyDescent="0.25">
      <c r="A34" t="s">
        <v>1</v>
      </c>
      <c r="B34" s="2">
        <v>0</v>
      </c>
      <c r="C34" s="2">
        <f>350-C3</f>
        <v>325</v>
      </c>
      <c r="D34" s="17">
        <f t="shared" si="1"/>
        <v>195</v>
      </c>
      <c r="E34" s="17">
        <f>60*C34/$C$18</f>
        <v>97.5</v>
      </c>
      <c r="F34" s="17">
        <f>60*C34/$C$19</f>
        <v>72.222222222222229</v>
      </c>
      <c r="I34" s="8"/>
      <c r="M34" s="4"/>
    </row>
    <row r="35" spans="1:13" x14ac:dyDescent="0.25">
      <c r="A35" t="s">
        <v>0</v>
      </c>
      <c r="B35" s="2">
        <v>0</v>
      </c>
      <c r="C35" s="2">
        <f>350-C2</f>
        <v>350</v>
      </c>
      <c r="D35" s="17">
        <f t="shared" si="1"/>
        <v>210</v>
      </c>
      <c r="E35" s="17">
        <f>60*C35/$C$18</f>
        <v>105</v>
      </c>
      <c r="F35" s="17">
        <f>60*C35/$C$19</f>
        <v>77.777777777777771</v>
      </c>
      <c r="I35" s="8"/>
      <c r="M35" s="4"/>
    </row>
    <row r="36" spans="1:13" x14ac:dyDescent="0.25">
      <c r="E36" s="19"/>
      <c r="F36" s="19"/>
    </row>
  </sheetData>
  <sortState xmlns:xlrd2="http://schemas.microsoft.com/office/spreadsheetml/2017/richdata2" ref="G23:J36">
    <sortCondition descending="1" ref="G23"/>
  </sortState>
  <mergeCells count="5">
    <mergeCell ref="A17:B17"/>
    <mergeCell ref="A18:B18"/>
    <mergeCell ref="A19:B19"/>
    <mergeCell ref="H1:X1"/>
    <mergeCell ref="O2:Q2"/>
  </mergeCells>
  <pageMargins left="0.7" right="0.7" top="0.75" bottom="0.75" header="0.3" footer="0.3"/>
  <pageSetup paperSize="9" orientation="portrait" verticalDpi="0" r:id="rId1"/>
  <ignoredErrors>
    <ignoredError sqref="I18:I3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C4AC7F7481684F817605492100487C" ma:contentTypeVersion="5" ma:contentTypeDescription="Creare un nuovo documento." ma:contentTypeScope="" ma:versionID="1c8ba585507066edb4c46adb9d32ddc6">
  <xsd:schema xmlns:xsd="http://www.w3.org/2001/XMLSchema" xmlns:xs="http://www.w3.org/2001/XMLSchema" xmlns:p="http://schemas.microsoft.com/office/2006/metadata/properties" xmlns:ns3="4262bf92-8048-4e0e-8063-14b5bcde6a10" xmlns:ns4="46b4e35e-40f0-4068-8b37-1ef978127d9b" targetNamespace="http://schemas.microsoft.com/office/2006/metadata/properties" ma:root="true" ma:fieldsID="85706a96b356153ea73dfee1bb48dd6b" ns3:_="" ns4:_="">
    <xsd:import namespace="4262bf92-8048-4e0e-8063-14b5bcde6a10"/>
    <xsd:import namespace="46b4e35e-40f0-4068-8b37-1ef978127d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bf92-8048-4e0e-8063-14b5bcde6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4e35e-40f0-4068-8b37-1ef978127d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FDF7F4-815D-4DCD-B139-9EDCF97FA9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C06784-971A-4EB6-B2EC-01A7FBED4DE5}">
  <ds:schemaRefs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6b4e35e-40f0-4068-8b37-1ef978127d9b"/>
    <ds:schemaRef ds:uri="4262bf92-8048-4e0e-8063-14b5bcde6a10"/>
  </ds:schemaRefs>
</ds:datastoreItem>
</file>

<file path=customXml/itemProps3.xml><?xml version="1.0" encoding="utf-8"?>
<ds:datastoreItem xmlns:ds="http://schemas.openxmlformats.org/officeDocument/2006/customXml" ds:itemID="{2DE5B66F-BE24-4550-BB19-7ADC666C07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2bf92-8048-4e0e-8063-14b5bcde6a10"/>
    <ds:schemaRef ds:uri="46b4e35e-40f0-4068-8b37-1ef978127d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Spinosa</dc:creator>
  <cp:lastModifiedBy>Spinosa Diego</cp:lastModifiedBy>
  <dcterms:created xsi:type="dcterms:W3CDTF">2021-01-04T10:09:24Z</dcterms:created>
  <dcterms:modified xsi:type="dcterms:W3CDTF">2021-01-09T10:06:56Z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0x01010047C4AC7F7481684F817605492100487C</vt:lpwstr>
  </property>
</Properties>
</file>