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a.mandaliya\Desktop\Inueron\EXCEL\"/>
    </mc:Choice>
  </mc:AlternateContent>
  <xr:revisionPtr revIDLastSave="0" documentId="13_ncr:1_{27BBC166-08E8-494A-89F3-33AAD1EA8FF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3" i="3"/>
  <c r="D2" i="3"/>
  <c r="D5" i="3"/>
  <c r="D4" i="3"/>
  <c r="C5" i="3"/>
  <c r="C4" i="3"/>
  <c r="C3" i="3"/>
  <c r="C2" i="3"/>
  <c r="B5" i="3"/>
  <c r="B4" i="3"/>
  <c r="B3" i="3"/>
  <c r="B2" i="3"/>
  <c r="F49" i="1"/>
  <c r="F52" i="1"/>
  <c r="F45" i="1"/>
  <c r="F44" i="1"/>
  <c r="F48" i="1"/>
  <c r="F47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<sst xmlns="http://schemas.openxmlformats.org/spreadsheetml/2006/main" count="1531" uniqueCount="76">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</sst>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19" workbookViewId="0">
      <selection activeCell="F45" sqref="F45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COUNTIF(F2:F25,"truck 3")</f>
        <v>8</v>
      </c>
    </row>
    <row r="32" spans="1:7" x14ac:dyDescent="0.35">
      <c r="E32" s="4" t="s">
        <v>38</v>
      </c>
      <c r="F32">
        <f>COUNTIF(C2:C25,"Peter White")</f>
        <v>6</v>
      </c>
    </row>
    <row r="33" spans="5:6" x14ac:dyDescent="0.35">
      <c r="E33" s="4" t="s">
        <v>30</v>
      </c>
      <c r="F33">
        <f>COUNTIF(E2:E25,"&lt;20")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SUMIF(D2:D25,"refrigerator",E2:E25)</f>
        <v>105</v>
      </c>
    </row>
    <row r="37" spans="5:6" x14ac:dyDescent="0.35">
      <c r="E37" s="4" t="s">
        <v>28</v>
      </c>
      <c r="F37">
        <f>SUMIF(D2:D25,"washing machine",E2:E25)</f>
        <v>164</v>
      </c>
    </row>
    <row r="38" spans="5:6" x14ac:dyDescent="0.35">
      <c r="E38" s="4" t="s">
        <v>34</v>
      </c>
      <c r="F38">
        <f>SUMIF(F2:F25,"truck 4",E2:E25)</f>
        <v>156</v>
      </c>
    </row>
    <row r="39" spans="5:6" x14ac:dyDescent="0.35">
      <c r="E39" s="4" t="s">
        <v>44</v>
      </c>
      <c r="F39">
        <f>SUMIF(F2:F25,"truck *",E2:E25)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COUNTIFS(D2:D25,"microwave",G2:G25,"Boston")</f>
        <v>2</v>
      </c>
    </row>
    <row r="43" spans="5:6" x14ac:dyDescent="0.35">
      <c r="E43" s="4" t="s">
        <v>40</v>
      </c>
      <c r="F43">
        <f>COUNTIFS(C2:C25,"Peter White",F2:F25,"truck 1")</f>
        <v>2</v>
      </c>
    </row>
    <row r="44" spans="5:6" x14ac:dyDescent="0.35">
      <c r="E44" s="4" t="s">
        <v>41</v>
      </c>
      <c r="F44">
        <f>COUNTIFS(G2:G25,"Boston",B2:B25,"&gt;02-03-2013")</f>
        <v>0</v>
      </c>
    </row>
    <row r="45" spans="5:6" x14ac:dyDescent="0.35">
      <c r="E45" s="4" t="s">
        <v>42</v>
      </c>
      <c r="F45">
        <f>COUNTIFS(B2:B25,"&gt;02-03-2013",B2:B25,"&lt;02-06-2013")</f>
        <v>0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SUMIFS(E2:E25,D2:D25,"microwave",G2:G25,"NY")</f>
        <v>25</v>
      </c>
    </row>
    <row r="48" spans="5:6" x14ac:dyDescent="0.35">
      <c r="E48" s="4" t="s">
        <v>33</v>
      </c>
      <c r="F48">
        <f>SUMIFS(E2:E25,F2:F25,"truck 1",G2:G25,"Pittsburgh")</f>
        <v>75</v>
      </c>
    </row>
    <row r="49" spans="5:6" x14ac:dyDescent="0.35">
      <c r="E49" s="4" t="s">
        <v>43</v>
      </c>
      <c r="F49">
        <f>SUMIFS(E2:E25,B2:B25,"&gt;02-03-2013",B2:B25,"&lt;02-06-2013")</f>
        <v>0</v>
      </c>
    </row>
    <row r="52" spans="5:6" x14ac:dyDescent="0.35">
      <c r="E52" s="4" t="s">
        <v>32</v>
      </c>
      <c r="F52">
        <f>SUMIF(G2:G25,"NY",E2:E25)+SUMIF(G2:G25,"Baltimore",E2:E25)+SUMIF(G2:G25,"Philadelphia",E2:E25)</f>
        <v>386</v>
      </c>
    </row>
  </sheetData>
  <autoFilter ref="A1:G2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112" workbookViewId="0">
      <selection activeCell="F12" sqref="F12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COUNTIFS(D16:D241,"Cash",B16:B241,"Shaving")</f>
        <v>42</v>
      </c>
      <c r="E2" s="2">
        <f>COUNTIFS(D16:D241,"credit card",B16:B241,"Shaving")</f>
        <v>29</v>
      </c>
      <c r="F2" s="2">
        <f>SUMIFS(E16:E241,D16:D241,"cash",B16:B241,"Shaving")</f>
        <v>414</v>
      </c>
    </row>
    <row r="3" spans="1:6" x14ac:dyDescent="0.35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COUNTIFS(D16:D241,"Cash",B16:B241,"Washing and combing")</f>
        <v>31</v>
      </c>
      <c r="E3" s="2">
        <f>COUNTIFS(D17:D242,"credit card",B17:B242,"Washing and combing")</f>
        <v>15</v>
      </c>
      <c r="F3" s="2">
        <f>SUMIFS(E17:E242,D17:D242,"cash",B17:B242,"Washing and combing")</f>
        <v>1350</v>
      </c>
    </row>
    <row r="4" spans="1:6" x14ac:dyDescent="0.35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COUNTIFS(D16:D241,"Cash",B16:B241,"Dyeing")</f>
        <v>35</v>
      </c>
      <c r="E4" s="2">
        <f>COUNTIFS(D18:D243,"credit card",B18:B243,"Dyeing")</f>
        <v>15</v>
      </c>
      <c r="F4" s="2">
        <f>SUMIFS(E18:E243,D18:D243,"cash",B18:B243,"Dyeing")</f>
        <v>1155</v>
      </c>
    </row>
    <row r="5" spans="1:6" x14ac:dyDescent="0.35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COUNTIFS(D16:D241,"Cash",B16:B241,"Meeting hairstyles")</f>
        <v>21</v>
      </c>
      <c r="E5" s="2">
        <f>COUNTIFS(D19:D244,"credit card",B19:B244,"Meeting hairstyles")</f>
        <v>11</v>
      </c>
      <c r="F5" s="2">
        <f>SUMIFS(E19:E244,D19:D244,"cash",B19:B244,"Meeting hairstyles")</f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SUMIFS(E16:E241,A16:A241,"&gt;=10-05-2013",A16:A241,"&lt;=20-05-2013",B16:B241,"Shaving",C16:C241,"Jane")</f>
        <v>31</v>
      </c>
    </row>
    <row r="10" spans="1:6" x14ac:dyDescent="0.35">
      <c r="A10" s="9" t="s">
        <v>54</v>
      </c>
      <c r="B10" s="2">
        <f>COUNTIF(C17:C242,"Martha")</f>
        <v>31</v>
      </c>
      <c r="C10" s="2">
        <f>SUMIF(C17:C242,"Martha",E17:E242)</f>
        <v>965</v>
      </c>
      <c r="D10" s="2">
        <f>COUNTIFS(B17:B242,"Shaving",C17:C242,"martha")</f>
        <v>8</v>
      </c>
      <c r="E10" s="2">
        <f>COUNTIFS(B17:B242,"Kids",C17:C242,"martha")</f>
        <v>1</v>
      </c>
      <c r="F10" s="2">
        <f>SUMIFS(E17:E242,A17:A242,"&gt;=10-05-2013",A17:A242,"&lt;=20-05-2013",B17:B242,"Shaving",C17:C242,"martha")</f>
        <v>24</v>
      </c>
    </row>
    <row r="11" spans="1:6" x14ac:dyDescent="0.35">
      <c r="A11" s="9" t="s">
        <v>56</v>
      </c>
      <c r="B11" s="2">
        <f>COUNTIF(C18:C243,"Alex")</f>
        <v>23</v>
      </c>
      <c r="C11" s="2">
        <f>SUMIF(C18:C243,"Alex",E18:E243)</f>
        <v>701</v>
      </c>
      <c r="D11" s="2">
        <f>COUNTIFS(B18:B243,"Shaving",C18:C243,"alex")</f>
        <v>5</v>
      </c>
      <c r="E11" s="2">
        <f>COUNTIFS(B18:B243,"Kids",C18:C243,"alex")</f>
        <v>1</v>
      </c>
      <c r="F11" s="2">
        <f>SUMIFS(E18:E243,A18:A243,"&gt;=10-05-2013",A18:A243,"&lt;=20-05-2013",B18:B243,"Shaving",C18:C243,"alex")</f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10" workbookViewId="0">
      <selection activeCell="F9" sqref="F9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Mandaliya, Ila</cp:lastModifiedBy>
  <dcterms:created xsi:type="dcterms:W3CDTF">2013-06-05T17:23:06Z</dcterms:created>
  <dcterms:modified xsi:type="dcterms:W3CDTF">2022-02-16T15:25:14Z</dcterms:modified>
</cp:coreProperties>
</file>