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yanul\Downloads\Spring 2024\Applied Software Project with PEAK\Milestone_1\"/>
    </mc:Choice>
  </mc:AlternateContent>
  <xr:revisionPtr revIDLastSave="0" documentId="13_ncr:1_{A95582DD-023C-4225-A67A-BBB07D5BEC51}" xr6:coauthVersionLast="47" xr6:coauthVersionMax="47" xr10:uidLastSave="{00000000-0000-0000-0000-000000000000}"/>
  <bookViews>
    <workbookView xWindow="-110" yWindow="-110" windowWidth="19420" windowHeight="10300"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schedule'!$D1</definedName>
    <definedName name="task_start" localSheetId="0">'Project schedule'!$F1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1" l="1"/>
  <c r="R1" i="11" l="1"/>
  <c r="J5" i="11" l="1"/>
  <c r="I44" i="11"/>
  <c r="I43" i="11"/>
  <c r="I31" i="11"/>
  <c r="I24" i="11"/>
  <c r="I16" i="11"/>
  <c r="I8" i="11"/>
  <c r="I25" i="11" l="1"/>
  <c r="I26" i="11"/>
  <c r="I9" i="11"/>
  <c r="J6" i="11"/>
  <c r="I42" i="11" l="1"/>
  <c r="I33" i="11"/>
  <c r="I35" i="11"/>
  <c r="I32" i="11"/>
  <c r="I30" i="11"/>
  <c r="I10" i="11"/>
  <c r="I27" i="11"/>
  <c r="I17" i="11"/>
  <c r="I15" i="11"/>
  <c r="K5" i="11"/>
  <c r="L5" i="11" s="1"/>
  <c r="M5" i="11" s="1"/>
  <c r="N5" i="11" s="1"/>
  <c r="O5" i="11" s="1"/>
  <c r="P5" i="11" s="1"/>
  <c r="Q5" i="11" s="1"/>
  <c r="J4" i="11"/>
  <c r="I34" i="11" l="1"/>
  <c r="I28" i="11"/>
  <c r="I18" i="11"/>
  <c r="I11" i="11"/>
  <c r="I12" i="11"/>
  <c r="Q4" i="11"/>
  <c r="R5" i="11"/>
  <c r="S5" i="11" s="1"/>
  <c r="T5" i="11" s="1"/>
  <c r="U5" i="11" s="1"/>
  <c r="V5" i="11" s="1"/>
  <c r="W5" i="11" s="1"/>
  <c r="X5" i="11" s="1"/>
  <c r="K6" i="11"/>
  <c r="I23" i="11" l="1"/>
  <c r="I20" i="11"/>
  <c r="I19"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<sst xmlns="http://schemas.openxmlformats.org/spreadsheetml/2006/main" count="109" uniqueCount="62">
  <si>
    <t>Project start:</t>
  </si>
  <si>
    <t>VanArsdel, Ltd.</t>
  </si>
  <si>
    <t>Display week:</t>
  </si>
  <si>
    <t>SIMPLE GANTT CHART by Vertex42.com</t>
  </si>
  <si>
    <t>https://www.vertex42.com/ExcelTemplates/simple-gantt-chart.html</t>
  </si>
  <si>
    <t>TASK</t>
  </si>
  <si>
    <t>ASSIGNED TO</t>
  </si>
  <si>
    <t>PROGRESS</t>
  </si>
  <si>
    <t>DAYS</t>
  </si>
  <si>
    <t>START</t>
  </si>
  <si>
    <t>END</t>
  </si>
  <si>
    <t xml:space="preserve">Do not delete this row. This row is hidden to preserve a formula that is used to highlight the current day within the project schedule. </t>
  </si>
  <si>
    <t>Milestone 1: Project Planning &amp; Proposal, Peer Review</t>
  </si>
  <si>
    <t>Define goals and problem</t>
  </si>
  <si>
    <t>Iyanu</t>
  </si>
  <si>
    <t>Create Timeline</t>
  </si>
  <si>
    <t>Decide on the type of software</t>
  </si>
  <si>
    <t>Complete Requirement analysis</t>
  </si>
  <si>
    <t>Data Structure</t>
  </si>
  <si>
    <t>Complete planning document</t>
  </si>
  <si>
    <t>Presentation</t>
  </si>
  <si>
    <t xml:space="preserve">Milestone 2 : Design and Pitch </t>
  </si>
  <si>
    <t>Decide on the major screens/component</t>
  </si>
  <si>
    <t>Decide on the color scheme</t>
  </si>
  <si>
    <t>Choose images</t>
  </si>
  <si>
    <t>Rough Sketch of the final project</t>
  </si>
  <si>
    <t>Detailed User stories and Use-case scenario</t>
  </si>
  <si>
    <t>Demo-Click Through</t>
  </si>
  <si>
    <t xml:space="preserve">Milestone 3: Major Implementation </t>
  </si>
  <si>
    <t>Register/get a domain name</t>
  </si>
  <si>
    <t>HTML pages</t>
  </si>
  <si>
    <t>CSS pages</t>
  </si>
  <si>
    <t>PHP pages</t>
  </si>
  <si>
    <t>Connect to database (using MySQL bench)</t>
  </si>
  <si>
    <t>Milestone 3.5: Inspection</t>
  </si>
  <si>
    <t>Monitor progress</t>
  </si>
  <si>
    <t>Everyday</t>
  </si>
  <si>
    <t>-</t>
  </si>
  <si>
    <t>Evaluate progress</t>
  </si>
  <si>
    <t>Gather feedback</t>
  </si>
  <si>
    <t>When necessary</t>
  </si>
  <si>
    <t>Testing and debugging</t>
  </si>
  <si>
    <t>Meet with Client</t>
  </si>
  <si>
    <t>Milestone 4: Final Presentation</t>
  </si>
  <si>
    <t>Combine and re-run codes</t>
  </si>
  <si>
    <t>Complete Postmortem report</t>
  </si>
  <si>
    <t xml:space="preserve">      Final Presentation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</si>
  <si>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</si>
  <si>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</si>
  <si>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</si>
  <si>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</si>
  <si>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</si>
  <si>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</si>
  <si>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</si>
  <si>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</si>
  <si>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</si>
  <si>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</si>
  <si>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</si>
  <si>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</si>
  <si>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</si>
  <si>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</si>
  <si>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Church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</si>
</sst>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0;[Red]0"/>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3" fillId="7" borderId="0" xfId="0" applyFont="1" applyFill="1" applyAlignment="1">
      <alignment horizontal="left" vertical="center" wrapText="1" indent="1"/>
    </xf>
    <xf numFmtId="14" fontId="19" fillId="5" borderId="8" xfId="12" applyNumberFormat="1" applyFont="1" applyFill="1" applyBorder="1">
      <alignment horizontal="left" vertical="center" indent="2"/>
    </xf>
    <xf numFmtId="168" fontId="1" fillId="6" borderId="0" xfId="2" applyNumberFormat="1" applyFont="1" applyFill="1" applyBorder="1" applyAlignment="1">
      <alignment horizontal="center" vertical="center"/>
    </xf>
    <xf numFmtId="168" fontId="1" fillId="3" borderId="6" xfId="2" applyNumberFormat="1" applyFont="1" applyFill="1" applyBorder="1" applyAlignment="1">
      <alignment horizontal="center" vertical="center"/>
    </xf>
    <xf numFmtId="168" fontId="1" fillId="3" borderId="7" xfId="2" applyNumberFormat="1" applyFont="1" applyFill="1" applyBorder="1" applyAlignment="1">
      <alignment horizontal="center" vertical="center"/>
    </xf>
    <xf numFmtId="168" fontId="1" fillId="7" borderId="0" xfId="2" applyNumberFormat="1" applyFont="1" applyFill="1" applyBorder="1" applyAlignment="1">
      <alignment horizontal="center" vertical="center"/>
    </xf>
    <xf numFmtId="168" fontId="1" fillId="4" borderId="5" xfId="2" applyNumberFormat="1" applyFont="1" applyFill="1" applyBorder="1" applyAlignment="1">
      <alignment horizontal="center" vertical="center"/>
    </xf>
    <xf numFmtId="168" fontId="1" fillId="8" borderId="0" xfId="2" applyNumberFormat="1" applyFont="1" applyFill="1" applyBorder="1" applyAlignment="1">
      <alignment horizontal="center" vertical="center"/>
    </xf>
    <xf numFmtId="168" fontId="1" fillId="5" borderId="8" xfId="2" applyNumberFormat="1" applyFont="1" applyFill="1" applyBorder="1" applyAlignment="1">
      <alignment horizontal="center" vertical="center"/>
    </xf>
    <xf numFmtId="168" fontId="1" fillId="9" borderId="0" xfId="2" applyNumberFormat="1" applyFont="1" applyFill="1" applyBorder="1" applyAlignment="1">
      <alignment horizontal="center" vertical="center"/>
    </xf>
    <xf numFmtId="168" fontId="1" fillId="10" borderId="9" xfId="2" applyNumberFormat="1" applyFont="1" applyFill="1" applyBorder="1" applyAlignment="1">
      <alignment horizontal="center" vertical="center"/>
    </xf>
    <xf numFmtId="168" fontId="23" fillId="9" borderId="0" xfId="0" applyNumberFormat="1" applyFont="1" applyFill="1" applyAlignment="1">
      <alignment horizontal="left" vertical="center" indent="1"/>
    </xf>
    <xf numFmtId="10" fontId="19" fillId="5" borderId="8" xfId="12" applyNumberFormat="1" applyFont="1" applyFill="1" applyBorder="1">
      <alignment horizontal="left" vertical="center" indent="2"/>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0" fillId="11" borderId="21"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7"/>
  <sheetViews>
    <sheetView showGridLines="0" tabSelected="1" showRuler="0" topLeftCell="B1" zoomScaleNormal="100" zoomScalePageLayoutView="70" workbookViewId="0">
      <selection activeCell="B1" sqref="B1"/>
    </sheetView>
  </sheetViews>
  <sheetFormatPr defaultColWidth="8.75" defaultRowHeight="30" customHeight="1" x14ac:dyDescent="0.3"/>
  <cols>
    <col min="1" max="1" width="2.75" style="13" customWidth="1"/>
    <col min="2" max="2" width="37" customWidth="1"/>
    <col min="3" max="3" width="14" customWidth="1"/>
    <col min="4" max="4" width="10.75" customWidth="1"/>
    <col min="5" max="5" width="15.25" customWidth="1"/>
    <col min="6" max="6" width="10.75" style="2" customWidth="1"/>
    <col min="7" max="7" width="10.75" customWidth="1"/>
    <col min="8" max="8" width="2.75" customWidth="1"/>
    <col min="9" max="9" width="6" hidden="1" customWidth="1"/>
    <col min="10" max="66" width="2.75" customWidth="1"/>
  </cols>
  <sheetData>
    <row r="1" spans="1:65" ht="90" customHeight="1" x14ac:dyDescent="1.7">
      <c r="A1" s="14"/>
      <c r="B1" s="97" t="s">
        <v>61</v>
      </c>
      <c r="C1" s="18"/>
      <c r="D1" s="19"/>
      <c r="E1" s="19"/>
      <c r="F1" s="20"/>
      <c r="G1" s="21"/>
      <c r="I1" s="1"/>
      <c r="J1" s="128" t="s">
        <v>0</v>
      </c>
      <c r="K1" s="129"/>
      <c r="L1" s="129"/>
      <c r="M1" s="129"/>
      <c r="N1" s="129"/>
      <c r="O1" s="129"/>
      <c r="P1" s="129"/>
      <c r="Q1" s="24"/>
      <c r="R1" s="127">
        <f ca="1">TODAY()</f>
        <v>45320</v>
      </c>
      <c r="S1" s="126"/>
      <c r="T1" s="126"/>
      <c r="U1" s="126"/>
      <c r="V1" s="126"/>
      <c r="W1" s="126"/>
      <c r="X1" s="126"/>
      <c r="Y1" s="126"/>
      <c r="Z1" s="126"/>
      <c r="AA1" s="126"/>
    </row>
    <row r="2" spans="1:65" ht="30" customHeight="1" x14ac:dyDescent="0.7">
      <c r="B2" s="95" t="s">
        <v>1</v>
      </c>
      <c r="C2" s="96"/>
      <c r="D2" s="22"/>
      <c r="E2" s="22"/>
      <c r="F2" s="23"/>
      <c r="G2" s="22"/>
      <c r="J2" s="128" t="s">
        <v>2</v>
      </c>
      <c r="K2" s="129"/>
      <c r="L2" s="129"/>
      <c r="M2" s="129"/>
      <c r="N2" s="129"/>
      <c r="O2" s="129"/>
      <c r="P2" s="129"/>
      <c r="Q2" s="24"/>
      <c r="R2" s="125">
        <v>1</v>
      </c>
      <c r="S2" s="126"/>
      <c r="T2" s="126"/>
      <c r="U2" s="126"/>
      <c r="V2" s="126"/>
      <c r="W2" s="126"/>
      <c r="X2" s="126"/>
      <c r="Y2" s="126"/>
      <c r="Z2" s="126"/>
      <c r="AA2" s="126"/>
    </row>
    <row r="3" spans="1:65" s="26" customFormat="1" ht="30" customHeight="1" x14ac:dyDescent="0.3">
      <c r="A3" s="13"/>
      <c r="B3" s="25" t="s">
        <v>3</v>
      </c>
      <c r="D3" s="27"/>
      <c r="E3" s="27"/>
      <c r="F3" s="28"/>
    </row>
    <row r="4" spans="1:65" s="26" customFormat="1" ht="30" customHeight="1" x14ac:dyDescent="0.3">
      <c r="A4" s="14"/>
      <c r="B4" s="29" t="s">
        <v>4</v>
      </c>
      <c r="F4" s="30"/>
      <c r="J4" s="132">
        <f ca="1">J5</f>
        <v>45320</v>
      </c>
      <c r="K4" s="130"/>
      <c r="L4" s="130"/>
      <c r="M4" s="130"/>
      <c r="N4" s="130"/>
      <c r="O4" s="130"/>
      <c r="P4" s="130"/>
      <c r="Q4" s="130">
        <f ca="1">Q5</f>
        <v>45327</v>
      </c>
      <c r="R4" s="130"/>
      <c r="S4" s="130"/>
      <c r="T4" s="130"/>
      <c r="U4" s="130"/>
      <c r="V4" s="130"/>
      <c r="W4" s="130"/>
      <c r="X4" s="130">
        <f ca="1">X5</f>
        <v>45334</v>
      </c>
      <c r="Y4" s="130"/>
      <c r="Z4" s="130"/>
      <c r="AA4" s="130"/>
      <c r="AB4" s="130"/>
      <c r="AC4" s="130"/>
      <c r="AD4" s="130"/>
      <c r="AE4" s="130">
        <f ca="1">AE5</f>
        <v>45341</v>
      </c>
      <c r="AF4" s="130"/>
      <c r="AG4" s="130"/>
      <c r="AH4" s="130"/>
      <c r="AI4" s="130"/>
      <c r="AJ4" s="130"/>
      <c r="AK4" s="130"/>
      <c r="AL4" s="130">
        <f ca="1">AL5</f>
        <v>45348</v>
      </c>
      <c r="AM4" s="130"/>
      <c r="AN4" s="130"/>
      <c r="AO4" s="130"/>
      <c r="AP4" s="130"/>
      <c r="AQ4" s="130"/>
      <c r="AR4" s="130"/>
      <c r="AS4" s="130">
        <f ca="1">AS5</f>
        <v>45355</v>
      </c>
      <c r="AT4" s="130"/>
      <c r="AU4" s="130"/>
      <c r="AV4" s="130"/>
      <c r="AW4" s="130"/>
      <c r="AX4" s="130"/>
      <c r="AY4" s="130"/>
      <c r="AZ4" s="130">
        <f ca="1">AZ5</f>
        <v>45362</v>
      </c>
      <c r="BA4" s="130"/>
      <c r="BB4" s="130"/>
      <c r="BC4" s="130"/>
      <c r="BD4" s="130"/>
      <c r="BE4" s="130"/>
      <c r="BF4" s="130"/>
      <c r="BG4" s="130">
        <f ca="1">BG5</f>
        <v>45369</v>
      </c>
      <c r="BH4" s="130"/>
      <c r="BI4" s="130"/>
      <c r="BJ4" s="130"/>
      <c r="BK4" s="130"/>
      <c r="BL4" s="130"/>
      <c r="BM4" s="131"/>
    </row>
    <row r="5" spans="1:65" s="26" customFormat="1" ht="15" customHeight="1" x14ac:dyDescent="0.3">
      <c r="A5" s="118"/>
      <c r="B5" s="119" t="s">
        <v>5</v>
      </c>
      <c r="C5" s="121" t="s">
        <v>6</v>
      </c>
      <c r="D5" s="123" t="s">
        <v>7</v>
      </c>
      <c r="E5" s="123" t="s">
        <v>8</v>
      </c>
      <c r="F5" s="123" t="s">
        <v>9</v>
      </c>
      <c r="G5" s="123" t="s">
        <v>10</v>
      </c>
      <c r="J5" s="31">
        <f ca="1">Project_Start-WEEKDAY(Project_Start,1)+2+7*(Display_Week-1)</f>
        <v>45320</v>
      </c>
      <c r="K5" s="31">
        <f ca="1">J5+1</f>
        <v>45321</v>
      </c>
      <c r="L5" s="31">
        <f t="shared" ref="L5:AY5" ca="1" si="0">K5+1</f>
        <v>45322</v>
      </c>
      <c r="M5" s="31">
        <f t="shared" ca="1" si="0"/>
        <v>45323</v>
      </c>
      <c r="N5" s="31">
        <f t="shared" ca="1" si="0"/>
        <v>45324</v>
      </c>
      <c r="O5" s="31">
        <f t="shared" ca="1" si="0"/>
        <v>45325</v>
      </c>
      <c r="P5" s="32">
        <f t="shared" ca="1" si="0"/>
        <v>45326</v>
      </c>
      <c r="Q5" s="33">
        <f ca="1">P5+1</f>
        <v>45327</v>
      </c>
      <c r="R5" s="31">
        <f ca="1">Q5+1</f>
        <v>45328</v>
      </c>
      <c r="S5" s="31">
        <f t="shared" ca="1" si="0"/>
        <v>45329</v>
      </c>
      <c r="T5" s="31">
        <f t="shared" ca="1" si="0"/>
        <v>45330</v>
      </c>
      <c r="U5" s="31">
        <f t="shared" ca="1" si="0"/>
        <v>45331</v>
      </c>
      <c r="V5" s="31">
        <f t="shared" ca="1" si="0"/>
        <v>45332</v>
      </c>
      <c r="W5" s="32">
        <f t="shared" ca="1" si="0"/>
        <v>45333</v>
      </c>
      <c r="X5" s="33">
        <f ca="1">W5+1</f>
        <v>45334</v>
      </c>
      <c r="Y5" s="31">
        <f ca="1">X5+1</f>
        <v>45335</v>
      </c>
      <c r="Z5" s="31">
        <f t="shared" ca="1" si="0"/>
        <v>45336</v>
      </c>
      <c r="AA5" s="31">
        <f t="shared" ca="1" si="0"/>
        <v>45337</v>
      </c>
      <c r="AB5" s="31">
        <f t="shared" ca="1" si="0"/>
        <v>45338</v>
      </c>
      <c r="AC5" s="31">
        <f t="shared" ca="1" si="0"/>
        <v>45339</v>
      </c>
      <c r="AD5" s="32">
        <f t="shared" ca="1" si="0"/>
        <v>45340</v>
      </c>
      <c r="AE5" s="33">
        <f ca="1">AD5+1</f>
        <v>45341</v>
      </c>
      <c r="AF5" s="31">
        <f ca="1">AE5+1</f>
        <v>45342</v>
      </c>
      <c r="AG5" s="31">
        <f t="shared" ca="1" si="0"/>
        <v>45343</v>
      </c>
      <c r="AH5" s="31">
        <f t="shared" ca="1" si="0"/>
        <v>45344</v>
      </c>
      <c r="AI5" s="31">
        <f t="shared" ca="1" si="0"/>
        <v>45345</v>
      </c>
      <c r="AJ5" s="31">
        <f t="shared" ca="1" si="0"/>
        <v>45346</v>
      </c>
      <c r="AK5" s="32">
        <f t="shared" ca="1" si="0"/>
        <v>45347</v>
      </c>
      <c r="AL5" s="33">
        <f ca="1">AK5+1</f>
        <v>45348</v>
      </c>
      <c r="AM5" s="31">
        <f ca="1">AL5+1</f>
        <v>45349</v>
      </c>
      <c r="AN5" s="31">
        <f t="shared" ca="1" si="0"/>
        <v>45350</v>
      </c>
      <c r="AO5" s="31">
        <f t="shared" ca="1" si="0"/>
        <v>45351</v>
      </c>
      <c r="AP5" s="31">
        <f t="shared" ca="1" si="0"/>
        <v>45352</v>
      </c>
      <c r="AQ5" s="31">
        <f t="shared" ca="1" si="0"/>
        <v>45353</v>
      </c>
      <c r="AR5" s="32">
        <f t="shared" ca="1" si="0"/>
        <v>45354</v>
      </c>
      <c r="AS5" s="33">
        <f ca="1">AR5+1</f>
        <v>45355</v>
      </c>
      <c r="AT5" s="31">
        <f ca="1">AS5+1</f>
        <v>45356</v>
      </c>
      <c r="AU5" s="31">
        <f t="shared" ca="1" si="0"/>
        <v>45357</v>
      </c>
      <c r="AV5" s="31">
        <f t="shared" ca="1" si="0"/>
        <v>45358</v>
      </c>
      <c r="AW5" s="31">
        <f t="shared" ca="1" si="0"/>
        <v>45359</v>
      </c>
      <c r="AX5" s="31">
        <f t="shared" ca="1" si="0"/>
        <v>45360</v>
      </c>
      <c r="AY5" s="32">
        <f t="shared" ca="1" si="0"/>
        <v>45361</v>
      </c>
      <c r="AZ5" s="33">
        <f ca="1">AY5+1</f>
        <v>45362</v>
      </c>
      <c r="BA5" s="31">
        <f ca="1">AZ5+1</f>
        <v>45363</v>
      </c>
      <c r="BB5" s="31">
        <f t="shared" ref="BB5:BF5" ca="1" si="1">BA5+1</f>
        <v>45364</v>
      </c>
      <c r="BC5" s="31">
        <f t="shared" ca="1" si="1"/>
        <v>45365</v>
      </c>
      <c r="BD5" s="31">
        <f t="shared" ca="1" si="1"/>
        <v>45366</v>
      </c>
      <c r="BE5" s="31">
        <f t="shared" ca="1" si="1"/>
        <v>45367</v>
      </c>
      <c r="BF5" s="32">
        <f t="shared" ca="1" si="1"/>
        <v>45368</v>
      </c>
      <c r="BG5" s="33">
        <f ca="1">BF5+1</f>
        <v>45369</v>
      </c>
      <c r="BH5" s="31">
        <f ca="1">BG5+1</f>
        <v>45370</v>
      </c>
      <c r="BI5" s="31">
        <f t="shared" ref="BI5:BM5" ca="1" si="2">BH5+1</f>
        <v>45371</v>
      </c>
      <c r="BJ5" s="31">
        <f t="shared" ca="1" si="2"/>
        <v>45372</v>
      </c>
      <c r="BK5" s="31">
        <f t="shared" ca="1" si="2"/>
        <v>45373</v>
      </c>
      <c r="BL5" s="31">
        <f t="shared" ca="1" si="2"/>
        <v>45374</v>
      </c>
      <c r="BM5" s="31">
        <f t="shared" ca="1" si="2"/>
        <v>45375</v>
      </c>
    </row>
    <row r="6" spans="1:65" s="26" customFormat="1" ht="15" customHeight="1" x14ac:dyDescent="0.3">
      <c r="A6" s="118"/>
      <c r="B6" s="120"/>
      <c r="C6" s="122"/>
      <c r="D6" s="122"/>
      <c r="E6" s="124"/>
      <c r="F6" s="122"/>
      <c r="G6" s="122"/>
      <c r="J6" s="34" t="str">
        <f t="shared" ref="J6:AO6" ca="1" si="3">LEFT(TEXT(J5,"ddd"),1)</f>
        <v>M</v>
      </c>
      <c r="K6" s="35" t="str">
        <f t="shared" ca="1" si="3"/>
        <v>T</v>
      </c>
      <c r="L6" s="35" t="str">
        <f t="shared" ca="1" si="3"/>
        <v>W</v>
      </c>
      <c r="M6" s="35" t="str">
        <f t="shared" ca="1" si="3"/>
        <v>T</v>
      </c>
      <c r="N6" s="35" t="str">
        <f t="shared" ca="1" si="3"/>
        <v>F</v>
      </c>
      <c r="O6" s="35" t="str">
        <f t="shared" ca="1" si="3"/>
        <v>S</v>
      </c>
      <c r="P6" s="35" t="str">
        <f t="shared" ca="1" si="3"/>
        <v>S</v>
      </c>
      <c r="Q6" s="35" t="str">
        <f t="shared" ca="1" si="3"/>
        <v>M</v>
      </c>
      <c r="R6" s="35" t="str">
        <f t="shared" ca="1" si="3"/>
        <v>T</v>
      </c>
      <c r="S6" s="35" t="str">
        <f t="shared" ca="1" si="3"/>
        <v>W</v>
      </c>
      <c r="T6" s="35" t="str">
        <f t="shared" ca="1" si="3"/>
        <v>T</v>
      </c>
      <c r="U6" s="35" t="str">
        <f t="shared" ca="1" si="3"/>
        <v>F</v>
      </c>
      <c r="V6" s="35" t="str">
        <f t="shared" ca="1" si="3"/>
        <v>S</v>
      </c>
      <c r="W6" s="35" t="str">
        <f t="shared" ca="1" si="3"/>
        <v>S</v>
      </c>
      <c r="X6" s="35" t="str">
        <f t="shared" ca="1" si="3"/>
        <v>M</v>
      </c>
      <c r="Y6" s="35" t="str">
        <f t="shared" ca="1" si="3"/>
        <v>T</v>
      </c>
      <c r="Z6" s="35" t="str">
        <f t="shared" ca="1" si="3"/>
        <v>W</v>
      </c>
      <c r="AA6" s="35" t="str">
        <f t="shared" ca="1" si="3"/>
        <v>T</v>
      </c>
      <c r="AB6" s="35" t="str">
        <f t="shared" ca="1" si="3"/>
        <v>F</v>
      </c>
      <c r="AC6" s="35" t="str">
        <f t="shared" ca="1" si="3"/>
        <v>S</v>
      </c>
      <c r="AD6" s="35" t="str">
        <f t="shared" ca="1" si="3"/>
        <v>S</v>
      </c>
      <c r="AE6" s="35" t="str">
        <f t="shared" ca="1" si="3"/>
        <v>M</v>
      </c>
      <c r="AF6" s="35" t="str">
        <f t="shared" ca="1" si="3"/>
        <v>T</v>
      </c>
      <c r="AG6" s="35" t="str">
        <f t="shared" ca="1" si="3"/>
        <v>W</v>
      </c>
      <c r="AH6" s="35" t="str">
        <f t="shared" ca="1" si="3"/>
        <v>T</v>
      </c>
      <c r="AI6" s="35" t="str">
        <f t="shared" ca="1" si="3"/>
        <v>F</v>
      </c>
      <c r="AJ6" s="35" t="str">
        <f t="shared" ca="1" si="3"/>
        <v>S</v>
      </c>
      <c r="AK6" s="35" t="str">
        <f t="shared" ca="1" si="3"/>
        <v>S</v>
      </c>
      <c r="AL6" s="35" t="str">
        <f t="shared" ca="1" si="3"/>
        <v>M</v>
      </c>
      <c r="AM6" s="35" t="str">
        <f t="shared" ca="1" si="3"/>
        <v>T</v>
      </c>
      <c r="AN6" s="35" t="str">
        <f t="shared" ca="1" si="3"/>
        <v>W</v>
      </c>
      <c r="AO6" s="35" t="str">
        <f t="shared" ca="1" si="3"/>
        <v>T</v>
      </c>
      <c r="AP6" s="35" t="str">
        <f t="shared" ref="AP6:BM6" ca="1" si="4">LEFT(TEXT(AP5,"ddd"),1)</f>
        <v>F</v>
      </c>
      <c r="AQ6" s="35" t="str">
        <f t="shared" ca="1" si="4"/>
        <v>S</v>
      </c>
      <c r="AR6" s="35" t="str">
        <f t="shared" ca="1" si="4"/>
        <v>S</v>
      </c>
      <c r="AS6" s="35" t="str">
        <f t="shared" ca="1" si="4"/>
        <v>M</v>
      </c>
      <c r="AT6" s="35" t="str">
        <f t="shared" ca="1" si="4"/>
        <v>T</v>
      </c>
      <c r="AU6" s="35" t="str">
        <f t="shared" ca="1" si="4"/>
        <v>W</v>
      </c>
      <c r="AV6" s="35" t="str">
        <f t="shared" ca="1" si="4"/>
        <v>T</v>
      </c>
      <c r="AW6" s="35" t="str">
        <f t="shared" ca="1" si="4"/>
        <v>F</v>
      </c>
      <c r="AX6" s="35" t="str">
        <f t="shared" ca="1" si="4"/>
        <v>S</v>
      </c>
      <c r="AY6" s="35" t="str">
        <f t="shared" ca="1" si="4"/>
        <v>S</v>
      </c>
      <c r="AZ6" s="35" t="str">
        <f t="shared" ca="1" si="4"/>
        <v>M</v>
      </c>
      <c r="BA6" s="35" t="str">
        <f t="shared" ca="1" si="4"/>
        <v>T</v>
      </c>
      <c r="BB6" s="35" t="str">
        <f t="shared" ca="1" si="4"/>
        <v>W</v>
      </c>
      <c r="BC6" s="35" t="str">
        <f t="shared" ca="1" si="4"/>
        <v>T</v>
      </c>
      <c r="BD6" s="35" t="str">
        <f t="shared" ca="1" si="4"/>
        <v>F</v>
      </c>
      <c r="BE6" s="35" t="str">
        <f t="shared" ca="1" si="4"/>
        <v>S</v>
      </c>
      <c r="BF6" s="35" t="str">
        <f t="shared" ca="1" si="4"/>
        <v>S</v>
      </c>
      <c r="BG6" s="35" t="str">
        <f t="shared" ca="1" si="4"/>
        <v>M</v>
      </c>
      <c r="BH6" s="35" t="str">
        <f t="shared" ca="1" si="4"/>
        <v>T</v>
      </c>
      <c r="BI6" s="35" t="str">
        <f t="shared" ca="1" si="4"/>
        <v>W</v>
      </c>
      <c r="BJ6" s="35" t="str">
        <f t="shared" ca="1" si="4"/>
        <v>T</v>
      </c>
      <c r="BK6" s="35" t="str">
        <f t="shared" ca="1" si="4"/>
        <v>F</v>
      </c>
      <c r="BL6" s="35" t="str">
        <f t="shared" ca="1" si="4"/>
        <v>S</v>
      </c>
      <c r="BM6" s="36" t="str">
        <f t="shared" ca="1" si="4"/>
        <v>S</v>
      </c>
    </row>
    <row r="7" spans="1:65" s="26" customFormat="1" ht="30" hidden="1" customHeight="1" x14ac:dyDescent="0.3">
      <c r="A7" s="13" t="s">
        <v>11</v>
      </c>
      <c r="B7" s="37"/>
      <c r="C7" s="38"/>
      <c r="D7" s="37"/>
      <c r="E7" s="37"/>
      <c r="F7" s="37"/>
      <c r="G7" s="37"/>
      <c r="I7" s="26" t="str">
        <f>IF(OR(ISBLANK(task_start),ISBLANK(task_end)),"",task_end-task_start+1)</f>
        <v/>
      </c>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row>
    <row r="8" spans="1:65" s="46" customFormat="1" ht="30" customHeight="1" x14ac:dyDescent="0.3">
      <c r="A8" s="14"/>
      <c r="B8" s="40" t="s">
        <v>12</v>
      </c>
      <c r="C8" s="41"/>
      <c r="D8" s="42"/>
      <c r="E8" s="107"/>
      <c r="F8" s="43"/>
      <c r="G8" s="44"/>
      <c r="H8" s="17"/>
      <c r="I8" s="5" t="str">
        <f t="shared" ref="I8:I44" si="5">IF(OR(ISBLANK(task_start),ISBLANK(task_end)),"",task_end-task_start+1)</f>
        <v/>
      </c>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row>
    <row r="9" spans="1:65" s="46" customFormat="1" ht="30" customHeight="1" x14ac:dyDescent="0.3">
      <c r="A9" s="14"/>
      <c r="B9" s="47" t="s">
        <v>13</v>
      </c>
      <c r="C9" s="48" t="s">
        <v>14</v>
      </c>
      <c r="D9" s="49">
        <v>1</v>
      </c>
      <c r="E9" s="108">
        <v>1</v>
      </c>
      <c r="F9" s="50">
        <v>45311</v>
      </c>
      <c r="G9" s="50">
        <v>45311</v>
      </c>
      <c r="H9" s="17"/>
      <c r="I9" s="5">
        <f t="shared" si="5"/>
        <v>1</v>
      </c>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row>
    <row r="10" spans="1:65" s="46" customFormat="1" ht="30" customHeight="1" x14ac:dyDescent="0.3">
      <c r="A10" s="14"/>
      <c r="B10" s="52" t="s">
        <v>15</v>
      </c>
      <c r="C10" s="53" t="s">
        <v>14</v>
      </c>
      <c r="D10" s="54">
        <v>1</v>
      </c>
      <c r="E10" s="109">
        <v>1</v>
      </c>
      <c r="F10" s="55">
        <v>45319</v>
      </c>
      <c r="G10" s="55">
        <v>45319</v>
      </c>
      <c r="H10" s="17"/>
      <c r="I10" s="5">
        <f t="shared" si="5"/>
        <v>1</v>
      </c>
      <c r="J10" s="51"/>
      <c r="K10" s="51"/>
      <c r="L10" s="51"/>
      <c r="M10" s="51"/>
      <c r="N10" s="51"/>
      <c r="O10" s="51"/>
      <c r="P10" s="51"/>
      <c r="Q10" s="51"/>
      <c r="R10" s="51"/>
      <c r="S10" s="51"/>
      <c r="T10" s="51"/>
      <c r="U10" s="51"/>
      <c r="V10" s="56"/>
      <c r="W10" s="56"/>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row>
    <row r="11" spans="1:65" s="46" customFormat="1" ht="30" customHeight="1" x14ac:dyDescent="0.3">
      <c r="A11" s="13"/>
      <c r="B11" s="52" t="s">
        <v>16</v>
      </c>
      <c r="C11" s="53" t="s">
        <v>14</v>
      </c>
      <c r="D11" s="54">
        <v>1</v>
      </c>
      <c r="E11" s="109">
        <v>1</v>
      </c>
      <c r="F11" s="50">
        <v>45307</v>
      </c>
      <c r="G11" s="50">
        <v>45307</v>
      </c>
      <c r="H11" s="17"/>
      <c r="I11" s="5">
        <f t="shared" si="5"/>
        <v>1</v>
      </c>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row>
    <row r="12" spans="1:65" s="46" customFormat="1" ht="30" customHeight="1" x14ac:dyDescent="0.3">
      <c r="A12" s="13"/>
      <c r="B12" s="52" t="s">
        <v>17</v>
      </c>
      <c r="C12" s="53" t="s">
        <v>14</v>
      </c>
      <c r="D12" s="54">
        <v>1</v>
      </c>
      <c r="E12" s="109">
        <v>1</v>
      </c>
      <c r="F12" s="55">
        <v>45319</v>
      </c>
      <c r="G12" s="55">
        <v>45320</v>
      </c>
      <c r="H12" s="17"/>
      <c r="I12" s="5">
        <f t="shared" si="5"/>
        <v>2</v>
      </c>
      <c r="J12" s="51"/>
      <c r="K12" s="51"/>
      <c r="L12" s="51"/>
      <c r="M12" s="51"/>
      <c r="N12" s="51"/>
      <c r="O12" s="51"/>
      <c r="P12" s="51"/>
      <c r="Q12" s="51"/>
      <c r="R12" s="51"/>
      <c r="S12" s="51"/>
      <c r="T12" s="51"/>
      <c r="U12" s="51"/>
      <c r="V12" s="51"/>
      <c r="W12" s="51"/>
      <c r="X12" s="51"/>
      <c r="Y12" s="51"/>
      <c r="Z12" s="56"/>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row>
    <row r="13" spans="1:65" s="46" customFormat="1" ht="30" customHeight="1" x14ac:dyDescent="0.3">
      <c r="A13" s="13"/>
      <c r="B13" s="52" t="s">
        <v>18</v>
      </c>
      <c r="C13" s="53" t="s">
        <v>14</v>
      </c>
      <c r="D13" s="54">
        <v>1</v>
      </c>
      <c r="E13" s="109">
        <v>1</v>
      </c>
      <c r="F13" s="55">
        <v>45319</v>
      </c>
      <c r="G13" s="55">
        <v>45320</v>
      </c>
      <c r="H13" s="17"/>
      <c r="I13" s="5"/>
      <c r="J13" s="51"/>
      <c r="K13" s="51"/>
      <c r="L13" s="51"/>
      <c r="M13" s="51"/>
      <c r="N13" s="51"/>
      <c r="O13" s="51"/>
      <c r="P13" s="51"/>
      <c r="Q13" s="51"/>
      <c r="R13" s="51"/>
      <c r="S13" s="51"/>
      <c r="T13" s="51"/>
      <c r="U13" s="51"/>
      <c r="V13" s="51"/>
      <c r="W13" s="51"/>
      <c r="X13" s="51"/>
      <c r="Y13" s="51"/>
      <c r="Z13" s="56"/>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row>
    <row r="14" spans="1:65" s="46" customFormat="1" ht="30" customHeight="1" x14ac:dyDescent="0.3">
      <c r="A14" s="13"/>
      <c r="B14" s="52" t="s">
        <v>19</v>
      </c>
      <c r="C14" s="53" t="s">
        <v>14</v>
      </c>
      <c r="D14" s="54">
        <v>1</v>
      </c>
      <c r="E14" s="109">
        <v>1</v>
      </c>
      <c r="F14" s="55">
        <v>45319</v>
      </c>
      <c r="G14" s="55">
        <v>45320</v>
      </c>
      <c r="H14" s="17"/>
      <c r="I14" s="5"/>
      <c r="J14" s="51"/>
      <c r="K14" s="51"/>
      <c r="L14" s="51"/>
      <c r="M14" s="51"/>
      <c r="N14" s="51"/>
      <c r="O14" s="51"/>
      <c r="P14" s="51"/>
      <c r="Q14" s="51"/>
      <c r="R14" s="51"/>
      <c r="S14" s="51"/>
      <c r="T14" s="51"/>
      <c r="U14" s="51"/>
      <c r="V14" s="51"/>
      <c r="W14" s="51"/>
      <c r="X14" s="51"/>
      <c r="Y14" s="51"/>
      <c r="Z14" s="56"/>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row>
    <row r="15" spans="1:65" s="46" customFormat="1" ht="30" customHeight="1" x14ac:dyDescent="0.3">
      <c r="A15" s="13"/>
      <c r="B15" s="52" t="s">
        <v>20</v>
      </c>
      <c r="C15" s="53" t="s">
        <v>14</v>
      </c>
      <c r="D15" s="54">
        <v>0.99</v>
      </c>
      <c r="E15" s="109">
        <v>1</v>
      </c>
      <c r="F15" s="55">
        <v>45328</v>
      </c>
      <c r="G15" s="55">
        <v>45328</v>
      </c>
      <c r="H15" s="17"/>
      <c r="I15" s="5">
        <f t="shared" si="5"/>
        <v>1</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row>
    <row r="16" spans="1:65" s="46" customFormat="1" ht="30" customHeight="1" x14ac:dyDescent="0.3">
      <c r="A16" s="14"/>
      <c r="B16" s="105" t="s">
        <v>21</v>
      </c>
      <c r="C16" s="57"/>
      <c r="D16" s="58"/>
      <c r="E16" s="110"/>
      <c r="F16" s="59"/>
      <c r="G16" s="60"/>
      <c r="H16" s="17"/>
      <c r="I16" s="5" t="str">
        <f t="shared" si="5"/>
        <v/>
      </c>
    </row>
    <row r="17" spans="1:65" s="46" customFormat="1" ht="30" customHeight="1" x14ac:dyDescent="0.3">
      <c r="A17" s="14"/>
      <c r="B17" s="61" t="s">
        <v>22</v>
      </c>
      <c r="C17" s="62" t="s">
        <v>14</v>
      </c>
      <c r="D17" s="63">
        <v>0.15</v>
      </c>
      <c r="E17" s="111">
        <v>2</v>
      </c>
      <c r="F17" s="64">
        <v>45330</v>
      </c>
      <c r="G17" s="64">
        <v>45332</v>
      </c>
      <c r="H17" s="17"/>
      <c r="I17" s="5">
        <f t="shared" si="5"/>
        <v>3</v>
      </c>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row>
    <row r="18" spans="1:65" s="46" customFormat="1" ht="30" customHeight="1" x14ac:dyDescent="0.3">
      <c r="A18" s="13"/>
      <c r="B18" s="61" t="s">
        <v>23</v>
      </c>
      <c r="C18" s="62" t="s">
        <v>14</v>
      </c>
      <c r="D18" s="63">
        <v>0.8</v>
      </c>
      <c r="E18" s="111">
        <v>1</v>
      </c>
      <c r="F18" s="64">
        <v>45330</v>
      </c>
      <c r="G18" s="64">
        <v>45330</v>
      </c>
      <c r="H18" s="17"/>
      <c r="I18" s="5">
        <f t="shared" si="5"/>
        <v>1</v>
      </c>
      <c r="J18" s="51"/>
      <c r="K18" s="51"/>
      <c r="L18" s="51"/>
      <c r="M18" s="51"/>
      <c r="N18" s="51"/>
      <c r="O18" s="51"/>
      <c r="P18" s="51"/>
      <c r="Q18" s="51"/>
      <c r="R18" s="51"/>
      <c r="S18" s="51"/>
      <c r="T18" s="51"/>
      <c r="U18" s="51"/>
      <c r="V18" s="56"/>
      <c r="W18" s="56"/>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row>
    <row r="19" spans="1:65" s="46" customFormat="1" ht="30" customHeight="1" x14ac:dyDescent="0.3">
      <c r="A19" s="13"/>
      <c r="B19" s="61" t="s">
        <v>24</v>
      </c>
      <c r="C19" s="62" t="s">
        <v>14</v>
      </c>
      <c r="D19" s="63">
        <v>0.7</v>
      </c>
      <c r="E19" s="111">
        <v>2</v>
      </c>
      <c r="F19" s="64">
        <v>45332</v>
      </c>
      <c r="G19" s="64">
        <v>45333</v>
      </c>
      <c r="H19" s="17"/>
      <c r="I19" s="5">
        <f t="shared" si="5"/>
        <v>2</v>
      </c>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row>
    <row r="20" spans="1:65" s="46" customFormat="1" ht="30" customHeight="1" x14ac:dyDescent="0.3">
      <c r="A20" s="13"/>
      <c r="B20" s="61" t="s">
        <v>25</v>
      </c>
      <c r="C20" s="62" t="s">
        <v>14</v>
      </c>
      <c r="D20" s="63">
        <v>0.05</v>
      </c>
      <c r="E20" s="111">
        <v>2</v>
      </c>
      <c r="F20" s="64">
        <v>45334</v>
      </c>
      <c r="G20" s="64">
        <v>45336</v>
      </c>
      <c r="H20" s="17"/>
      <c r="I20" s="5">
        <f t="shared" si="5"/>
        <v>3</v>
      </c>
      <c r="J20" s="51"/>
      <c r="K20" s="51"/>
      <c r="L20" s="51"/>
      <c r="M20" s="51"/>
      <c r="N20" s="51"/>
      <c r="O20" s="51"/>
      <c r="P20" s="51"/>
      <c r="Q20" s="51"/>
      <c r="R20" s="51"/>
      <c r="S20" s="51"/>
      <c r="T20" s="51"/>
      <c r="U20" s="51"/>
      <c r="V20" s="51"/>
      <c r="W20" s="51"/>
      <c r="X20" s="51"/>
      <c r="Y20" s="51"/>
      <c r="Z20" s="56"/>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row>
    <row r="21" spans="1:65" s="46" customFormat="1" ht="30" customHeight="1" x14ac:dyDescent="0.3">
      <c r="A21" s="13"/>
      <c r="B21" s="61" t="s">
        <v>26</v>
      </c>
      <c r="C21" s="62" t="s">
        <v>14</v>
      </c>
      <c r="D21" s="63">
        <v>0.5</v>
      </c>
      <c r="E21" s="111">
        <v>1</v>
      </c>
      <c r="F21" s="64">
        <v>45334</v>
      </c>
      <c r="G21" s="64">
        <v>45335</v>
      </c>
      <c r="H21" s="17"/>
      <c r="I21" s="5"/>
      <c r="J21" s="51"/>
      <c r="K21" s="51"/>
      <c r="L21" s="51"/>
      <c r="M21" s="51"/>
      <c r="N21" s="51"/>
      <c r="O21" s="51"/>
      <c r="P21" s="51"/>
      <c r="Q21" s="51"/>
      <c r="R21" s="51"/>
      <c r="S21" s="51"/>
      <c r="T21" s="51"/>
      <c r="U21" s="51"/>
      <c r="V21" s="51"/>
      <c r="W21" s="51"/>
      <c r="X21" s="51"/>
      <c r="Y21" s="51"/>
      <c r="Z21" s="56"/>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row>
    <row r="22" spans="1:65" s="46" customFormat="1" ht="30" customHeight="1" x14ac:dyDescent="0.3">
      <c r="A22" s="13"/>
      <c r="B22" s="61" t="s">
        <v>27</v>
      </c>
      <c r="C22" s="62" t="s">
        <v>14</v>
      </c>
      <c r="D22" s="63">
        <v>0.05</v>
      </c>
      <c r="E22" s="111">
        <v>1</v>
      </c>
      <c r="F22" s="64">
        <v>45351</v>
      </c>
      <c r="G22" s="64">
        <v>45351</v>
      </c>
      <c r="H22" s="17"/>
      <c r="I22" s="5"/>
      <c r="J22" s="51"/>
      <c r="K22" s="51"/>
      <c r="L22" s="51"/>
      <c r="M22" s="51"/>
      <c r="N22" s="51"/>
      <c r="O22" s="51"/>
      <c r="P22" s="51"/>
      <c r="Q22" s="51"/>
      <c r="R22" s="51"/>
      <c r="S22" s="51"/>
      <c r="T22" s="51"/>
      <c r="U22" s="51"/>
      <c r="V22" s="51"/>
      <c r="W22" s="51"/>
      <c r="X22" s="51"/>
      <c r="Y22" s="51"/>
      <c r="Z22" s="56"/>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row>
    <row r="23" spans="1:65" s="46" customFormat="1" ht="30" customHeight="1" x14ac:dyDescent="0.3">
      <c r="A23" s="13"/>
      <c r="B23" s="61" t="s">
        <v>20</v>
      </c>
      <c r="C23" s="62" t="s">
        <v>14</v>
      </c>
      <c r="D23" s="63">
        <v>0.05</v>
      </c>
      <c r="E23" s="111">
        <v>1</v>
      </c>
      <c r="F23" s="64">
        <v>45351</v>
      </c>
      <c r="G23" s="64">
        <v>45351</v>
      </c>
      <c r="H23" s="17"/>
      <c r="I23" s="5">
        <f t="shared" si="5"/>
        <v>1</v>
      </c>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row>
    <row r="24" spans="1:65" s="46" customFormat="1" ht="30" customHeight="1" x14ac:dyDescent="0.3">
      <c r="A24" s="13"/>
      <c r="B24" s="65" t="s">
        <v>28</v>
      </c>
      <c r="C24" s="66"/>
      <c r="D24" s="67"/>
      <c r="E24" s="112"/>
      <c r="F24" s="68"/>
      <c r="G24" s="69"/>
      <c r="H24" s="17"/>
      <c r="I24" s="5" t="str">
        <f t="shared" si="5"/>
        <v/>
      </c>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row>
    <row r="25" spans="1:65" s="46" customFormat="1" ht="30" customHeight="1" x14ac:dyDescent="0.3">
      <c r="A25" s="13"/>
      <c r="B25" s="71" t="s">
        <v>29</v>
      </c>
      <c r="C25" s="72" t="s">
        <v>14</v>
      </c>
      <c r="D25" s="73">
        <v>0.05</v>
      </c>
      <c r="E25" s="113">
        <v>1</v>
      </c>
      <c r="F25" s="74">
        <v>45342</v>
      </c>
      <c r="G25" s="74">
        <v>45344</v>
      </c>
      <c r="H25" s="17"/>
      <c r="I25" s="5">
        <f t="shared" si="5"/>
        <v>3</v>
      </c>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row>
    <row r="26" spans="1:65" s="46" customFormat="1" ht="30" customHeight="1" x14ac:dyDescent="0.3">
      <c r="A26" s="13"/>
      <c r="B26" s="71" t="s">
        <v>30</v>
      </c>
      <c r="C26" s="72" t="s">
        <v>14</v>
      </c>
      <c r="D26" s="73">
        <v>0.05</v>
      </c>
      <c r="E26" s="113">
        <v>30</v>
      </c>
      <c r="F26" s="74">
        <v>45344</v>
      </c>
      <c r="G26" s="74">
        <v>45380</v>
      </c>
      <c r="H26" s="17"/>
      <c r="I26" s="5">
        <f t="shared" si="5"/>
        <v>37</v>
      </c>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row>
    <row r="27" spans="1:65" s="46" customFormat="1" ht="30" customHeight="1" x14ac:dyDescent="0.3">
      <c r="A27" s="13"/>
      <c r="B27" s="71" t="s">
        <v>31</v>
      </c>
      <c r="C27" s="72" t="s">
        <v>14</v>
      </c>
      <c r="D27" s="73">
        <v>0.05</v>
      </c>
      <c r="E27" s="113">
        <v>30</v>
      </c>
      <c r="F27" s="74">
        <v>45344</v>
      </c>
      <c r="G27" s="74">
        <v>45381</v>
      </c>
      <c r="H27" s="17"/>
      <c r="I27" s="5">
        <f t="shared" si="5"/>
        <v>38</v>
      </c>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row>
    <row r="28" spans="1:65" s="46" customFormat="1" ht="30" customHeight="1" x14ac:dyDescent="0.3">
      <c r="A28" s="13"/>
      <c r="B28" s="71" t="s">
        <v>32</v>
      </c>
      <c r="C28" s="72" t="s">
        <v>14</v>
      </c>
      <c r="D28" s="73">
        <v>0.05</v>
      </c>
      <c r="E28" s="113">
        <v>25</v>
      </c>
      <c r="F28" s="74">
        <v>45353</v>
      </c>
      <c r="G28" s="74">
        <v>45381</v>
      </c>
      <c r="H28" s="17"/>
      <c r="I28" s="5">
        <f t="shared" si="5"/>
        <v>29</v>
      </c>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row>
    <row r="29" spans="1:65" s="46" customFormat="1" ht="30" customHeight="1" x14ac:dyDescent="0.3">
      <c r="A29" s="13"/>
      <c r="B29" s="71" t="s">
        <v>33</v>
      </c>
      <c r="C29" s="72" t="s">
        <v>14</v>
      </c>
      <c r="D29" s="73">
        <v>0.05</v>
      </c>
      <c r="E29" s="113">
        <v>10</v>
      </c>
      <c r="F29" s="74">
        <v>45354</v>
      </c>
      <c r="G29" s="74">
        <v>45366</v>
      </c>
      <c r="H29" s="17"/>
      <c r="I29" s="5"/>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row>
    <row r="30" spans="1:65" s="46" customFormat="1" ht="30" customHeight="1" x14ac:dyDescent="0.3">
      <c r="A30" s="13"/>
      <c r="B30" s="71" t="s">
        <v>20</v>
      </c>
      <c r="C30" s="72" t="s">
        <v>14</v>
      </c>
      <c r="D30" s="73">
        <v>0.05</v>
      </c>
      <c r="E30" s="113">
        <v>1</v>
      </c>
      <c r="F30" s="74">
        <v>45391</v>
      </c>
      <c r="G30" s="74">
        <v>45391</v>
      </c>
      <c r="H30" s="17"/>
      <c r="I30" s="5">
        <f t="shared" si="5"/>
        <v>1</v>
      </c>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row>
    <row r="31" spans="1:65" s="46" customFormat="1" ht="30" customHeight="1" x14ac:dyDescent="0.3">
      <c r="A31" s="13"/>
      <c r="B31" s="75" t="s">
        <v>34</v>
      </c>
      <c r="C31" s="76"/>
      <c r="D31" s="77"/>
      <c r="E31" s="114"/>
      <c r="F31" s="78"/>
      <c r="G31" s="79"/>
      <c r="H31" s="17"/>
      <c r="I31" s="5" t="str">
        <f t="shared" si="5"/>
        <v/>
      </c>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row>
    <row r="32" spans="1:65" s="46" customFormat="1" ht="30" customHeight="1" x14ac:dyDescent="0.3">
      <c r="A32" s="13"/>
      <c r="B32" s="81" t="s">
        <v>35</v>
      </c>
      <c r="C32" s="82" t="s">
        <v>14</v>
      </c>
      <c r="D32" s="83">
        <v>0.05</v>
      </c>
      <c r="E32" s="115" t="s">
        <v>36</v>
      </c>
      <c r="F32" s="84" t="s">
        <v>37</v>
      </c>
      <c r="G32" s="84" t="s">
        <v>37</v>
      </c>
      <c r="H32" s="17"/>
      <c r="I32" s="5" t="e">
        <f t="shared" si="5"/>
        <v>#VALUE!</v>
      </c>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row>
    <row r="33" spans="1:65" s="46" customFormat="1" ht="30" customHeight="1" x14ac:dyDescent="0.3">
      <c r="A33" s="13"/>
      <c r="B33" s="81" t="s">
        <v>38</v>
      </c>
      <c r="C33" s="82" t="s">
        <v>14</v>
      </c>
      <c r="D33" s="83">
        <v>0.05</v>
      </c>
      <c r="E33" s="115" t="s">
        <v>36</v>
      </c>
      <c r="F33" s="84" t="s">
        <v>37</v>
      </c>
      <c r="G33" s="84" t="s">
        <v>37</v>
      </c>
      <c r="H33" s="17"/>
      <c r="I33" s="5" t="e">
        <f t="shared" si="5"/>
        <v>#VALUE!</v>
      </c>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row>
    <row r="34" spans="1:65" s="46" customFormat="1" ht="30" customHeight="1" x14ac:dyDescent="0.3">
      <c r="A34" s="13"/>
      <c r="B34" s="81" t="s">
        <v>39</v>
      </c>
      <c r="C34" s="82" t="s">
        <v>14</v>
      </c>
      <c r="D34" s="83">
        <v>0.05</v>
      </c>
      <c r="E34" s="115" t="s">
        <v>40</v>
      </c>
      <c r="F34" s="84" t="s">
        <v>37</v>
      </c>
      <c r="G34" s="84" t="s">
        <v>37</v>
      </c>
      <c r="H34" s="17"/>
      <c r="I34" s="5" t="e">
        <f t="shared" si="5"/>
        <v>#VALUE!</v>
      </c>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row>
    <row r="35" spans="1:65" s="46" customFormat="1" ht="30" customHeight="1" x14ac:dyDescent="0.3">
      <c r="A35" s="13"/>
      <c r="B35" s="81" t="s">
        <v>41</v>
      </c>
      <c r="C35" s="82" t="s">
        <v>14</v>
      </c>
      <c r="D35" s="83">
        <v>0.05</v>
      </c>
      <c r="E35" s="115">
        <v>3</v>
      </c>
      <c r="F35" s="84" t="s">
        <v>37</v>
      </c>
      <c r="G35" s="84" t="s">
        <v>37</v>
      </c>
      <c r="H35" s="17"/>
      <c r="I35" s="5" t="e">
        <f t="shared" si="5"/>
        <v>#VALUE!</v>
      </c>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row>
    <row r="36" spans="1:65" s="46" customFormat="1" ht="30" customHeight="1" x14ac:dyDescent="0.3">
      <c r="A36" s="13"/>
      <c r="B36" s="81" t="s">
        <v>42</v>
      </c>
      <c r="C36" s="82" t="s">
        <v>14</v>
      </c>
      <c r="D36" s="83">
        <v>0.05</v>
      </c>
      <c r="E36" s="115">
        <v>4</v>
      </c>
      <c r="F36" s="84">
        <v>45354</v>
      </c>
      <c r="G36" s="84">
        <v>45386</v>
      </c>
      <c r="H36" s="17"/>
      <c r="I36" s="5"/>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row>
    <row r="37" spans="1:65" s="46" customFormat="1" ht="30" customHeight="1" x14ac:dyDescent="0.3">
      <c r="A37" s="13"/>
      <c r="B37" s="75" t="s">
        <v>43</v>
      </c>
      <c r="C37" s="75"/>
      <c r="D37" s="83">
        <v>0.05</v>
      </c>
      <c r="E37" s="116"/>
      <c r="F37" s="75"/>
      <c r="G37" s="75"/>
      <c r="H37" s="17"/>
      <c r="I37" s="5"/>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row>
    <row r="38" spans="1:65" s="46" customFormat="1" ht="30" customHeight="1" x14ac:dyDescent="0.3">
      <c r="A38" s="13"/>
      <c r="B38" s="71" t="s">
        <v>44</v>
      </c>
      <c r="C38" s="71" t="s">
        <v>14</v>
      </c>
      <c r="D38" s="117">
        <v>0.05</v>
      </c>
      <c r="E38" s="71">
        <v>2</v>
      </c>
      <c r="F38" s="106">
        <v>45402</v>
      </c>
      <c r="G38" s="106">
        <v>45406</v>
      </c>
      <c r="H38" s="17"/>
      <c r="I38" s="5"/>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row>
    <row r="39" spans="1:65" s="46" customFormat="1" ht="30" customHeight="1" x14ac:dyDescent="0.3">
      <c r="A39" s="13"/>
      <c r="B39" s="71" t="s">
        <v>41</v>
      </c>
      <c r="C39" s="71" t="s">
        <v>14</v>
      </c>
      <c r="D39" s="117">
        <v>0.05</v>
      </c>
      <c r="E39" s="71" t="s">
        <v>37</v>
      </c>
      <c r="F39" s="71" t="s">
        <v>37</v>
      </c>
      <c r="G39" s="71" t="s">
        <v>37</v>
      </c>
      <c r="H39" s="17"/>
      <c r="I39" s="5"/>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row>
    <row r="40" spans="1:65" s="46" customFormat="1" ht="30" customHeight="1" x14ac:dyDescent="0.3">
      <c r="A40" s="13"/>
      <c r="B40" s="71" t="s">
        <v>45</v>
      </c>
      <c r="C40" s="71" t="s">
        <v>14</v>
      </c>
      <c r="D40" s="117">
        <v>0.05</v>
      </c>
      <c r="E40" s="71" t="s">
        <v>37</v>
      </c>
      <c r="F40" s="106">
        <v>45411</v>
      </c>
      <c r="G40" s="106">
        <v>45412</v>
      </c>
      <c r="H40" s="17"/>
      <c r="I40" s="5"/>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row>
    <row r="41" spans="1:65" s="46" customFormat="1" ht="30" customHeight="1" x14ac:dyDescent="0.3">
      <c r="A41" s="13"/>
      <c r="B41" s="71" t="s">
        <v>42</v>
      </c>
      <c r="C41" s="71" t="s">
        <v>14</v>
      </c>
      <c r="D41" s="117">
        <v>0.05</v>
      </c>
      <c r="E41" s="71" t="s">
        <v>37</v>
      </c>
      <c r="F41" s="106">
        <v>45412</v>
      </c>
      <c r="G41" s="106">
        <v>45413</v>
      </c>
      <c r="H41" s="17"/>
      <c r="I41" s="5"/>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row>
    <row r="42" spans="1:65" s="46" customFormat="1" ht="30" customHeight="1" x14ac:dyDescent="0.3">
      <c r="A42" s="13"/>
      <c r="B42" s="71" t="s">
        <v>46</v>
      </c>
      <c r="C42" s="71" t="s">
        <v>14</v>
      </c>
      <c r="D42" s="117">
        <v>0.05</v>
      </c>
      <c r="E42" s="71">
        <v>1</v>
      </c>
      <c r="F42" s="106">
        <v>45414</v>
      </c>
      <c r="G42" s="106">
        <v>45414</v>
      </c>
      <c r="H42" s="17"/>
      <c r="I42" s="5">
        <f t="shared" si="5"/>
        <v>1</v>
      </c>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row>
    <row r="43" spans="1:65" s="46" customFormat="1" ht="30" customHeight="1" x14ac:dyDescent="0.3">
      <c r="A43" s="13"/>
      <c r="B43" s="85"/>
      <c r="C43" s="86"/>
      <c r="D43" s="87"/>
      <c r="E43" s="87"/>
      <c r="F43" s="88"/>
      <c r="G43" s="88"/>
      <c r="H43" s="17"/>
      <c r="I43" s="5" t="str">
        <f t="shared" si="5"/>
        <v/>
      </c>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row>
    <row r="44" spans="1:65" s="46" customFormat="1" ht="30" customHeight="1" x14ac:dyDescent="0.3">
      <c r="A44" s="14"/>
      <c r="B44" s="89" t="s">
        <v>47</v>
      </c>
      <c r="C44" s="90"/>
      <c r="D44" s="91"/>
      <c r="E44" s="91"/>
      <c r="F44" s="92"/>
      <c r="G44" s="93"/>
      <c r="H44" s="17"/>
      <c r="I44" s="6" t="str">
        <f t="shared" si="5"/>
        <v/>
      </c>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94"/>
      <c r="BL44" s="94"/>
      <c r="BM44" s="94"/>
    </row>
    <row r="45" spans="1:65" ht="30" customHeight="1" x14ac:dyDescent="0.3">
      <c r="H45" s="3"/>
    </row>
    <row r="46" spans="1:65" ht="30" customHeight="1" x14ac:dyDescent="0.3">
      <c r="C46" s="16"/>
      <c r="G46" s="15"/>
    </row>
    <row r="47" spans="1:65" ht="30" customHeight="1" x14ac:dyDescent="0.3">
      <c r="C47" s="4"/>
    </row>
  </sheetData>
  <mergeCells count="19">
    <mergeCell ref="BG4:BM4"/>
    <mergeCell ref="J4:P4"/>
    <mergeCell ref="Q4:W4"/>
    <mergeCell ref="X4:AD4"/>
    <mergeCell ref="AE4:AK4"/>
    <mergeCell ref="AL4:AR4"/>
    <mergeCell ref="AS4:AY4"/>
    <mergeCell ref="AZ4:BF4"/>
    <mergeCell ref="G5:G6"/>
    <mergeCell ref="R2:AA2"/>
    <mergeCell ref="R1:AA1"/>
    <mergeCell ref="J1:P1"/>
    <mergeCell ref="J2:P2"/>
    <mergeCell ref="A5:A6"/>
    <mergeCell ref="B5:B6"/>
    <mergeCell ref="C5:C6"/>
    <mergeCell ref="D5:D6"/>
    <mergeCell ref="F5:F6"/>
    <mergeCell ref="E5:E6"/>
  </mergeCells>
  <conditionalFormatting sqref="D43:E44 E36 D36:D37 D7:E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9:BM15">
    <cfRule type="expression" dxfId="8" priority="6">
      <formula>AND(task_start&lt;=J$5,ROUNDDOWN((task_end-task_start+1)*task_progress,0)+task_start-1&gt;=J$5)</formula>
    </cfRule>
    <cfRule type="expression" dxfId="7" priority="7" stopIfTrue="1">
      <formula>AND(task_end&gt;=J$5,task_start&lt;K$5)</formula>
    </cfRule>
  </conditionalFormatting>
  <conditionalFormatting sqref="J17:BM23">
    <cfRule type="expression" dxfId="6" priority="4">
      <formula>AND(task_start&lt;=J$5,ROUNDDOWN((task_end-task_start+1)*task_progress,0)+task_start-1&gt;=J$5)</formula>
    </cfRule>
    <cfRule type="expression" dxfId="5" priority="5" stopIfTrue="1">
      <formula>AND(task_end&gt;=J$5,task_start&lt;K$5)</formula>
    </cfRule>
  </conditionalFormatting>
  <conditionalFormatting sqref="J25:BM30">
    <cfRule type="expression" dxfId="4" priority="2">
      <formula>AND(task_start&lt;=J$5,ROUNDDOWN((task_end-task_start+1)*task_progress,0)+task_start-1&gt;=J$5)</formula>
    </cfRule>
    <cfRule type="expression" dxfId="3" priority="3" stopIfTrue="1">
      <formula>AND(task_end&gt;=J$5,task_start&lt;K$5)</formula>
    </cfRule>
  </conditionalFormatting>
  <conditionalFormatting sqref="J32:BM42">
    <cfRule type="expression" dxfId="2" priority="36">
      <formula>AND(task_start&lt;=J$5,ROUNDDOWN((task_end-task_start+1)*task_progress,0)+task_start-1&gt;=J$5)</formula>
    </cfRule>
    <cfRule type="expression" dxfId="1" priority="37" stopIfTrue="1">
      <formula>AND(task_end&gt;=J$5,task_start&lt;K$5)</formula>
    </cfRule>
  </conditionalFormatting>
  <conditionalFormatting sqref="J4:BM42">
    <cfRule type="expression" dxfId="0" priority="1">
      <formula>AND(TODAY()&gt;=J$5, TODAY()&lt;K$5)</formula>
    </cfRule>
  </conditionalFormatting>
  <dataValidations count="13">
    <dataValidation type="whole" operator="greaterThanOrEqual" allowBlank="1" showInputMessage="1" promptTitle="Display Week" prompt="Changing this number will scroll the Gantt Chart view." sqref="R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4"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D43:E44 E36 D36:D37 D7:E35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8" t="s">
        <v>3</v>
      </c>
      <c r="B2" s="8"/>
    </row>
    <row r="3" spans="1:2" s="11" customFormat="1" ht="27" customHeight="1" x14ac:dyDescent="0.3">
      <c r="A3" s="99"/>
      <c r="B3" s="12"/>
    </row>
    <row r="4" spans="1:2" s="10" customFormat="1" ht="30.5" x14ac:dyDescent="0.85">
      <c r="A4" s="100" t="s">
        <v>48</v>
      </c>
    </row>
    <row r="5" spans="1:2" ht="74.25" customHeight="1" x14ac:dyDescent="0.25">
      <c r="A5" s="101" t="s">
        <v>49</v>
      </c>
    </row>
    <row r="6" spans="1:2" ht="26.25" customHeight="1" x14ac:dyDescent="0.25">
      <c r="A6" s="100" t="s">
        <v>50</v>
      </c>
    </row>
    <row r="7" spans="1:2" s="7" customFormat="1" ht="205.15" customHeight="1" x14ac:dyDescent="0.3">
      <c r="A7" s="102" t="s">
        <v>51</v>
      </c>
    </row>
    <row r="8" spans="1:2" s="10" customFormat="1" ht="30.5" x14ac:dyDescent="0.85">
      <c r="A8" s="100" t="s">
        <v>52</v>
      </c>
    </row>
    <row r="9" spans="1:2" ht="42" x14ac:dyDescent="0.25">
      <c r="A9" s="101" t="s">
        <v>53</v>
      </c>
    </row>
    <row r="10" spans="1:2" s="7" customFormat="1" ht="28.15" customHeight="1" x14ac:dyDescent="0.3">
      <c r="A10" s="103" t="s">
        <v>54</v>
      </c>
    </row>
    <row r="11" spans="1:2" s="10" customFormat="1" ht="30.5" x14ac:dyDescent="0.85">
      <c r="A11" s="100" t="s">
        <v>55</v>
      </c>
    </row>
    <row r="12" spans="1:2" ht="28" x14ac:dyDescent="0.25">
      <c r="A12" s="101" t="s">
        <v>56</v>
      </c>
    </row>
    <row r="13" spans="1:2" s="7" customFormat="1" ht="28.15" customHeight="1" x14ac:dyDescent="0.3">
      <c r="A13" s="103" t="s">
        <v>57</v>
      </c>
    </row>
    <row r="14" spans="1:2" s="10" customFormat="1" ht="30.5" x14ac:dyDescent="0.85">
      <c r="A14" s="100" t="s">
        <v>58</v>
      </c>
    </row>
    <row r="15" spans="1:2" ht="75" customHeight="1" x14ac:dyDescent="0.25">
      <c r="A15" s="101" t="s">
        <v>59</v>
      </c>
    </row>
    <row r="16" spans="1:2" ht="70" x14ac:dyDescent="0.25">
      <c r="A16" s="101" t="s">
        <v>60</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Iyanu Lamina</cp:lastModifiedBy>
  <cp:revision/>
  <dcterms:created xsi:type="dcterms:W3CDTF">2024-01-29T01:13:15Z</dcterms:created>
  <dcterms:modified xsi:type="dcterms:W3CDTF">2024-01-29T20:19:58Z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