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\PycharmProjects\current\experiments\"/>
    </mc:Choice>
  </mc:AlternateContent>
  <xr:revisionPtr revIDLastSave="0" documentId="13_ncr:1_{77264E9D-BFA7-40C3-B77D-A411D85D3AFA}" xr6:coauthVersionLast="43" xr6:coauthVersionMax="43" xr10:uidLastSave="{00000000-0000-0000-0000-000000000000}"/>
  <bookViews>
    <workbookView xWindow="-108" yWindow="-108" windowWidth="23256" windowHeight="12576" activeTab="1" xr2:uid="{AB1890BE-3AD9-40E3-8A77-F51DCCE4E7BD}"/>
  </bookViews>
  <sheets>
    <sheet name="Binary Letters" sheetId="1" r:id="rId1"/>
    <sheet name="Multi letters" sheetId="2" r:id="rId2"/>
    <sheet name="Bike" sheetId="5" r:id="rId3"/>
    <sheet name="Cal housing" sheetId="6" r:id="rId4"/>
  </sheets>
  <definedNames>
    <definedName name="_xlnm._FilterDatabase" localSheetId="0" hidden="1">'Binary Letters'!$F$2:$G$18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19" i="1" l="1"/>
  <c r="BA19" i="1"/>
  <c r="BC19" i="1" s="1"/>
  <c r="BE19" i="1" s="1"/>
  <c r="BB19" i="1"/>
  <c r="BG19" i="1"/>
  <c r="BH19" i="1"/>
  <c r="BK19" i="1" s="1"/>
  <c r="BI19" i="1"/>
  <c r="BJ19" i="1"/>
  <c r="BA6" i="1"/>
  <c r="BB6" i="1"/>
  <c r="BC6" i="1"/>
  <c r="BE6" i="1" s="1"/>
  <c r="BD6" i="1"/>
  <c r="BG6" i="1"/>
  <c r="BH6" i="1"/>
  <c r="BJ6" i="1" s="1"/>
  <c r="BI6" i="1"/>
  <c r="BA7" i="1"/>
  <c r="BB7" i="1"/>
  <c r="BC7" i="1" s="1"/>
  <c r="BG7" i="1"/>
  <c r="BJ7" i="1" s="1"/>
  <c r="BH7" i="1"/>
  <c r="BA8" i="1"/>
  <c r="BB8" i="1"/>
  <c r="BE8" i="1" s="1"/>
  <c r="BC8" i="1"/>
  <c r="BD8" i="1"/>
  <c r="BG8" i="1"/>
  <c r="BH8" i="1"/>
  <c r="BJ8" i="1" s="1"/>
  <c r="BI8" i="1"/>
  <c r="BA9" i="1"/>
  <c r="BB9" i="1"/>
  <c r="BC9" i="1" s="1"/>
  <c r="BG9" i="1"/>
  <c r="BI9" i="1" s="1"/>
  <c r="BH9" i="1"/>
  <c r="BA10" i="1"/>
  <c r="BB10" i="1"/>
  <c r="BE10" i="1" s="1"/>
  <c r="BC10" i="1"/>
  <c r="BD10" i="1"/>
  <c r="BG10" i="1"/>
  <c r="BH10" i="1"/>
  <c r="BJ10" i="1" s="1"/>
  <c r="BI10" i="1"/>
  <c r="BA11" i="1"/>
  <c r="BB11" i="1"/>
  <c r="BC11" i="1" s="1"/>
  <c r="BG11" i="1"/>
  <c r="BI11" i="1" s="1"/>
  <c r="BH11" i="1"/>
  <c r="BA12" i="1"/>
  <c r="BB12" i="1"/>
  <c r="BE12" i="1" s="1"/>
  <c r="BC12" i="1"/>
  <c r="BD12" i="1"/>
  <c r="BG12" i="1"/>
  <c r="BH12" i="1"/>
  <c r="BJ12" i="1" s="1"/>
  <c r="BI12" i="1"/>
  <c r="BA13" i="1"/>
  <c r="BB13" i="1"/>
  <c r="BC13" i="1" s="1"/>
  <c r="BG13" i="1"/>
  <c r="BI13" i="1" s="1"/>
  <c r="BH13" i="1"/>
  <c r="BA14" i="1"/>
  <c r="BB14" i="1"/>
  <c r="BE14" i="1" s="1"/>
  <c r="BC14" i="1"/>
  <c r="BD14" i="1"/>
  <c r="BG14" i="1"/>
  <c r="BH14" i="1"/>
  <c r="BJ14" i="1" s="1"/>
  <c r="BI14" i="1"/>
  <c r="BA15" i="1"/>
  <c r="BB15" i="1"/>
  <c r="BC15" i="1" s="1"/>
  <c r="BG15" i="1"/>
  <c r="BJ15" i="1" s="1"/>
  <c r="BH15" i="1"/>
  <c r="BA16" i="1"/>
  <c r="BB16" i="1"/>
  <c r="BE16" i="1" s="1"/>
  <c r="BC16" i="1"/>
  <c r="BD16" i="1"/>
  <c r="BG16" i="1"/>
  <c r="BH16" i="1"/>
  <c r="BJ16" i="1" s="1"/>
  <c r="BI16" i="1"/>
  <c r="BA17" i="1"/>
  <c r="BB17" i="1"/>
  <c r="BC17" i="1" s="1"/>
  <c r="BG17" i="1"/>
  <c r="BJ17" i="1" s="1"/>
  <c r="BH17" i="1"/>
  <c r="BA18" i="1"/>
  <c r="BB18" i="1"/>
  <c r="BE18" i="1" s="1"/>
  <c r="BC18" i="1"/>
  <c r="BD18" i="1"/>
  <c r="BG18" i="1"/>
  <c r="BH18" i="1"/>
  <c r="BJ18" i="1" s="1"/>
  <c r="BI18" i="1"/>
  <c r="BK4" i="1"/>
  <c r="BJ4" i="1"/>
  <c r="BI4" i="1"/>
  <c r="BH4" i="1"/>
  <c r="BG4" i="1"/>
  <c r="BE4" i="1"/>
  <c r="BD4" i="1"/>
  <c r="BC4" i="1"/>
  <c r="BB4" i="1"/>
  <c r="BA4" i="1"/>
  <c r="BJ5" i="1"/>
  <c r="BH5" i="1"/>
  <c r="BG5" i="1"/>
  <c r="BI5" i="1" s="1"/>
  <c r="BK5" i="1" s="1"/>
  <c r="BB5" i="1"/>
  <c r="BD5" i="1" s="1"/>
  <c r="BA5" i="1"/>
  <c r="AG6" i="1"/>
  <c r="AH6" i="1"/>
  <c r="AI6" i="1" s="1"/>
  <c r="AK6" i="1" s="1"/>
  <c r="AJ6" i="1"/>
  <c r="AM6" i="1"/>
  <c r="AP6" i="1" s="1"/>
  <c r="AN6" i="1"/>
  <c r="AO6" i="1"/>
  <c r="AG7" i="1"/>
  <c r="AH7" i="1"/>
  <c r="AI7" i="1" s="1"/>
  <c r="AM7" i="1"/>
  <c r="AO7" i="1" s="1"/>
  <c r="AN7" i="1"/>
  <c r="AP7" i="1" s="1"/>
  <c r="AG8" i="1"/>
  <c r="AH8" i="1"/>
  <c r="AJ8" i="1"/>
  <c r="AM8" i="1"/>
  <c r="AP8" i="1" s="1"/>
  <c r="AN8" i="1"/>
  <c r="AO8" i="1"/>
  <c r="AQ8" i="1" s="1"/>
  <c r="AG9" i="1"/>
  <c r="AH9" i="1"/>
  <c r="AI9" i="1" s="1"/>
  <c r="AM9" i="1"/>
  <c r="AO9" i="1" s="1"/>
  <c r="AN9" i="1"/>
  <c r="AP9" i="1" s="1"/>
  <c r="AG10" i="1"/>
  <c r="AH10" i="1"/>
  <c r="AJ10" i="1"/>
  <c r="AM10" i="1"/>
  <c r="AP10" i="1" s="1"/>
  <c r="AN10" i="1"/>
  <c r="AO10" i="1"/>
  <c r="AG11" i="1"/>
  <c r="AH11" i="1"/>
  <c r="AI11" i="1" s="1"/>
  <c r="AM11" i="1"/>
  <c r="AP11" i="1" s="1"/>
  <c r="AN11" i="1"/>
  <c r="AG12" i="1"/>
  <c r="AH12" i="1"/>
  <c r="AK12" i="1" s="1"/>
  <c r="AI12" i="1"/>
  <c r="AJ12" i="1"/>
  <c r="AM12" i="1"/>
  <c r="AN12" i="1"/>
  <c r="AP12" i="1" s="1"/>
  <c r="AO12" i="1"/>
  <c r="AG13" i="1"/>
  <c r="AH13" i="1"/>
  <c r="AI13" i="1" s="1"/>
  <c r="AM13" i="1"/>
  <c r="AO13" i="1" s="1"/>
  <c r="AN13" i="1"/>
  <c r="AG14" i="1"/>
  <c r="AH14" i="1"/>
  <c r="AK14" i="1" s="1"/>
  <c r="AI14" i="1"/>
  <c r="AJ14" i="1"/>
  <c r="AM14" i="1"/>
  <c r="AN14" i="1"/>
  <c r="AP14" i="1" s="1"/>
  <c r="AO14" i="1"/>
  <c r="AG15" i="1"/>
  <c r="AH15" i="1"/>
  <c r="AI15" i="1" s="1"/>
  <c r="AM15" i="1"/>
  <c r="AP15" i="1" s="1"/>
  <c r="AN15" i="1"/>
  <c r="AG16" i="1"/>
  <c r="AH16" i="1"/>
  <c r="AK16" i="1" s="1"/>
  <c r="AI16" i="1"/>
  <c r="AJ16" i="1"/>
  <c r="AM16" i="1"/>
  <c r="AN16" i="1"/>
  <c r="AP16" i="1" s="1"/>
  <c r="AO16" i="1"/>
  <c r="AG17" i="1"/>
  <c r="AH17" i="1"/>
  <c r="AI17" i="1" s="1"/>
  <c r="AM17" i="1"/>
  <c r="AO17" i="1" s="1"/>
  <c r="AN17" i="1"/>
  <c r="AG18" i="1"/>
  <c r="AH18" i="1"/>
  <c r="AK18" i="1" s="1"/>
  <c r="AI18" i="1"/>
  <c r="AJ18" i="1"/>
  <c r="AM18" i="1"/>
  <c r="AN18" i="1"/>
  <c r="AP18" i="1" s="1"/>
  <c r="AO18" i="1"/>
  <c r="AG19" i="1"/>
  <c r="AH19" i="1"/>
  <c r="AI19" i="1" s="1"/>
  <c r="AM19" i="1"/>
  <c r="AO19" i="1" s="1"/>
  <c r="AN19" i="1"/>
  <c r="AQ4" i="1"/>
  <c r="AP4" i="1"/>
  <c r="AP5" i="1"/>
  <c r="AO4" i="1"/>
  <c r="AN4" i="1"/>
  <c r="AM4" i="1"/>
  <c r="AI4" i="1"/>
  <c r="AH4" i="1"/>
  <c r="AG4" i="1"/>
  <c r="AN5" i="1"/>
  <c r="AM5" i="1"/>
  <c r="AJ5" i="1"/>
  <c r="AI5" i="1"/>
  <c r="AH5" i="1"/>
  <c r="AK5" i="1" s="1"/>
  <c r="AG5" i="1"/>
  <c r="AJ4" i="1"/>
  <c r="S9" i="1"/>
  <c r="M6" i="1"/>
  <c r="N6" i="1"/>
  <c r="S6" i="1"/>
  <c r="T6" i="1"/>
  <c r="V6" i="1" s="1"/>
  <c r="M7" i="1"/>
  <c r="N7" i="1"/>
  <c r="O7" i="1" s="1"/>
  <c r="S7" i="1"/>
  <c r="T7" i="1"/>
  <c r="V7" i="1" s="1"/>
  <c r="U7" i="1"/>
  <c r="M8" i="1"/>
  <c r="N8" i="1"/>
  <c r="S8" i="1"/>
  <c r="T8" i="1"/>
  <c r="M9" i="1"/>
  <c r="N9" i="1"/>
  <c r="O9" i="1" s="1"/>
  <c r="P9" i="1"/>
  <c r="T9" i="1"/>
  <c r="U9" i="1" s="1"/>
  <c r="M10" i="1"/>
  <c r="N10" i="1"/>
  <c r="S10" i="1"/>
  <c r="T10" i="1"/>
  <c r="M11" i="1"/>
  <c r="N11" i="1"/>
  <c r="O11" i="1" s="1"/>
  <c r="P11" i="1"/>
  <c r="S11" i="1"/>
  <c r="T11" i="1"/>
  <c r="U11" i="1"/>
  <c r="V11" i="1"/>
  <c r="M12" i="1"/>
  <c r="N12" i="1"/>
  <c r="S12" i="1"/>
  <c r="T12" i="1"/>
  <c r="V12" i="1" s="1"/>
  <c r="M13" i="1"/>
  <c r="N13" i="1"/>
  <c r="P13" i="1"/>
  <c r="S13" i="1"/>
  <c r="V13" i="1" s="1"/>
  <c r="T13" i="1"/>
  <c r="U13" i="1" s="1"/>
  <c r="M14" i="1"/>
  <c r="N14" i="1"/>
  <c r="S14" i="1"/>
  <c r="T14" i="1"/>
  <c r="V14" i="1" s="1"/>
  <c r="M15" i="1"/>
  <c r="N15" i="1"/>
  <c r="P15" i="1" s="1"/>
  <c r="S15" i="1"/>
  <c r="T15" i="1"/>
  <c r="U15" i="1"/>
  <c r="M16" i="1"/>
  <c r="N16" i="1"/>
  <c r="S16" i="1"/>
  <c r="T16" i="1"/>
  <c r="M17" i="1"/>
  <c r="N17" i="1"/>
  <c r="P17" i="1"/>
  <c r="S17" i="1"/>
  <c r="T17" i="1"/>
  <c r="U17" i="1"/>
  <c r="V17" i="1"/>
  <c r="M18" i="1"/>
  <c r="N18" i="1"/>
  <c r="S18" i="1"/>
  <c r="T18" i="1"/>
  <c r="V18" i="1" s="1"/>
  <c r="M19" i="1"/>
  <c r="N19" i="1"/>
  <c r="P19" i="1"/>
  <c r="S19" i="1"/>
  <c r="U19" i="1" s="1"/>
  <c r="T19" i="1"/>
  <c r="T5" i="1"/>
  <c r="S5" i="1"/>
  <c r="N5" i="1"/>
  <c r="O5" i="1" s="1"/>
  <c r="M5" i="1"/>
  <c r="T4" i="1"/>
  <c r="S4" i="1"/>
  <c r="N4" i="1"/>
  <c r="M4" i="1"/>
  <c r="P4" i="1" s="1"/>
  <c r="U6" i="2"/>
  <c r="V6" i="2"/>
  <c r="W6" i="2" s="1"/>
  <c r="Y6" i="2" s="1"/>
  <c r="X6" i="2"/>
  <c r="AA6" i="2"/>
  <c r="AD6" i="2" s="1"/>
  <c r="AB6" i="2"/>
  <c r="AC6" i="2"/>
  <c r="U7" i="2"/>
  <c r="V7" i="2"/>
  <c r="W7" i="2" s="1"/>
  <c r="AA7" i="2"/>
  <c r="AC7" i="2" s="1"/>
  <c r="AB7" i="2"/>
  <c r="AD7" i="2" s="1"/>
  <c r="U8" i="2"/>
  <c r="V8" i="2"/>
  <c r="X8" i="2"/>
  <c r="AA8" i="2"/>
  <c r="AD8" i="2" s="1"/>
  <c r="AB8" i="2"/>
  <c r="AC8" i="2"/>
  <c r="AE8" i="2" s="1"/>
  <c r="U9" i="2"/>
  <c r="V9" i="2"/>
  <c r="W9" i="2" s="1"/>
  <c r="AA9" i="2"/>
  <c r="AC9" i="2" s="1"/>
  <c r="AB9" i="2"/>
  <c r="AD9" i="2" s="1"/>
  <c r="U10" i="2"/>
  <c r="V10" i="2"/>
  <c r="X10" i="2"/>
  <c r="AA10" i="2"/>
  <c r="AD10" i="2" s="1"/>
  <c r="AB10" i="2"/>
  <c r="AC10" i="2"/>
  <c r="U11" i="2"/>
  <c r="V11" i="2"/>
  <c r="W11" i="2" s="1"/>
  <c r="AA11" i="2"/>
  <c r="AC11" i="2" s="1"/>
  <c r="AB11" i="2"/>
  <c r="AD11" i="2" s="1"/>
  <c r="U12" i="2"/>
  <c r="V12" i="2"/>
  <c r="X12" i="2"/>
  <c r="AA12" i="2"/>
  <c r="AD12" i="2" s="1"/>
  <c r="AB12" i="2"/>
  <c r="AC12" i="2"/>
  <c r="AE12" i="2" s="1"/>
  <c r="U13" i="2"/>
  <c r="V13" i="2"/>
  <c r="W13" i="2" s="1"/>
  <c r="AA13" i="2"/>
  <c r="AC13" i="2" s="1"/>
  <c r="AB13" i="2"/>
  <c r="AD13" i="2" s="1"/>
  <c r="U14" i="2"/>
  <c r="V14" i="2"/>
  <c r="X14" i="2"/>
  <c r="AA14" i="2"/>
  <c r="AD14" i="2" s="1"/>
  <c r="AB14" i="2"/>
  <c r="AC14" i="2"/>
  <c r="U15" i="2"/>
  <c r="V15" i="2"/>
  <c r="W15" i="2" s="1"/>
  <c r="AA15" i="2"/>
  <c r="AC15" i="2" s="1"/>
  <c r="AB15" i="2"/>
  <c r="AD15" i="2" s="1"/>
  <c r="U16" i="2"/>
  <c r="V16" i="2"/>
  <c r="X16" i="2"/>
  <c r="AA16" i="2"/>
  <c r="AD16" i="2" s="1"/>
  <c r="AB16" i="2"/>
  <c r="AC16" i="2"/>
  <c r="AE16" i="2" s="1"/>
  <c r="U17" i="2"/>
  <c r="V17" i="2"/>
  <c r="W17" i="2" s="1"/>
  <c r="AA17" i="2"/>
  <c r="AC17" i="2" s="1"/>
  <c r="AB17" i="2"/>
  <c r="AD17" i="2" s="1"/>
  <c r="U18" i="2"/>
  <c r="V18" i="2"/>
  <c r="X18" i="2"/>
  <c r="AA18" i="2"/>
  <c r="AD18" i="2" s="1"/>
  <c r="AB18" i="2"/>
  <c r="AC18" i="2"/>
  <c r="U19" i="2"/>
  <c r="V19" i="2"/>
  <c r="W19" i="2" s="1"/>
  <c r="AA19" i="2"/>
  <c r="AC19" i="2" s="1"/>
  <c r="AB19" i="2"/>
  <c r="AD19" i="2" s="1"/>
  <c r="AE5" i="2"/>
  <c r="AD5" i="2"/>
  <c r="AC5" i="2"/>
  <c r="AB5" i="2"/>
  <c r="AA5" i="2"/>
  <c r="Y5" i="2"/>
  <c r="X5" i="2"/>
  <c r="W5" i="2"/>
  <c r="V5" i="2"/>
  <c r="U5" i="2"/>
  <c r="AE4" i="2"/>
  <c r="AD4" i="2"/>
  <c r="AC4" i="2"/>
  <c r="AB4" i="2"/>
  <c r="AA4" i="2"/>
  <c r="X4" i="2"/>
  <c r="W4" i="2"/>
  <c r="V4" i="2"/>
  <c r="U4" i="2"/>
  <c r="BD6" i="2"/>
  <c r="BE6" i="2"/>
  <c r="BF6" i="2"/>
  <c r="BG6" i="2"/>
  <c r="BD7" i="2"/>
  <c r="BE7" i="2"/>
  <c r="BG7" i="2" s="1"/>
  <c r="BD8" i="2"/>
  <c r="BE8" i="2"/>
  <c r="BD9" i="2"/>
  <c r="BE9" i="2"/>
  <c r="BF9" i="2" s="1"/>
  <c r="BD10" i="2"/>
  <c r="BF10" i="2" s="1"/>
  <c r="BE10" i="2"/>
  <c r="BD11" i="2"/>
  <c r="BF11" i="2" s="1"/>
  <c r="BE11" i="2"/>
  <c r="BD12" i="2"/>
  <c r="BE12" i="2"/>
  <c r="BF12" i="2" s="1"/>
  <c r="BD13" i="2"/>
  <c r="BE13" i="2"/>
  <c r="BF13" i="2" s="1"/>
  <c r="BD14" i="2"/>
  <c r="BE14" i="2"/>
  <c r="BF14" i="2" s="1"/>
  <c r="BD15" i="2"/>
  <c r="BE15" i="2"/>
  <c r="BG15" i="2" s="1"/>
  <c r="BD16" i="2"/>
  <c r="BE16" i="2"/>
  <c r="BF16" i="2" s="1"/>
  <c r="BD17" i="2"/>
  <c r="BG17" i="2" s="1"/>
  <c r="BE17" i="2"/>
  <c r="BD18" i="2"/>
  <c r="BE18" i="2"/>
  <c r="BG18" i="2" s="1"/>
  <c r="BF18" i="2"/>
  <c r="BD19" i="2"/>
  <c r="BE19" i="2"/>
  <c r="BG19" i="2" s="1"/>
  <c r="BF19" i="2"/>
  <c r="BE5" i="2"/>
  <c r="BD5" i="2"/>
  <c r="BE4" i="2"/>
  <c r="BG4" i="2" s="1"/>
  <c r="BD4" i="2"/>
  <c r="AX6" i="2"/>
  <c r="AY6" i="2"/>
  <c r="AX7" i="2"/>
  <c r="AZ7" i="2" s="1"/>
  <c r="AY7" i="2"/>
  <c r="AX8" i="2"/>
  <c r="AZ8" i="2" s="1"/>
  <c r="AY8" i="2"/>
  <c r="AX9" i="2"/>
  <c r="AY9" i="2"/>
  <c r="AZ9" i="2" s="1"/>
  <c r="AX10" i="2"/>
  <c r="AY10" i="2"/>
  <c r="AX11" i="2"/>
  <c r="AY11" i="2"/>
  <c r="AX12" i="2"/>
  <c r="AY12" i="2"/>
  <c r="BA12" i="2" s="1"/>
  <c r="AX13" i="2"/>
  <c r="AY13" i="2"/>
  <c r="AZ13" i="2" s="1"/>
  <c r="AX14" i="2"/>
  <c r="AZ14" i="2" s="1"/>
  <c r="AY14" i="2"/>
  <c r="AX15" i="2"/>
  <c r="AY15" i="2"/>
  <c r="AZ15" i="2"/>
  <c r="AX16" i="2"/>
  <c r="AY16" i="2"/>
  <c r="BA16" i="2" s="1"/>
  <c r="AZ16" i="2"/>
  <c r="AX17" i="2"/>
  <c r="AY17" i="2"/>
  <c r="AZ17" i="2" s="1"/>
  <c r="AX18" i="2"/>
  <c r="AY18" i="2"/>
  <c r="AX19" i="2"/>
  <c r="AY19" i="2"/>
  <c r="AZ19" i="2"/>
  <c r="BA19" i="2"/>
  <c r="AY5" i="2"/>
  <c r="AX5" i="2"/>
  <c r="BA4" i="2"/>
  <c r="AZ4" i="2"/>
  <c r="AY4" i="2"/>
  <c r="AX4" i="2"/>
  <c r="O4" i="5"/>
  <c r="Z4" i="5"/>
  <c r="P4" i="5"/>
  <c r="Z5" i="5"/>
  <c r="AA5" i="5"/>
  <c r="AC5" i="5"/>
  <c r="Z6" i="5"/>
  <c r="AB6" i="5" s="1"/>
  <c r="AA6" i="5"/>
  <c r="Z7" i="5"/>
  <c r="AB7" i="5" s="1"/>
  <c r="AA7" i="5"/>
  <c r="AC7" i="5" s="1"/>
  <c r="Z8" i="5"/>
  <c r="AA8" i="5"/>
  <c r="Z9" i="5"/>
  <c r="AA9" i="5"/>
  <c r="AC9" i="5"/>
  <c r="Z10" i="5"/>
  <c r="AB10" i="5" s="1"/>
  <c r="AE10" i="5" s="1"/>
  <c r="AA10" i="5"/>
  <c r="AC10" i="5"/>
  <c r="Z11" i="5"/>
  <c r="AB11" i="5" s="1"/>
  <c r="AE11" i="5" s="1"/>
  <c r="AA11" i="5"/>
  <c r="AC11" i="5" s="1"/>
  <c r="Z12" i="5"/>
  <c r="AA12" i="5"/>
  <c r="Z13" i="5"/>
  <c r="AA13" i="5"/>
  <c r="AC13" i="5"/>
  <c r="Z14" i="5"/>
  <c r="AB14" i="5" s="1"/>
  <c r="AE14" i="5" s="1"/>
  <c r="AA14" i="5"/>
  <c r="AC14" i="5"/>
  <c r="Z15" i="5"/>
  <c r="AB15" i="5" s="1"/>
  <c r="AA15" i="5"/>
  <c r="AA4" i="5"/>
  <c r="J4" i="6"/>
  <c r="BK13" i="1" l="1"/>
  <c r="BJ13" i="1"/>
  <c r="BJ11" i="1"/>
  <c r="BK11" i="1" s="1"/>
  <c r="BJ9" i="1"/>
  <c r="BK9" i="1" s="1"/>
  <c r="BK18" i="1"/>
  <c r="BI17" i="1"/>
  <c r="BK17" i="1" s="1"/>
  <c r="BD17" i="1"/>
  <c r="BE17" i="1" s="1"/>
  <c r="BK16" i="1"/>
  <c r="BI15" i="1"/>
  <c r="BK15" i="1" s="1"/>
  <c r="BD15" i="1"/>
  <c r="BK14" i="1"/>
  <c r="BD13" i="1"/>
  <c r="BK12" i="1"/>
  <c r="BD11" i="1"/>
  <c r="BE11" i="1" s="1"/>
  <c r="BK10" i="1"/>
  <c r="BD9" i="1"/>
  <c r="BE9" i="1" s="1"/>
  <c r="BK8" i="1"/>
  <c r="BI7" i="1"/>
  <c r="BK7" i="1" s="1"/>
  <c r="BD7" i="1"/>
  <c r="BE7" i="1" s="1"/>
  <c r="BK6" i="1"/>
  <c r="BE15" i="1"/>
  <c r="BE13" i="1"/>
  <c r="BC5" i="1"/>
  <c r="BE5" i="1" s="1"/>
  <c r="AQ9" i="1"/>
  <c r="AQ10" i="1"/>
  <c r="AQ6" i="1"/>
  <c r="AQ19" i="1"/>
  <c r="AQ7" i="1"/>
  <c r="AI10" i="1"/>
  <c r="AK10" i="1" s="1"/>
  <c r="AI8" i="1"/>
  <c r="AK8" i="1" s="1"/>
  <c r="AP19" i="1"/>
  <c r="AK19" i="1"/>
  <c r="AP17" i="1"/>
  <c r="AQ17" i="1" s="1"/>
  <c r="AP13" i="1"/>
  <c r="AQ13" i="1" s="1"/>
  <c r="AK11" i="1"/>
  <c r="AJ19" i="1"/>
  <c r="AQ18" i="1"/>
  <c r="AJ17" i="1"/>
  <c r="AK17" i="1" s="1"/>
  <c r="AQ16" i="1"/>
  <c r="AO15" i="1"/>
  <c r="AQ15" i="1" s="1"/>
  <c r="AJ15" i="1"/>
  <c r="AK15" i="1" s="1"/>
  <c r="AQ14" i="1"/>
  <c r="AJ13" i="1"/>
  <c r="AK13" i="1" s="1"/>
  <c r="AQ12" i="1"/>
  <c r="AO11" i="1"/>
  <c r="AQ11" i="1" s="1"/>
  <c r="AJ11" i="1"/>
  <c r="AJ9" i="1"/>
  <c r="AK9" i="1" s="1"/>
  <c r="AJ7" i="1"/>
  <c r="AK7" i="1" s="1"/>
  <c r="AQ5" i="1"/>
  <c r="AO5" i="1"/>
  <c r="AK4" i="1"/>
  <c r="V19" i="1"/>
  <c r="O15" i="1"/>
  <c r="Q15" i="1" s="1"/>
  <c r="W7" i="1"/>
  <c r="U4" i="1"/>
  <c r="W4" i="1" s="1"/>
  <c r="W17" i="1"/>
  <c r="O17" i="1"/>
  <c r="Q17" i="1" s="1"/>
  <c r="W11" i="1"/>
  <c r="Q11" i="1"/>
  <c r="Q9" i="1"/>
  <c r="O4" i="1"/>
  <c r="V4" i="1"/>
  <c r="W19" i="1"/>
  <c r="O19" i="1"/>
  <c r="Q19" i="1" s="1"/>
  <c r="V16" i="1"/>
  <c r="V15" i="1"/>
  <c r="W15" i="1" s="1"/>
  <c r="O13" i="1"/>
  <c r="Q13" i="1" s="1"/>
  <c r="V9" i="1"/>
  <c r="W9" i="1" s="1"/>
  <c r="W13" i="1"/>
  <c r="V10" i="1"/>
  <c r="V8" i="1"/>
  <c r="P7" i="1"/>
  <c r="Q7" i="1" s="1"/>
  <c r="U18" i="1"/>
  <c r="W18" i="1" s="1"/>
  <c r="P18" i="1"/>
  <c r="U16" i="1"/>
  <c r="W16" i="1" s="1"/>
  <c r="P16" i="1"/>
  <c r="U14" i="1"/>
  <c r="W14" i="1" s="1"/>
  <c r="P14" i="1"/>
  <c r="U12" i="1"/>
  <c r="W12" i="1" s="1"/>
  <c r="P12" i="1"/>
  <c r="U10" i="1"/>
  <c r="W10" i="1" s="1"/>
  <c r="P10" i="1"/>
  <c r="U8" i="1"/>
  <c r="W8" i="1" s="1"/>
  <c r="P8" i="1"/>
  <c r="U6" i="1"/>
  <c r="W6" i="1" s="1"/>
  <c r="P6" i="1"/>
  <c r="O18" i="1"/>
  <c r="Q18" i="1" s="1"/>
  <c r="O16" i="1"/>
  <c r="Q16" i="1" s="1"/>
  <c r="O14" i="1"/>
  <c r="Q14" i="1" s="1"/>
  <c r="O12" i="1"/>
  <c r="Q12" i="1" s="1"/>
  <c r="O10" i="1"/>
  <c r="Q10" i="1" s="1"/>
  <c r="O8" i="1"/>
  <c r="Q8" i="1" s="1"/>
  <c r="O6" i="1"/>
  <c r="Q6" i="1" s="1"/>
  <c r="Q4" i="1"/>
  <c r="W5" i="1"/>
  <c r="P5" i="1"/>
  <c r="Q5" i="1" s="1"/>
  <c r="U5" i="1"/>
  <c r="V5" i="1"/>
  <c r="AE17" i="2"/>
  <c r="AE13" i="2"/>
  <c r="AE9" i="2"/>
  <c r="Y16" i="2"/>
  <c r="AE18" i="2"/>
  <c r="AE14" i="2"/>
  <c r="AE10" i="2"/>
  <c r="AE6" i="2"/>
  <c r="AE19" i="2"/>
  <c r="AE15" i="2"/>
  <c r="AE11" i="2"/>
  <c r="AE7" i="2"/>
  <c r="W18" i="2"/>
  <c r="Y18" i="2" s="1"/>
  <c r="Y17" i="2"/>
  <c r="W16" i="2"/>
  <c r="W14" i="2"/>
  <c r="Y14" i="2" s="1"/>
  <c r="Y13" i="2"/>
  <c r="W12" i="2"/>
  <c r="Y12" i="2" s="1"/>
  <c r="W10" i="2"/>
  <c r="Y10" i="2" s="1"/>
  <c r="W8" i="2"/>
  <c r="Y8" i="2" s="1"/>
  <c r="X11" i="2"/>
  <c r="Y11" i="2" s="1"/>
  <c r="X9" i="2"/>
  <c r="Y9" i="2" s="1"/>
  <c r="X7" i="2"/>
  <c r="Y7" i="2" s="1"/>
  <c r="X19" i="2"/>
  <c r="Y19" i="2" s="1"/>
  <c r="X17" i="2"/>
  <c r="X15" i="2"/>
  <c r="Y15" i="2" s="1"/>
  <c r="X13" i="2"/>
  <c r="Y4" i="2"/>
  <c r="BH5" i="2"/>
  <c r="BH18" i="2"/>
  <c r="AZ18" i="2"/>
  <c r="BB15" i="2"/>
  <c r="BA7" i="2"/>
  <c r="BB7" i="2" s="1"/>
  <c r="BF4" i="2"/>
  <c r="BF5" i="2"/>
  <c r="BG10" i="2"/>
  <c r="BH10" i="2" s="1"/>
  <c r="BH9" i="2"/>
  <c r="BF7" i="2"/>
  <c r="BH6" i="2"/>
  <c r="BB19" i="2"/>
  <c r="BA11" i="2"/>
  <c r="AZ6" i="2"/>
  <c r="BG5" i="2"/>
  <c r="BG14" i="2"/>
  <c r="BH14" i="2" s="1"/>
  <c r="BH13" i="2"/>
  <c r="BG9" i="2"/>
  <c r="BA15" i="2"/>
  <c r="AZ12" i="2"/>
  <c r="BB12" i="2" s="1"/>
  <c r="AZ11" i="2"/>
  <c r="BB11" i="2" s="1"/>
  <c r="AZ10" i="2"/>
  <c r="BA8" i="2"/>
  <c r="BF17" i="2"/>
  <c r="BH17" i="2" s="1"/>
  <c r="BF15" i="2"/>
  <c r="BG13" i="2"/>
  <c r="BG11" i="2"/>
  <c r="BH11" i="2" s="1"/>
  <c r="BF8" i="2"/>
  <c r="BH8" i="2" s="1"/>
  <c r="BH19" i="2"/>
  <c r="BG16" i="2"/>
  <c r="BH16" i="2" s="1"/>
  <c r="BH15" i="2"/>
  <c r="BG12" i="2"/>
  <c r="BH12" i="2" s="1"/>
  <c r="BG8" i="2"/>
  <c r="BH7" i="2"/>
  <c r="BB18" i="2"/>
  <c r="BB6" i="2"/>
  <c r="BA18" i="2"/>
  <c r="BA14" i="2"/>
  <c r="BB14" i="2" s="1"/>
  <c r="BA10" i="2"/>
  <c r="BB10" i="2" s="1"/>
  <c r="BA6" i="2"/>
  <c r="BA17" i="2"/>
  <c r="BB17" i="2" s="1"/>
  <c r="BB16" i="2"/>
  <c r="BA13" i="2"/>
  <c r="BB13" i="2" s="1"/>
  <c r="BA9" i="2"/>
  <c r="BB9" i="2" s="1"/>
  <c r="BB8" i="2"/>
  <c r="AZ5" i="2"/>
  <c r="BB5" i="2" s="1"/>
  <c r="BA5" i="2"/>
  <c r="BB4" i="2"/>
  <c r="AC4" i="5"/>
  <c r="Q4" i="5"/>
  <c r="R4" i="5"/>
  <c r="AE9" i="5"/>
  <c r="AE7" i="5"/>
  <c r="AE8" i="5"/>
  <c r="AB12" i="5"/>
  <c r="AE12" i="5" s="1"/>
  <c r="AC12" i="5"/>
  <c r="AC8" i="5"/>
  <c r="AB4" i="5"/>
  <c r="AE4" i="5" s="1"/>
  <c r="AB8" i="5"/>
  <c r="AC6" i="5"/>
  <c r="AE6" i="5" s="1"/>
  <c r="AB13" i="5"/>
  <c r="AE13" i="5" s="1"/>
  <c r="AB9" i="5"/>
  <c r="AB5" i="5"/>
  <c r="AE5" i="5" s="1"/>
  <c r="AC15" i="5"/>
  <c r="AE15" i="5" s="1"/>
  <c r="I10" i="6"/>
  <c r="R10" i="6"/>
  <c r="X10" i="6"/>
  <c r="I11" i="6"/>
  <c r="R11" i="6"/>
  <c r="X11" i="6"/>
  <c r="X9" i="6"/>
  <c r="R9" i="6"/>
  <c r="I9" i="6"/>
  <c r="X8" i="6"/>
  <c r="R8" i="6"/>
  <c r="I8" i="6"/>
  <c r="X7" i="6"/>
  <c r="R7" i="6"/>
  <c r="I7" i="6"/>
  <c r="X6" i="6"/>
  <c r="R6" i="6"/>
  <c r="I6" i="6"/>
  <c r="X5" i="6"/>
  <c r="R5" i="6"/>
  <c r="I5" i="6"/>
  <c r="X4" i="6"/>
  <c r="R4" i="6"/>
  <c r="I4" i="6"/>
  <c r="AZ19" i="1"/>
  <c r="AW19" i="1"/>
  <c r="AZ18" i="1"/>
  <c r="AW18" i="1"/>
  <c r="AZ17" i="1"/>
  <c r="AW17" i="1"/>
  <c r="AZ16" i="1"/>
  <c r="AW16" i="1"/>
  <c r="AZ15" i="1"/>
  <c r="AW15" i="1"/>
  <c r="AZ14" i="1"/>
  <c r="AW14" i="1"/>
  <c r="AZ13" i="1"/>
  <c r="AW13" i="1"/>
  <c r="AZ12" i="1"/>
  <c r="AW12" i="1"/>
  <c r="AZ11" i="1"/>
  <c r="AW11" i="1"/>
  <c r="AZ10" i="1"/>
  <c r="AW10" i="1"/>
  <c r="AZ9" i="1"/>
  <c r="AW9" i="1"/>
  <c r="AZ8" i="1"/>
  <c r="AW8" i="1"/>
  <c r="AZ7" i="1"/>
  <c r="AW7" i="1"/>
  <c r="AZ6" i="1"/>
  <c r="AW6" i="1"/>
  <c r="AZ5" i="1"/>
  <c r="AW5" i="1"/>
  <c r="AZ4" i="1"/>
  <c r="AW4" i="1"/>
  <c r="Y15" i="5"/>
  <c r="Y14" i="5"/>
  <c r="Y13" i="5"/>
  <c r="Y12" i="5"/>
  <c r="Y11" i="5"/>
  <c r="Y10" i="5"/>
  <c r="Y9" i="5"/>
  <c r="Y8" i="5"/>
  <c r="Y7" i="5"/>
  <c r="Y6" i="5"/>
  <c r="Y5" i="5"/>
  <c r="Y4" i="5"/>
  <c r="N15" i="5"/>
  <c r="N14" i="5"/>
  <c r="N13" i="5"/>
  <c r="N12" i="5"/>
  <c r="N11" i="5"/>
  <c r="N10" i="5"/>
  <c r="N9" i="5"/>
  <c r="N8" i="5"/>
  <c r="N7" i="5"/>
  <c r="N6" i="5"/>
  <c r="N5" i="5"/>
  <c r="N4" i="5"/>
  <c r="I5" i="5"/>
  <c r="I6" i="5"/>
  <c r="I7" i="5"/>
  <c r="I8" i="5"/>
  <c r="I9" i="5"/>
  <c r="I10" i="5"/>
  <c r="I11" i="5"/>
  <c r="I12" i="5"/>
  <c r="I13" i="5"/>
  <c r="I14" i="5"/>
  <c r="I15" i="5"/>
  <c r="I4" i="5"/>
  <c r="AC4" i="1"/>
  <c r="AF19" i="1"/>
  <c r="AC19" i="1"/>
  <c r="AF18" i="1"/>
  <c r="AC18" i="1"/>
  <c r="AF17" i="1"/>
  <c r="AC17" i="1"/>
  <c r="AF16" i="1"/>
  <c r="AC16" i="1"/>
  <c r="AF15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  <c r="AF5" i="1"/>
  <c r="AC5" i="1"/>
  <c r="AF4" i="1"/>
  <c r="AT5" i="2"/>
  <c r="AT4" i="2"/>
  <c r="AW4" i="2"/>
  <c r="AW5" i="2"/>
  <c r="AT6" i="2"/>
  <c r="AW6" i="2"/>
  <c r="AT7" i="2"/>
  <c r="AW7" i="2"/>
  <c r="AT8" i="2"/>
  <c r="AW8" i="2"/>
  <c r="AT9" i="2"/>
  <c r="AW9" i="2"/>
  <c r="AT10" i="2"/>
  <c r="AW10" i="2"/>
  <c r="AT11" i="2"/>
  <c r="AW11" i="2"/>
  <c r="AT12" i="2"/>
  <c r="AW12" i="2"/>
  <c r="AT13" i="2"/>
  <c r="AW13" i="2"/>
  <c r="AT14" i="2"/>
  <c r="AW14" i="2"/>
  <c r="AT15" i="2"/>
  <c r="AW15" i="2"/>
  <c r="AT16" i="2"/>
  <c r="AW16" i="2"/>
  <c r="AT17" i="2"/>
  <c r="AW17" i="2"/>
  <c r="AT18" i="2"/>
  <c r="AW18" i="2"/>
  <c r="AT19" i="2"/>
  <c r="AW19" i="2"/>
  <c r="I4" i="1"/>
  <c r="I6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L5" i="1"/>
  <c r="I5" i="1"/>
  <c r="L4" i="1"/>
  <c r="BV19" i="2"/>
  <c r="BS19" i="2"/>
  <c r="BV18" i="2"/>
  <c r="BS18" i="2"/>
  <c r="BV17" i="2"/>
  <c r="BS17" i="2"/>
  <c r="BV16" i="2"/>
  <c r="BS16" i="2"/>
  <c r="BV15" i="2"/>
  <c r="BS15" i="2"/>
  <c r="BV14" i="2"/>
  <c r="BS14" i="2"/>
  <c r="BV13" i="2"/>
  <c r="BS13" i="2"/>
  <c r="BV12" i="2"/>
  <c r="BS12" i="2"/>
  <c r="BV11" i="2"/>
  <c r="BS11" i="2"/>
  <c r="BV10" i="2"/>
  <c r="BS10" i="2"/>
  <c r="BV9" i="2"/>
  <c r="BS9" i="2"/>
  <c r="BV8" i="2"/>
  <c r="BS8" i="2"/>
  <c r="BV7" i="2"/>
  <c r="BS7" i="2"/>
  <c r="BV6" i="2"/>
  <c r="BS6" i="2"/>
  <c r="BV5" i="2"/>
  <c r="BS5" i="2"/>
  <c r="BV4" i="2"/>
  <c r="BS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4" i="2"/>
  <c r="BH4" i="2" l="1"/>
  <c r="T4" i="5"/>
</calcChain>
</file>

<file path=xl/sharedStrings.xml><?xml version="1.0" encoding="utf-8"?>
<sst xmlns="http://schemas.openxmlformats.org/spreadsheetml/2006/main" count="197" uniqueCount="21">
  <si>
    <t>MI - score</t>
  </si>
  <si>
    <t>MI order</t>
  </si>
  <si>
    <t>NID order</t>
  </si>
  <si>
    <t>K</t>
  </si>
  <si>
    <t>acc</t>
  </si>
  <si>
    <t>auc</t>
  </si>
  <si>
    <t>MI</t>
  </si>
  <si>
    <t>NID</t>
  </si>
  <si>
    <t>Decision Tree - optimize ver of CART algo - 5 folds</t>
  </si>
  <si>
    <t>Decision Tree - optimize ver of CART algo - 10 folds</t>
  </si>
  <si>
    <t>is NID &gt; MI</t>
  </si>
  <si>
    <t>Knearest(n=5)  - 10 folds</t>
  </si>
  <si>
    <t>XGboost  - 10 folds</t>
  </si>
  <si>
    <t>rmse</t>
  </si>
  <si>
    <t>is NID &lt; MI</t>
  </si>
  <si>
    <t>SQRT calc</t>
  </si>
  <si>
    <t>Z-alpha</t>
  </si>
  <si>
    <t>min</t>
  </si>
  <si>
    <t>max</t>
  </si>
  <si>
    <t>d</t>
  </si>
  <si>
    <t>acc 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</si>
</sst>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charset val="177"/>
      <scheme val="minor"/>
    </font>
    <font>
      <sz val="9"/>
      <color rgb="FF000000"/>
      <name val="Courier New"/>
      <family val="3"/>
    </font>
    <font>
      <sz val="11"/>
      <color theme="5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8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7" borderId="0" xfId="0" applyFill="1"/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/>
    <xf numFmtId="0" fontId="0" fillId="0" borderId="0" xfId="0" applyFill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Letters'!$G$4:$G$19</c:f>
              <c:numCache>
                <c:formatCode>0.000</c:formatCode>
                <c:ptCount val="16"/>
                <c:pt idx="0">
                  <c:v>0.67284999999999995</c:v>
                </c:pt>
                <c:pt idx="1">
                  <c:v>0.68629999999999902</c:v>
                </c:pt>
                <c:pt idx="2">
                  <c:v>0.72059999999999902</c:v>
                </c:pt>
                <c:pt idx="3">
                  <c:v>0.77344999999999997</c:v>
                </c:pt>
                <c:pt idx="4">
                  <c:v>0.84184999999999999</c:v>
                </c:pt>
                <c:pt idx="5">
                  <c:v>0.86019999999999996</c:v>
                </c:pt>
                <c:pt idx="6">
                  <c:v>0.89</c:v>
                </c:pt>
                <c:pt idx="7">
                  <c:v>0.90129999999999999</c:v>
                </c:pt>
                <c:pt idx="8">
                  <c:v>0.92344999999999899</c:v>
                </c:pt>
                <c:pt idx="9">
                  <c:v>0.91844999999999999</c:v>
                </c:pt>
                <c:pt idx="10">
                  <c:v>0.92989999999999995</c:v>
                </c:pt>
                <c:pt idx="11">
                  <c:v>0.92869999999999997</c:v>
                </c:pt>
                <c:pt idx="12">
                  <c:v>0.92709999999999904</c:v>
                </c:pt>
                <c:pt idx="13">
                  <c:v>0.93294999999999995</c:v>
                </c:pt>
                <c:pt idx="14">
                  <c:v>0.93320000000000003</c:v>
                </c:pt>
                <c:pt idx="15">
                  <c:v>0.93209999999999904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80D-A304-181EDE45DD78}"/>
            </c:ext>
          </c:extLst>
        </c:ser>
        <c:ser>
          <c:idx val="1"/>
          <c:order val="1"/>
          <c:tx>
            <c:strRef>
              <c:f>'Binary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Letters'!$H$4:$H$19</c:f>
              <c:numCache>
                <c:formatCode>0.000</c:formatCode>
                <c:ptCount val="16"/>
                <c:pt idx="0">
                  <c:v>0.57889999999999997</c:v>
                </c:pt>
                <c:pt idx="1">
                  <c:v>0.64854999999999996</c:v>
                </c:pt>
                <c:pt idx="2">
                  <c:v>0.76165000000000005</c:v>
                </c:pt>
                <c:pt idx="3">
                  <c:v>0.86555000000000004</c:v>
                </c:pt>
                <c:pt idx="4">
                  <c:v>0.86929999999999996</c:v>
                </c:pt>
                <c:pt idx="5">
                  <c:v>0.89329999999999998</c:v>
                </c:pt>
                <c:pt idx="6">
                  <c:v>0.88990000000000002</c:v>
                </c:pt>
                <c:pt idx="7">
                  <c:v>0.91049999999999998</c:v>
                </c:pt>
                <c:pt idx="8">
                  <c:v>0.92535000000000001</c:v>
                </c:pt>
                <c:pt idx="9">
                  <c:v>0.93464999999999898</c:v>
                </c:pt>
                <c:pt idx="10">
                  <c:v>0.94115000000000004</c:v>
                </c:pt>
                <c:pt idx="11">
                  <c:v>0.94055</c:v>
                </c:pt>
                <c:pt idx="12">
                  <c:v>0.93859999999999999</c:v>
                </c:pt>
                <c:pt idx="13">
                  <c:v>0.93169999999999997</c:v>
                </c:pt>
                <c:pt idx="14">
                  <c:v>0.9355</c:v>
                </c:pt>
                <c:pt idx="15">
                  <c:v>0.93204999999999905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E-480D-A304-181EDE45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79184"/>
        <c:axId val="6017795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Letters'!$I$2:$I$3</c15:sqref>
                        </c15:formulaRef>
                      </c:ext>
                    </c:extLst>
                    <c:strCache>
                      <c:ptCount val="2"/>
                      <c:pt idx="0">
                        <c:v>acc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Letters'!$I$4:$I$19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2E-480D-A304-181EDE45DD78}"/>
                  </c:ext>
                </c:extLst>
              </c15:ser>
            </c15:filteredBarSeries>
          </c:ext>
        </c:extLst>
      </c:barChart>
      <c:catAx>
        <c:axId val="6017791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512"/>
        <c:crosses val="autoZero"/>
        <c:auto val="1"/>
        <c:lblAlgn val="ctr"/>
        <c:lblOffset val="100"/>
        <c:noMultiLvlLbl val="0"/>
      </c:catAx>
      <c:valAx>
        <c:axId val="601779512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letters'!$AU$2:$AU$3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letters'!$AQ$4:$AQ$19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letters'!$AU$4:$AU$19</c:f>
              <c:numCache>
                <c:formatCode>0.000</c:formatCode>
                <c:ptCount val="16"/>
                <c:pt idx="0">
                  <c:v>0.538122354936592</c:v>
                </c:pt>
                <c:pt idx="1">
                  <c:v>0.60361030599214605</c:v>
                </c:pt>
                <c:pt idx="2">
                  <c:v>0.657732720898762</c:v>
                </c:pt>
                <c:pt idx="3">
                  <c:v>0.75094477384465996</c:v>
                </c:pt>
                <c:pt idx="4">
                  <c:v>0.82709118527470504</c:v>
                </c:pt>
                <c:pt idx="5">
                  <c:v>0.85607883890064396</c:v>
                </c:pt>
                <c:pt idx="6">
                  <c:v>0.90153674406885198</c:v>
                </c:pt>
                <c:pt idx="7">
                  <c:v>0.92658259975329504</c:v>
                </c:pt>
                <c:pt idx="8">
                  <c:v>0.95260466002339494</c:v>
                </c:pt>
                <c:pt idx="9">
                  <c:v>0.95169357609274596</c:v>
                </c:pt>
                <c:pt idx="10">
                  <c:v>0.96771084131505902</c:v>
                </c:pt>
                <c:pt idx="11">
                  <c:v>0.96838729854353101</c:v>
                </c:pt>
                <c:pt idx="12">
                  <c:v>0.96567978711092906</c:v>
                </c:pt>
                <c:pt idx="13">
                  <c:v>0.97582137854312001</c:v>
                </c:pt>
                <c:pt idx="14">
                  <c:v>0.97732879961945496</c:v>
                </c:pt>
                <c:pt idx="15">
                  <c:v>0.97667739872444703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D75-9A23-6FD47DFF9A1E}"/>
            </c:ext>
          </c:extLst>
        </c:ser>
        <c:ser>
          <c:idx val="1"/>
          <c:order val="1"/>
          <c:tx>
            <c:strRef>
              <c:f>'Multi letters'!$AV$2:$AV$3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letters'!$AQ$4:$AQ$19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letters'!$AV$4:$AV$19</c:f>
              <c:numCache>
                <c:formatCode>0.000</c:formatCode>
                <c:ptCount val="16"/>
                <c:pt idx="0">
                  <c:v>0.53243582288817504</c:v>
                </c:pt>
                <c:pt idx="1">
                  <c:v>0.62730884407918197</c:v>
                </c:pt>
                <c:pt idx="2">
                  <c:v>0.74550466342728405</c:v>
                </c:pt>
                <c:pt idx="3">
                  <c:v>0.85090886224760998</c:v>
                </c:pt>
                <c:pt idx="4">
                  <c:v>0.86652734584774405</c:v>
                </c:pt>
                <c:pt idx="5">
                  <c:v>0.905650588931319</c:v>
                </c:pt>
                <c:pt idx="6">
                  <c:v>0.91163871934271801</c:v>
                </c:pt>
                <c:pt idx="7">
                  <c:v>0.93264103108112595</c:v>
                </c:pt>
                <c:pt idx="8">
                  <c:v>0.94920343344871705</c:v>
                </c:pt>
                <c:pt idx="9">
                  <c:v>0.96407882462796601</c:v>
                </c:pt>
                <c:pt idx="10">
                  <c:v>0.97135369133792904</c:v>
                </c:pt>
                <c:pt idx="11">
                  <c:v>0.97283272236569895</c:v>
                </c:pt>
                <c:pt idx="12">
                  <c:v>0.97260098285955099</c:v>
                </c:pt>
                <c:pt idx="13">
                  <c:v>0.97420824719669596</c:v>
                </c:pt>
                <c:pt idx="14">
                  <c:v>0.97724842282786095</c:v>
                </c:pt>
                <c:pt idx="15">
                  <c:v>0.976416965592108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D75-9A23-6FD47DFF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08024"/>
        <c:axId val="508915568"/>
      </c:barChart>
      <c:catAx>
        <c:axId val="508908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15568"/>
        <c:crosses val="autoZero"/>
        <c:auto val="1"/>
        <c:lblAlgn val="ctr"/>
        <c:lblOffset val="100"/>
        <c:noMultiLvlLbl val="0"/>
      </c:catAx>
      <c:valAx>
        <c:axId val="508915568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Bike!$G$4:$G$15</c:f>
              <c:numCache>
                <c:formatCode>0.000</c:formatCode>
                <c:ptCount val="12"/>
                <c:pt idx="0">
                  <c:v>0.718855783875465</c:v>
                </c:pt>
                <c:pt idx="1">
                  <c:v>0.65270309402721005</c:v>
                </c:pt>
                <c:pt idx="2">
                  <c:v>0.68228721193525599</c:v>
                </c:pt>
                <c:pt idx="3">
                  <c:v>0.80032606752509705</c:v>
                </c:pt>
                <c:pt idx="4">
                  <c:v>0.86528284990583204</c:v>
                </c:pt>
                <c:pt idx="5">
                  <c:v>0.68309092559001805</c:v>
                </c:pt>
                <c:pt idx="6">
                  <c:v>0.68391494792294505</c:v>
                </c:pt>
                <c:pt idx="7">
                  <c:v>0.45968822985095198</c:v>
                </c:pt>
                <c:pt idx="8">
                  <c:v>0.47703192556585799</c:v>
                </c:pt>
                <c:pt idx="9">
                  <c:v>0.468172478632565</c:v>
                </c:pt>
                <c:pt idx="10">
                  <c:v>0.46248148804278899</c:v>
                </c:pt>
                <c:pt idx="11">
                  <c:v>0.46363841996420002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A-46D2-8284-65B03C5BC9C6}"/>
            </c:ext>
          </c:extLst>
        </c:ser>
        <c:ser>
          <c:idx val="1"/>
          <c:order val="1"/>
          <c:tx>
            <c:strRef>
              <c:f>Bike!$H$2:$H$3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Bike!$H$4:$H$15</c:f>
              <c:numCache>
                <c:formatCode>0.000</c:formatCode>
                <c:ptCount val="12"/>
                <c:pt idx="0">
                  <c:v>0.99395033052973802</c:v>
                </c:pt>
                <c:pt idx="1">
                  <c:v>0.99382084900261902</c:v>
                </c:pt>
                <c:pt idx="2">
                  <c:v>0.96662192493364296</c:v>
                </c:pt>
                <c:pt idx="3">
                  <c:v>0.96863270038196203</c:v>
                </c:pt>
                <c:pt idx="4">
                  <c:v>0.55513030593155799</c:v>
                </c:pt>
                <c:pt idx="5">
                  <c:v>0.45933678753803903</c:v>
                </c:pt>
                <c:pt idx="6">
                  <c:v>0.45896512464181499</c:v>
                </c:pt>
                <c:pt idx="7">
                  <c:v>0.44071361395587</c:v>
                </c:pt>
                <c:pt idx="8">
                  <c:v>0.444722348955988</c:v>
                </c:pt>
                <c:pt idx="9">
                  <c:v>0.44709411345440703</c:v>
                </c:pt>
                <c:pt idx="10">
                  <c:v>0.45595269693013601</c:v>
                </c:pt>
                <c:pt idx="11">
                  <c:v>0.45638623579969301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A-46D2-8284-65B03C5B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Bike!$L$2:$L$3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Bike!$L$4:$L$15</c:f>
              <c:numCache>
                <c:formatCode>0.0000</c:formatCode>
                <c:ptCount val="12"/>
                <c:pt idx="0">
                  <c:v>0.75456008165091404</c:v>
                </c:pt>
                <c:pt idx="1">
                  <c:v>0.688760462656266</c:v>
                </c:pt>
                <c:pt idx="2">
                  <c:v>0.67537455688652803</c:v>
                </c:pt>
                <c:pt idx="3">
                  <c:v>0.66550763359945997</c:v>
                </c:pt>
                <c:pt idx="4">
                  <c:v>0.75673093317053597</c:v>
                </c:pt>
                <c:pt idx="5">
                  <c:v>0.64283337500684401</c:v>
                </c:pt>
                <c:pt idx="6">
                  <c:v>0.66765658902953495</c:v>
                </c:pt>
                <c:pt idx="7">
                  <c:v>0.53906608672759104</c:v>
                </c:pt>
                <c:pt idx="8">
                  <c:v>0.53995071021574403</c:v>
                </c:pt>
                <c:pt idx="9">
                  <c:v>0.57412674844799505</c:v>
                </c:pt>
                <c:pt idx="10">
                  <c:v>0.54634596249257406</c:v>
                </c:pt>
                <c:pt idx="11">
                  <c:v>0.552484467691439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C35-AB39-7CD040135F26}"/>
            </c:ext>
          </c:extLst>
        </c:ser>
        <c:ser>
          <c:idx val="1"/>
          <c:order val="1"/>
          <c:tx>
            <c:strRef>
              <c:f>Bike!$M$2:$M$3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Bike!$K$4:$K$15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Bike!$M$4:$M$15</c:f>
              <c:numCache>
                <c:formatCode>0.0000</c:formatCode>
                <c:ptCount val="12"/>
                <c:pt idx="0">
                  <c:v>1.2932827382676499</c:v>
                </c:pt>
                <c:pt idx="1">
                  <c:v>1.0494509936649301</c:v>
                </c:pt>
                <c:pt idx="2">
                  <c:v>1.0706577092273799</c:v>
                </c:pt>
                <c:pt idx="3">
                  <c:v>1.1137152732225499</c:v>
                </c:pt>
                <c:pt idx="4">
                  <c:v>0.59639550396716501</c:v>
                </c:pt>
                <c:pt idx="5">
                  <c:v>0.40537322695984801</c:v>
                </c:pt>
                <c:pt idx="6">
                  <c:v>0.401386864669669</c:v>
                </c:pt>
                <c:pt idx="7">
                  <c:v>0.39335136813705501</c:v>
                </c:pt>
                <c:pt idx="8">
                  <c:v>0.399011742065631</c:v>
                </c:pt>
                <c:pt idx="9">
                  <c:v>0.43553726209973498</c:v>
                </c:pt>
                <c:pt idx="10">
                  <c:v>0.42426045904023901</c:v>
                </c:pt>
                <c:pt idx="11">
                  <c:v>0.55089924972510096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C35-AB39-7CD0401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Bike!$W$2:$W$3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Bike!$V$4:$V$15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Bike!$W$4:$W$15</c:f>
              <c:numCache>
                <c:formatCode>General</c:formatCode>
                <c:ptCount val="12"/>
                <c:pt idx="0">
                  <c:v>0.71879681182551902</c:v>
                </c:pt>
                <c:pt idx="1">
                  <c:v>0.63967209454372298</c:v>
                </c:pt>
                <c:pt idx="2">
                  <c:v>0.63369111091964603</c:v>
                </c:pt>
                <c:pt idx="3">
                  <c:v>0.62345306215595397</c:v>
                </c:pt>
                <c:pt idx="4">
                  <c:v>0.67388037381239796</c:v>
                </c:pt>
                <c:pt idx="5">
                  <c:v>0.50847163133432005</c:v>
                </c:pt>
                <c:pt idx="6">
                  <c:v>0.50452023329263196</c:v>
                </c:pt>
                <c:pt idx="7">
                  <c:v>0.403105371593171</c:v>
                </c:pt>
                <c:pt idx="8">
                  <c:v>0.410621526432212</c:v>
                </c:pt>
                <c:pt idx="9">
                  <c:v>0.41579820200499901</c:v>
                </c:pt>
                <c:pt idx="10">
                  <c:v>0.40844452834124401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86E-9FBA-BEE28F3EC07D}"/>
            </c:ext>
          </c:extLst>
        </c:ser>
        <c:ser>
          <c:idx val="1"/>
          <c:order val="1"/>
          <c:tx>
            <c:strRef>
              <c:f>Bike!$X$2:$X$3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Bike!$V$4:$V$15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Bike!$X$4:$X$15</c:f>
              <c:numCache>
                <c:formatCode>General</c:formatCode>
                <c:ptCount val="12"/>
                <c:pt idx="0">
                  <c:v>0.993951486357596</c:v>
                </c:pt>
                <c:pt idx="1">
                  <c:v>0.99382200169364698</c:v>
                </c:pt>
                <c:pt idx="2">
                  <c:v>0.96662241588236597</c:v>
                </c:pt>
                <c:pt idx="3">
                  <c:v>0.96827016708342895</c:v>
                </c:pt>
                <c:pt idx="4">
                  <c:v>0.57359213254139496</c:v>
                </c:pt>
                <c:pt idx="5">
                  <c:v>0.42601887079835798</c:v>
                </c:pt>
                <c:pt idx="6">
                  <c:v>0.42263777444553802</c:v>
                </c:pt>
                <c:pt idx="7">
                  <c:v>0.42203947450206603</c:v>
                </c:pt>
                <c:pt idx="8">
                  <c:v>0.43475321260715499</c:v>
                </c:pt>
                <c:pt idx="9">
                  <c:v>0.39895250267980398</c:v>
                </c:pt>
                <c:pt idx="10">
                  <c:v>0.40892040454801598</c:v>
                </c:pt>
                <c:pt idx="11">
                  <c:v>0.41706624327446501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86E-9FBA-BEE28F3E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housing'!$G$2:$G$3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housing'!$G$4:$G$15</c15:sqref>
                  </c15:fullRef>
                </c:ext>
              </c:extLst>
              <c:f>'Cal housing'!$G$4:$G$11</c:f>
              <c:numCache>
                <c:formatCode>0.000</c:formatCode>
                <c:ptCount val="8"/>
                <c:pt idx="0">
                  <c:v>1.1243482056431999</c:v>
                </c:pt>
                <c:pt idx="1">
                  <c:v>1.12833186846869</c:v>
                </c:pt>
                <c:pt idx="2">
                  <c:v>1.1349516859707001</c:v>
                </c:pt>
                <c:pt idx="3">
                  <c:v>1.10615849272628</c:v>
                </c:pt>
                <c:pt idx="4">
                  <c:v>1.1038151957448901</c:v>
                </c:pt>
                <c:pt idx="5">
                  <c:v>1.14828768198506</c:v>
                </c:pt>
                <c:pt idx="6">
                  <c:v>0.55202620065925601</c:v>
                </c:pt>
                <c:pt idx="7">
                  <c:v>0.55016549566643003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6AC-A631-FD7C2004D567}"/>
            </c:ext>
          </c:extLst>
        </c:ser>
        <c:ser>
          <c:idx val="1"/>
          <c:order val="1"/>
          <c:tx>
            <c:strRef>
              <c:f>'Cal housing'!$H$2:$H$3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housing'!$F$4:$F$15</c15:sqref>
                  </c15:fullRef>
                </c:ext>
              </c:extLst>
              <c:f>'Cal housing'!$F$4:$F$11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housing'!$H$4:$H$15</c15:sqref>
                  </c15:fullRef>
                </c:ext>
              </c:extLst>
              <c:f>'Cal housing'!$H$4:$H$11</c:f>
              <c:numCache>
                <c:formatCode>0.000</c:formatCode>
                <c:ptCount val="8"/>
                <c:pt idx="0">
                  <c:v>1.1243482060000001</c:v>
                </c:pt>
                <c:pt idx="1">
                  <c:v>1.1263222530000001</c:v>
                </c:pt>
                <c:pt idx="2">
                  <c:v>0.77137284100000003</c:v>
                </c:pt>
                <c:pt idx="3">
                  <c:v>0.75081207500000002</c:v>
                </c:pt>
                <c:pt idx="4">
                  <c:v>0.760303438</c:v>
                </c:pt>
                <c:pt idx="5">
                  <c:v>0.77021221799999995</c:v>
                </c:pt>
                <c:pt idx="6">
                  <c:v>0.59136898400000004</c:v>
                </c:pt>
                <c:pt idx="7" formatCode="General">
                  <c:v>0.55025866800000001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6AC-A631-FD7C2004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2752"/>
        <c:axId val="516145376"/>
      </c:barChart>
      <c:catAx>
        <c:axId val="516142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5376"/>
        <c:crosses val="autoZero"/>
        <c:auto val="1"/>
        <c:lblAlgn val="ctr"/>
        <c:lblOffset val="100"/>
        <c:noMultiLvlLbl val="0"/>
      </c:catAx>
      <c:valAx>
        <c:axId val="51614537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 housing'!$P$2:$P$3</c:f>
              <c:strCache>
                <c:ptCount val="2"/>
                <c:pt idx="0">
                  <c:v>rmse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housing'!$L$4:$L$15</c15:sqref>
                  </c15:fullRef>
                </c:ext>
              </c:extLst>
              <c:f>'Cal housing'!$L$4:$L$11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166C-4513-B7C3-AA4D337878D1}"/>
            </c:ext>
          </c:extLst>
        </c:ser>
        <c:ser>
          <c:idx val="1"/>
          <c:order val="1"/>
          <c:tx>
            <c:strRef>
              <c:f>'Cal housing'!$Q$2:$Q$3</c:f>
              <c:strCache>
                <c:ptCount val="2"/>
                <c:pt idx="0">
                  <c:v>rmse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'Cal housing'!$K$4:$K$15</c15:sqref>
                  </c15:fullRef>
                </c:ext>
              </c:extLst>
              <c:f>'Cal housing'!$K$4:$K$11</c:f>
              <c:numCache>
                <c:formatCode>General</c:formatCode>
                <c:ptCount val="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'Cal housing'!$M$4:$M$15</c15:sqref>
                  </c15:fullRef>
                </c:ext>
              </c:extLst>
              <c:f>'Cal housing'!$M$4:$M$11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166C-4513-B7C3-AA4D3378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04592"/>
        <c:axId val="1143311480"/>
      </c:barChart>
      <c:catAx>
        <c:axId val="114330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11480"/>
        <c:crosses val="autoZero"/>
        <c:auto val="1"/>
        <c:lblAlgn val="ctr"/>
        <c:lblOffset val="100"/>
        <c:noMultiLvlLbl val="0"/>
      </c:catAx>
      <c:valAx>
        <c:axId val="1143311480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3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895824"/>
        <c:axId val="908895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 housing'!$V$2:$V$3</c15:sqref>
                        </c15:formulaRef>
                      </c:ext>
                    </c:extLst>
                    <c:strCache>
                      <c:ptCount val="2"/>
                      <c:pt idx="0">
                        <c:v>rmse</c:v>
                      </c:pt>
                      <c:pt idx="1">
                        <c:v>MI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'Cal housing'!$P$12:$P$15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'Cal housing'!$Q$12:$Q$15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DB-463E-890D-C9001672AE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'Cal housing'!$W$2:$W$3</c15:sqref>
                        </c15:formulaRef>
                      </c:ext>
                    </c:extLst>
                    <c:strCache>
                      <c:ptCount val="2"/>
                      <c:pt idx="0">
                        <c:v>rmse</c:v>
                      </c:pt>
                      <c:pt idx="1">
                        <c:v>NID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'Cal housing'!$P$12:$P$15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'Cal housing'!$R$12:$R$15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DB-463E-890D-C9001672AEED}"/>
                  </c:ext>
                </c:extLst>
              </c15:ser>
            </c15:filteredBarSeries>
          </c:ext>
        </c:extLst>
      </c:barChart>
      <c:catAx>
        <c:axId val="9088958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496"/>
        <c:crosses val="autoZero"/>
        <c:auto val="1"/>
        <c:lblAlgn val="ctr"/>
        <c:lblOffset val="100"/>
        <c:noMultiLvlLbl val="0"/>
      </c:catAx>
      <c:valAx>
        <c:axId val="908895496"/>
        <c:scaling>
          <c:orientation val="minMax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Letters'!$J$4:$J$19</c:f>
              <c:numCache>
                <c:formatCode>0.000</c:formatCode>
                <c:ptCount val="16"/>
                <c:pt idx="0">
                  <c:v>0.66529543034263405</c:v>
                </c:pt>
                <c:pt idx="1">
                  <c:v>0.67283962556957</c:v>
                </c:pt>
                <c:pt idx="2">
                  <c:v>0.71033425481539803</c:v>
                </c:pt>
                <c:pt idx="3">
                  <c:v>0.77210656717035198</c:v>
                </c:pt>
                <c:pt idx="4">
                  <c:v>0.83803472793202405</c:v>
                </c:pt>
                <c:pt idx="5">
                  <c:v>0.85765510871150596</c:v>
                </c:pt>
                <c:pt idx="6">
                  <c:v>0.88940807841968395</c:v>
                </c:pt>
                <c:pt idx="7">
                  <c:v>0.90124390324028003</c:v>
                </c:pt>
                <c:pt idx="8">
                  <c:v>0.92299982375488199</c:v>
                </c:pt>
                <c:pt idx="9">
                  <c:v>0.91811272076130501</c:v>
                </c:pt>
                <c:pt idx="10">
                  <c:v>0.92963936179769202</c:v>
                </c:pt>
                <c:pt idx="11">
                  <c:v>0.928307327219561</c:v>
                </c:pt>
                <c:pt idx="12">
                  <c:v>0.92674631369486105</c:v>
                </c:pt>
                <c:pt idx="13">
                  <c:v>0.93260962286693605</c:v>
                </c:pt>
                <c:pt idx="14">
                  <c:v>0.93286473049630603</c:v>
                </c:pt>
                <c:pt idx="15">
                  <c:v>0.93180830196508002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D21-9563-FCD63F0BE956}"/>
            </c:ext>
          </c:extLst>
        </c:ser>
        <c:ser>
          <c:idx val="1"/>
          <c:order val="1"/>
          <c:tx>
            <c:strRef>
              <c:f>'Binary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Letters'!$K$4:$K$19</c:f>
              <c:numCache>
                <c:formatCode>0.000</c:formatCode>
                <c:ptCount val="16"/>
                <c:pt idx="0">
                  <c:v>0.57015208658632299</c:v>
                </c:pt>
                <c:pt idx="1">
                  <c:v>0.64535336792939302</c:v>
                </c:pt>
                <c:pt idx="2">
                  <c:v>0.75906394540873501</c:v>
                </c:pt>
                <c:pt idx="3">
                  <c:v>0.86352270344888105</c:v>
                </c:pt>
                <c:pt idx="4">
                  <c:v>0.86750251449262095</c:v>
                </c:pt>
                <c:pt idx="5">
                  <c:v>0.89235064183764801</c:v>
                </c:pt>
                <c:pt idx="6">
                  <c:v>0.88910776622514398</c:v>
                </c:pt>
                <c:pt idx="7">
                  <c:v>0.90985460279757602</c:v>
                </c:pt>
                <c:pt idx="8">
                  <c:v>0.92476606226670999</c:v>
                </c:pt>
                <c:pt idx="9">
                  <c:v>0.93447837227605102</c:v>
                </c:pt>
                <c:pt idx="10">
                  <c:v>0.94064888160530402</c:v>
                </c:pt>
                <c:pt idx="11">
                  <c:v>0.94012684704661398</c:v>
                </c:pt>
                <c:pt idx="12">
                  <c:v>0.93816827188552598</c:v>
                </c:pt>
                <c:pt idx="13">
                  <c:v>0.93142628291808305</c:v>
                </c:pt>
                <c:pt idx="14">
                  <c:v>0.93511002096656803</c:v>
                </c:pt>
                <c:pt idx="15">
                  <c:v>0.93176448149133795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4-4D21-9563-FCD63F0B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850456"/>
        <c:axId val="4078498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'Binary Letters'!$L$2:$L$3</c15:sqref>
                        </c15:formulaRef>
                      </c:ext>
                    </c:extLst>
                    <c:strCache>
                      <c:ptCount val="2"/>
                      <c:pt idx="0">
                        <c:v>auc</c:v>
                      </c:pt>
                      <c:pt idx="1">
                        <c:v>is NID &gt; MI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'Binary Letters'!$F$4:$F$19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'Binary Letters'!$L$4:$L$19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424-4D21-9563-FCD63F0BE956}"/>
                  </c:ext>
                </c:extLst>
              </c15:ser>
            </c15:filteredBarSeries>
          </c:ext>
        </c:extLst>
      </c:barChart>
      <c:catAx>
        <c:axId val="407850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49800"/>
        <c:crosses val="autoZero"/>
        <c:auto val="1"/>
        <c:lblAlgn val="ctr"/>
        <c:lblOffset val="100"/>
        <c:noMultiLvlLbl val="0"/>
      </c:catAx>
      <c:valAx>
        <c:axId val="407849800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Letters'!$AA$2:$AA$3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Letters'!$AA$4:$AA$19</c:f>
              <c:numCache>
                <c:formatCode>0.000</c:formatCode>
                <c:ptCount val="16"/>
                <c:pt idx="0">
                  <c:v>0.63884999999999903</c:v>
                </c:pt>
                <c:pt idx="1">
                  <c:v>0.63014999999999999</c:v>
                </c:pt>
                <c:pt idx="2">
                  <c:v>0.68874999999999997</c:v>
                </c:pt>
                <c:pt idx="3">
                  <c:v>0.76590000000000003</c:v>
                </c:pt>
                <c:pt idx="4">
                  <c:v>0.84219999999999895</c:v>
                </c:pt>
                <c:pt idx="5">
                  <c:v>0.86764999999999903</c:v>
                </c:pt>
                <c:pt idx="6">
                  <c:v>0.91099999999999903</c:v>
                </c:pt>
                <c:pt idx="7">
                  <c:v>0.93219999999999903</c:v>
                </c:pt>
                <c:pt idx="8">
                  <c:v>0.95914999999999995</c:v>
                </c:pt>
                <c:pt idx="9">
                  <c:v>0.95645000000000002</c:v>
                </c:pt>
                <c:pt idx="10">
                  <c:v>0.97204999999999997</c:v>
                </c:pt>
                <c:pt idx="11">
                  <c:v>0.972749999999999</c:v>
                </c:pt>
                <c:pt idx="12">
                  <c:v>0.97024999999999995</c:v>
                </c:pt>
                <c:pt idx="13">
                  <c:v>0.9788</c:v>
                </c:pt>
                <c:pt idx="14">
                  <c:v>0.97974999999999901</c:v>
                </c:pt>
                <c:pt idx="15">
                  <c:v>0.97855000000000003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0A2-8737-CE5AE4B3181A}"/>
            </c:ext>
          </c:extLst>
        </c:ser>
        <c:ser>
          <c:idx val="1"/>
          <c:order val="1"/>
          <c:tx>
            <c:strRef>
              <c:f>'Binary Letters'!$AB$2:$AB$3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Letters'!$AB$4:$AB$19</c:f>
              <c:numCache>
                <c:formatCode>0.000</c:formatCode>
                <c:ptCount val="16"/>
                <c:pt idx="0">
                  <c:v>0.54654999999999998</c:v>
                </c:pt>
                <c:pt idx="1">
                  <c:v>0.59260000000000002</c:v>
                </c:pt>
                <c:pt idx="2">
                  <c:v>0.72860000000000003</c:v>
                </c:pt>
                <c:pt idx="3">
                  <c:v>0.86204999999999998</c:v>
                </c:pt>
                <c:pt idx="4">
                  <c:v>0.87280000000000002</c:v>
                </c:pt>
                <c:pt idx="5">
                  <c:v>0.90489999999999904</c:v>
                </c:pt>
                <c:pt idx="6">
                  <c:v>0.91059999999999997</c:v>
                </c:pt>
                <c:pt idx="7">
                  <c:v>0.93310000000000004</c:v>
                </c:pt>
                <c:pt idx="8">
                  <c:v>0.95379999999999998</c:v>
                </c:pt>
                <c:pt idx="9">
                  <c:v>0.96619999999999995</c:v>
                </c:pt>
                <c:pt idx="10">
                  <c:v>0.97339999999999904</c:v>
                </c:pt>
                <c:pt idx="11">
                  <c:v>0.97575000000000001</c:v>
                </c:pt>
                <c:pt idx="12">
                  <c:v>0.97470000000000001</c:v>
                </c:pt>
                <c:pt idx="13">
                  <c:v>0.97594999999999898</c:v>
                </c:pt>
                <c:pt idx="14">
                  <c:v>0.97994999999999999</c:v>
                </c:pt>
                <c:pt idx="15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0A2-8737-CE5AE4B3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44024"/>
        <c:axId val="408240088"/>
      </c:barChart>
      <c:catAx>
        <c:axId val="408244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0088"/>
        <c:crosses val="autoZero"/>
        <c:auto val="1"/>
        <c:lblAlgn val="ctr"/>
        <c:lblOffset val="100"/>
        <c:noMultiLvlLbl val="0"/>
      </c:catAx>
      <c:valAx>
        <c:axId val="408240088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'Binary Letters'!$AD$2:$AD$3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'Binary Letters'!$Z$4:$Z$19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Letters'!$AD$4:$AD$19</c:f>
              <c:numCache>
                <c:formatCode>0.000</c:formatCode>
                <c:ptCount val="16"/>
                <c:pt idx="0">
                  <c:v>0.62615858380613099</c:v>
                </c:pt>
                <c:pt idx="1">
                  <c:v>0.62599803312549396</c:v>
                </c:pt>
                <c:pt idx="2">
                  <c:v>0.683366618902158</c:v>
                </c:pt>
                <c:pt idx="3">
                  <c:v>0.76380594244551403</c:v>
                </c:pt>
                <c:pt idx="4">
                  <c:v>0.84068739174931495</c:v>
                </c:pt>
                <c:pt idx="5">
                  <c:v>0.86605680341308799</c:v>
                </c:pt>
                <c:pt idx="6">
                  <c:v>0.91024578586142202</c:v>
                </c:pt>
                <c:pt idx="7">
                  <c:v>0.93183717156625601</c:v>
                </c:pt>
                <c:pt idx="8">
                  <c:v>0.95857235147360498</c:v>
                </c:pt>
                <c:pt idx="9">
                  <c:v>0.95594625535357902</c:v>
                </c:pt>
                <c:pt idx="10">
                  <c:v>0.97179696228497703</c:v>
                </c:pt>
                <c:pt idx="11">
                  <c:v>0.97257098698496103</c:v>
                </c:pt>
                <c:pt idx="12">
                  <c:v>0.96999238603334204</c:v>
                </c:pt>
                <c:pt idx="13">
                  <c:v>0.97857428265358504</c:v>
                </c:pt>
                <c:pt idx="14">
                  <c:v>0.97951897702973401</c:v>
                </c:pt>
                <c:pt idx="15">
                  <c:v>0.97829964478834597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F68-808A-158E8E276BD7}"/>
            </c:ext>
          </c:extLst>
        </c:ser>
        <c:ser>
          <c:idx val="1"/>
          <c:order val="1"/>
          <c:tx>
            <c:strRef>
              <c:f>'Binary Letters'!$AE$2:$AE$3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'Binary Letters'!$Z$4:$Z$19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'Binary Letters'!$AE$4:$AE$19</c:f>
              <c:numCache>
                <c:formatCode>0.000</c:formatCode>
                <c:ptCount val="16"/>
                <c:pt idx="0">
                  <c:v>0.54081711789736797</c:v>
                </c:pt>
                <c:pt idx="1">
                  <c:v>0.59001240124993004</c:v>
                </c:pt>
                <c:pt idx="2">
                  <c:v>0.72569315583113803</c:v>
                </c:pt>
                <c:pt idx="3">
                  <c:v>0.861038469734134</c:v>
                </c:pt>
                <c:pt idx="4">
                  <c:v>0.87143209122089005</c:v>
                </c:pt>
                <c:pt idx="5">
                  <c:v>0.90381271197377</c:v>
                </c:pt>
                <c:pt idx="6">
                  <c:v>0.909447008656184</c:v>
                </c:pt>
                <c:pt idx="7">
                  <c:v>0.93217629995246898</c:v>
                </c:pt>
                <c:pt idx="8">
                  <c:v>0.95307088199811896</c:v>
                </c:pt>
                <c:pt idx="9">
                  <c:v>0.96569857857203001</c:v>
                </c:pt>
                <c:pt idx="10">
                  <c:v>0.97315171577724102</c:v>
                </c:pt>
                <c:pt idx="11">
                  <c:v>0.97547458459895497</c:v>
                </c:pt>
                <c:pt idx="12">
                  <c:v>0.97435500547000298</c:v>
                </c:pt>
                <c:pt idx="13">
                  <c:v>0.97573226595485596</c:v>
                </c:pt>
                <c:pt idx="14">
                  <c:v>0.97975183616706796</c:v>
                </c:pt>
                <c:pt idx="15">
                  <c:v>0.97774889301247403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F68-808A-158E8E27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49664"/>
        <c:axId val="579947040"/>
      </c:barChart>
      <c:catAx>
        <c:axId val="57994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7040"/>
        <c:crosses val="autoZero"/>
        <c:auto val="1"/>
        <c:lblAlgn val="ctr"/>
        <c:lblOffset val="100"/>
        <c:noMultiLvlLbl val="0"/>
      </c:catAx>
      <c:valAx>
        <c:axId val="579947040"/>
        <c:scaling>
          <c:orientation val="minMax"/>
          <c:max val="1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letters'!$G$2:$G$3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letters'!$G$4:$G$19</c:f>
              <c:numCache>
                <c:formatCode>0.000</c:formatCode>
                <c:ptCount val="16"/>
                <c:pt idx="0">
                  <c:v>0.16714999999999999</c:v>
                </c:pt>
                <c:pt idx="1">
                  <c:v>0.30309999999999998</c:v>
                </c:pt>
                <c:pt idx="2">
                  <c:v>0.3982</c:v>
                </c:pt>
                <c:pt idx="3">
                  <c:v>0.55020000000000002</c:v>
                </c:pt>
                <c:pt idx="4">
                  <c:v>0.67544999999999999</c:v>
                </c:pt>
                <c:pt idx="5">
                  <c:v>0.71129999999999904</c:v>
                </c:pt>
                <c:pt idx="6">
                  <c:v>0.76985000000000003</c:v>
                </c:pt>
                <c:pt idx="7">
                  <c:v>0.79630000000000001</c:v>
                </c:pt>
                <c:pt idx="8">
                  <c:v>0.83919999999999995</c:v>
                </c:pt>
                <c:pt idx="9">
                  <c:v>0.83645000000000003</c:v>
                </c:pt>
                <c:pt idx="10">
                  <c:v>0.86280000000000001</c:v>
                </c:pt>
                <c:pt idx="11">
                  <c:v>0.85865000000000002</c:v>
                </c:pt>
                <c:pt idx="12">
                  <c:v>0.85680000000000001</c:v>
                </c:pt>
                <c:pt idx="13">
                  <c:v>0.877</c:v>
                </c:pt>
                <c:pt idx="14">
                  <c:v>0.87790000000000001</c:v>
                </c:pt>
                <c:pt idx="15">
                  <c:v>0.87619999999999898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E-4065-AD97-D6F7D4984343}"/>
            </c:ext>
          </c:extLst>
        </c:ser>
        <c:ser>
          <c:idx val="1"/>
          <c:order val="1"/>
          <c:tx>
            <c:strRef>
              <c:f>'Multi letters'!$H$2:$H$3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letters'!$H$4:$H$19</c:f>
              <c:numCache>
                <c:formatCode>0.000</c:formatCode>
                <c:ptCount val="16"/>
                <c:pt idx="0">
                  <c:v>0.17025000000000001</c:v>
                </c:pt>
                <c:pt idx="1">
                  <c:v>0.35870000000000002</c:v>
                </c:pt>
                <c:pt idx="2">
                  <c:v>0.56010000000000004</c:v>
                </c:pt>
                <c:pt idx="3">
                  <c:v>0.72504999999999997</c:v>
                </c:pt>
                <c:pt idx="4">
                  <c:v>0.74150000000000005</c:v>
                </c:pt>
                <c:pt idx="5">
                  <c:v>0.80034999999999901</c:v>
                </c:pt>
                <c:pt idx="6">
                  <c:v>0.79915000000000003</c:v>
                </c:pt>
                <c:pt idx="7">
                  <c:v>0.82579999999999898</c:v>
                </c:pt>
                <c:pt idx="8">
                  <c:v>0.85024999999999995</c:v>
                </c:pt>
                <c:pt idx="9">
                  <c:v>0.86959999999999904</c:v>
                </c:pt>
                <c:pt idx="10">
                  <c:v>0.87654999999999905</c:v>
                </c:pt>
                <c:pt idx="11">
                  <c:v>0.87319999999999998</c:v>
                </c:pt>
                <c:pt idx="12">
                  <c:v>0.87180000000000002</c:v>
                </c:pt>
                <c:pt idx="13">
                  <c:v>0.87755000000000005</c:v>
                </c:pt>
                <c:pt idx="14">
                  <c:v>0.87744999999999995</c:v>
                </c:pt>
                <c:pt idx="15">
                  <c:v>0.87585000000000002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E-4065-AD97-D6F7D498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83168"/>
        <c:axId val="1124984480"/>
      </c:barChart>
      <c:catAx>
        <c:axId val="112498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4480"/>
        <c:crosses val="autoZero"/>
        <c:auto val="1"/>
        <c:lblAlgn val="ctr"/>
        <c:lblOffset val="100"/>
        <c:noMultiLvlLbl val="0"/>
      </c:catAx>
      <c:valAx>
        <c:axId val="1124984480"/>
        <c:scaling>
          <c:orientation val="minMax"/>
          <c:max val="0.9"/>
          <c:min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letters'!$J$2:$J$3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letters'!$J$4:$J$19</c:f>
              <c:numCache>
                <c:formatCode>0.000</c:formatCode>
                <c:ptCount val="16"/>
                <c:pt idx="0">
                  <c:v>0.56676889317220902</c:v>
                </c:pt>
                <c:pt idx="1">
                  <c:v>0.63755343896607897</c:v>
                </c:pt>
                <c:pt idx="2">
                  <c:v>0.68708787117325898</c:v>
                </c:pt>
                <c:pt idx="3">
                  <c:v>0.766183140151521</c:v>
                </c:pt>
                <c:pt idx="4">
                  <c:v>0.83127734292681299</c:v>
                </c:pt>
                <c:pt idx="5">
                  <c:v>0.84991862097402604</c:v>
                </c:pt>
                <c:pt idx="6">
                  <c:v>0.880345040171157</c:v>
                </c:pt>
                <c:pt idx="7">
                  <c:v>0.89410372224925705</c:v>
                </c:pt>
                <c:pt idx="8">
                  <c:v>0.91639634364029499</c:v>
                </c:pt>
                <c:pt idx="9">
                  <c:v>0.91496527749748302</c:v>
                </c:pt>
                <c:pt idx="10">
                  <c:v>0.92867018243389698</c:v>
                </c:pt>
                <c:pt idx="11">
                  <c:v>0.92650418195017703</c:v>
                </c:pt>
                <c:pt idx="12">
                  <c:v>0.92554536311338498</c:v>
                </c:pt>
                <c:pt idx="13">
                  <c:v>0.93604189869064902</c:v>
                </c:pt>
                <c:pt idx="14">
                  <c:v>0.93651529083132501</c:v>
                </c:pt>
                <c:pt idx="15">
                  <c:v>0.93562716592392603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7-4004-BC37-3DA48C1C77B2}"/>
            </c:ext>
          </c:extLst>
        </c:ser>
        <c:ser>
          <c:idx val="1"/>
          <c:order val="1"/>
          <c:tx>
            <c:strRef>
              <c:f>'Multi letters'!$K$2:$K$3</c:f>
              <c:strCache>
                <c:ptCount val="2"/>
                <c:pt idx="0">
                  <c:v>auc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letters'!$F$4:$F$19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letters'!$K$4:$K$19</c:f>
              <c:numCache>
                <c:formatCode>0.000</c:formatCode>
                <c:ptCount val="16"/>
                <c:pt idx="0">
                  <c:v>0.56832971092586504</c:v>
                </c:pt>
                <c:pt idx="1">
                  <c:v>0.66646969246684695</c:v>
                </c:pt>
                <c:pt idx="2">
                  <c:v>0.77126670641428396</c:v>
                </c:pt>
                <c:pt idx="3">
                  <c:v>0.85704075355243303</c:v>
                </c:pt>
                <c:pt idx="4">
                  <c:v>0.865583745437423</c:v>
                </c:pt>
                <c:pt idx="5">
                  <c:v>0.89618039459757004</c:v>
                </c:pt>
                <c:pt idx="6">
                  <c:v>0.89554462190943396</c:v>
                </c:pt>
                <c:pt idx="7">
                  <c:v>0.90940967369068904</c:v>
                </c:pt>
                <c:pt idx="8">
                  <c:v>0.92213718523806698</c:v>
                </c:pt>
                <c:pt idx="9">
                  <c:v>0.93219910466318001</c:v>
                </c:pt>
                <c:pt idx="10">
                  <c:v>0.93580903229728496</c:v>
                </c:pt>
                <c:pt idx="11">
                  <c:v>0.93406432764841996</c:v>
                </c:pt>
                <c:pt idx="12">
                  <c:v>0.93334399909624999</c:v>
                </c:pt>
                <c:pt idx="13">
                  <c:v>0.93633168960679103</c:v>
                </c:pt>
                <c:pt idx="14">
                  <c:v>0.93627898338813298</c:v>
                </c:pt>
                <c:pt idx="15">
                  <c:v>0.93544785500606198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7-4004-BC37-3DA48C1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55504"/>
        <c:axId val="408246976"/>
      </c:barChart>
      <c:catAx>
        <c:axId val="408255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6976"/>
        <c:crosses val="autoZero"/>
        <c:auto val="1"/>
        <c:lblAlgn val="ctr"/>
        <c:lblOffset val="100"/>
        <c:noMultiLvlLbl val="0"/>
      </c:catAx>
      <c:valAx>
        <c:axId val="408246976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letters'!$O$2:$O$3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letters'!$O$4:$O$19</c:f>
              <c:numCache>
                <c:formatCode>0.000</c:formatCode>
                <c:ptCount val="16"/>
                <c:pt idx="0">
                  <c:v>0.16655</c:v>
                </c:pt>
                <c:pt idx="1">
                  <c:v>0.30224999999999902</c:v>
                </c:pt>
                <c:pt idx="2">
                  <c:v>0.40039999999999998</c:v>
                </c:pt>
                <c:pt idx="3">
                  <c:v>0.55259999999999998</c:v>
                </c:pt>
                <c:pt idx="4">
                  <c:v>0.67959999999999998</c:v>
                </c:pt>
                <c:pt idx="5">
                  <c:v>0.71709999999999996</c:v>
                </c:pt>
                <c:pt idx="6">
                  <c:v>0.77664999999999995</c:v>
                </c:pt>
                <c:pt idx="7">
                  <c:v>0.80209999999999904</c:v>
                </c:pt>
                <c:pt idx="8">
                  <c:v>0.84560000000000002</c:v>
                </c:pt>
                <c:pt idx="9">
                  <c:v>0.84260000000000002</c:v>
                </c:pt>
                <c:pt idx="10">
                  <c:v>0.86775000000000002</c:v>
                </c:pt>
                <c:pt idx="11">
                  <c:v>0.86585000000000001</c:v>
                </c:pt>
                <c:pt idx="12">
                  <c:v>0.86170000000000002</c:v>
                </c:pt>
                <c:pt idx="13">
                  <c:v>0.88324999999999998</c:v>
                </c:pt>
                <c:pt idx="14">
                  <c:v>0.88479999999999903</c:v>
                </c:pt>
                <c:pt idx="15">
                  <c:v>0.88419999999999899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C-4916-8A53-7695D9C4C00B}"/>
            </c:ext>
          </c:extLst>
        </c:ser>
        <c:ser>
          <c:idx val="1"/>
          <c:order val="1"/>
          <c:tx>
            <c:strRef>
              <c:f>'Multi letters'!$P$2:$P$3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letters'!$P$4:$P$19</c:f>
              <c:numCache>
                <c:formatCode>0.000</c:formatCode>
                <c:ptCount val="16"/>
                <c:pt idx="0">
                  <c:v>0.17155000000000001</c:v>
                </c:pt>
                <c:pt idx="1">
                  <c:v>0.35775000000000001</c:v>
                </c:pt>
                <c:pt idx="2">
                  <c:v>0.56120000000000003</c:v>
                </c:pt>
                <c:pt idx="3">
                  <c:v>0.72640000000000005</c:v>
                </c:pt>
                <c:pt idx="4">
                  <c:v>0.74355000000000004</c:v>
                </c:pt>
                <c:pt idx="5">
                  <c:v>0.80489999999999995</c:v>
                </c:pt>
                <c:pt idx="6">
                  <c:v>0.80645</c:v>
                </c:pt>
                <c:pt idx="7">
                  <c:v>0.83129999999999904</c:v>
                </c:pt>
                <c:pt idx="8">
                  <c:v>0.85644999999999905</c:v>
                </c:pt>
                <c:pt idx="9">
                  <c:v>0.87344999999999995</c:v>
                </c:pt>
                <c:pt idx="10">
                  <c:v>0.88300000000000001</c:v>
                </c:pt>
                <c:pt idx="11">
                  <c:v>0.88344999999999996</c:v>
                </c:pt>
                <c:pt idx="12">
                  <c:v>0.88199999999999901</c:v>
                </c:pt>
                <c:pt idx="13">
                  <c:v>0.88279999999999903</c:v>
                </c:pt>
                <c:pt idx="14">
                  <c:v>0.88494999999999902</c:v>
                </c:pt>
                <c:pt idx="15">
                  <c:v>0.88254999999999995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C-4916-8A53-7695D9C4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238120"/>
        <c:axId val="408244680"/>
      </c:barChart>
      <c:catAx>
        <c:axId val="408238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4680"/>
        <c:crosses val="autoZero"/>
        <c:auto val="1"/>
        <c:lblAlgn val="ctr"/>
        <c:lblOffset val="100"/>
        <c:noMultiLvlLbl val="0"/>
      </c:catAx>
      <c:valAx>
        <c:axId val="408244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letters'!$Q$2:$Q$3</c:f>
              <c:strCache>
                <c:ptCount val="2"/>
                <c:pt idx="0">
                  <c:v>acc</c:v>
                </c:pt>
                <c:pt idx="1">
                  <c:v>is NID &gt; 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letters'!$R$4:$R$19</c:f>
              <c:numCache>
                <c:formatCode>0.000</c:formatCode>
                <c:ptCount val="16"/>
                <c:pt idx="0">
                  <c:v>0.56648651540655304</c:v>
                </c:pt>
                <c:pt idx="1">
                  <c:v>0.63714035776879396</c:v>
                </c:pt>
                <c:pt idx="2">
                  <c:v>0.68823215228961399</c:v>
                </c:pt>
                <c:pt idx="3">
                  <c:v>0.76742875064309501</c:v>
                </c:pt>
                <c:pt idx="4">
                  <c:v>0.83343748502339599</c:v>
                </c:pt>
                <c:pt idx="5">
                  <c:v>0.85293657108907295</c:v>
                </c:pt>
                <c:pt idx="6">
                  <c:v>0.88388824459696602</c:v>
                </c:pt>
                <c:pt idx="7">
                  <c:v>0.89712429971151397</c:v>
                </c:pt>
                <c:pt idx="8">
                  <c:v>0.91972221763223905</c:v>
                </c:pt>
                <c:pt idx="9">
                  <c:v>0.91816245358038096</c:v>
                </c:pt>
                <c:pt idx="10">
                  <c:v>0.93122188063412004</c:v>
                </c:pt>
                <c:pt idx="11">
                  <c:v>0.93023752882501498</c:v>
                </c:pt>
                <c:pt idx="12">
                  <c:v>0.92808474057455004</c:v>
                </c:pt>
                <c:pt idx="13">
                  <c:v>0.93930004870671002</c:v>
                </c:pt>
                <c:pt idx="14">
                  <c:v>0.94010497295502604</c:v>
                </c:pt>
                <c:pt idx="15">
                  <c:v>0.93978895331640999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FE9-B1D4-17435E79C917}"/>
            </c:ext>
          </c:extLst>
        </c:ser>
        <c:ser>
          <c:idx val="1"/>
          <c:order val="1"/>
          <c:tx>
            <c:strRef>
              <c:f>'Multi letters'!$R$2:$R$3</c:f>
              <c:strCache>
                <c:ptCount val="2"/>
                <c:pt idx="0">
                  <c:v>auc</c:v>
                </c:pt>
                <c:pt idx="1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letters'!$N$4:$N$19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letters'!$S$4:$S$19</c:f>
              <c:numCache>
                <c:formatCode>0.000</c:formatCode>
                <c:ptCount val="16"/>
                <c:pt idx="0">
                  <c:v>0.56904017979108301</c:v>
                </c:pt>
                <c:pt idx="1">
                  <c:v>0.66601965729707902</c:v>
                </c:pt>
                <c:pt idx="2">
                  <c:v>0.77182952485159895</c:v>
                </c:pt>
                <c:pt idx="3">
                  <c:v>0.85774023668300303</c:v>
                </c:pt>
                <c:pt idx="4">
                  <c:v>0.86664757504850598</c:v>
                </c:pt>
                <c:pt idx="5">
                  <c:v>0.89853527553012202</c:v>
                </c:pt>
                <c:pt idx="6">
                  <c:v>0.89934348615342796</c:v>
                </c:pt>
                <c:pt idx="7">
                  <c:v>0.912271823446552</c:v>
                </c:pt>
                <c:pt idx="8">
                  <c:v>0.92535896708563203</c:v>
                </c:pt>
                <c:pt idx="9">
                  <c:v>0.93418291605213899</c:v>
                </c:pt>
                <c:pt idx="10">
                  <c:v>0.93916098767820699</c:v>
                </c:pt>
                <c:pt idx="11">
                  <c:v>0.939398634512978</c:v>
                </c:pt>
                <c:pt idx="12">
                  <c:v>0.93863556418249094</c:v>
                </c:pt>
                <c:pt idx="13">
                  <c:v>0.93905673054831895</c:v>
                </c:pt>
                <c:pt idx="14">
                  <c:v>0.94017942633779805</c:v>
                </c:pt>
                <c:pt idx="15">
                  <c:v>0.93893391404348003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FE9-B1D4-17435E79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82136"/>
        <c:axId val="601782464"/>
      </c:barChart>
      <c:catAx>
        <c:axId val="6017821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464"/>
        <c:crosses val="autoZero"/>
        <c:auto val="1"/>
        <c:lblAlgn val="ctr"/>
        <c:lblOffset val="100"/>
        <c:noMultiLvlLbl val="0"/>
      </c:catAx>
      <c:valAx>
        <c:axId val="601782464"/>
        <c:scaling>
          <c:orientation val="minMax"/>
          <c:min val="0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8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letters'!$AR$2:$AR$3</c:f>
              <c:strCache>
                <c:ptCount val="2"/>
                <c:pt idx="0">
                  <c:v>acc</c:v>
                </c:pt>
                <c:pt idx="1">
                  <c:v>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 letters'!$AQ$4:$AQ$19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letters'!$AR$4:$AR$19</c:f>
              <c:numCache>
                <c:formatCode>0.000</c:formatCode>
                <c:ptCount val="16"/>
                <c:pt idx="0">
                  <c:v>0.11125</c:v>
                </c:pt>
                <c:pt idx="1">
                  <c:v>0.23694999999999999</c:v>
                </c:pt>
                <c:pt idx="2">
                  <c:v>0.34139999999999998</c:v>
                </c:pt>
                <c:pt idx="3">
                  <c:v>0.52070000000000005</c:v>
                </c:pt>
                <c:pt idx="4">
                  <c:v>0.66739999999999999</c:v>
                </c:pt>
                <c:pt idx="5">
                  <c:v>0.72314999999999996</c:v>
                </c:pt>
                <c:pt idx="6">
                  <c:v>0.81059999999999999</c:v>
                </c:pt>
                <c:pt idx="7">
                  <c:v>0.85880000000000001</c:v>
                </c:pt>
                <c:pt idx="8">
                  <c:v>0.90884999999999905</c:v>
                </c:pt>
                <c:pt idx="9">
                  <c:v>0.90710000000000002</c:v>
                </c:pt>
                <c:pt idx="10">
                  <c:v>0.93789999999999996</c:v>
                </c:pt>
                <c:pt idx="11">
                  <c:v>0.93920000000000003</c:v>
                </c:pt>
                <c:pt idx="12">
                  <c:v>0.93399999999999905</c:v>
                </c:pt>
                <c:pt idx="13">
                  <c:v>0.95349999999999902</c:v>
                </c:pt>
                <c:pt idx="14">
                  <c:v>0.95640000000000003</c:v>
                </c:pt>
                <c:pt idx="15">
                  <c:v>0.95514999999999906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479-BC99-6C57CF9F2A68}"/>
            </c:ext>
          </c:extLst>
        </c:ser>
        <c:ser>
          <c:idx val="1"/>
          <c:order val="1"/>
          <c:tx>
            <c:strRef>
              <c:f>'Multi letters'!$AS$2:$AS$3</c:f>
              <c:strCache>
                <c:ptCount val="2"/>
                <c:pt idx="0">
                  <c:v>acc</c:v>
                </c:pt>
                <c:pt idx="1">
                  <c:v>NID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 letters'!$AQ$4:$AQ$19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'Multi letters'!$AS$4:$AS$19</c:f>
              <c:numCache>
                <c:formatCode>0.000</c:formatCode>
                <c:ptCount val="16"/>
                <c:pt idx="0">
                  <c:v>0.10065</c:v>
                </c:pt>
                <c:pt idx="1">
                  <c:v>0.28325</c:v>
                </c:pt>
                <c:pt idx="2">
                  <c:v>0.51054999999999995</c:v>
                </c:pt>
                <c:pt idx="3">
                  <c:v>0.71324999999999905</c:v>
                </c:pt>
                <c:pt idx="4">
                  <c:v>0.74329999999999996</c:v>
                </c:pt>
                <c:pt idx="5">
                  <c:v>0.818549999999999</c:v>
                </c:pt>
                <c:pt idx="6">
                  <c:v>0.83004999999999995</c:v>
                </c:pt>
                <c:pt idx="7">
                  <c:v>0.87044999999999995</c:v>
                </c:pt>
                <c:pt idx="8">
                  <c:v>0.90229999999999999</c:v>
                </c:pt>
                <c:pt idx="9">
                  <c:v>0.93089999999999995</c:v>
                </c:pt>
                <c:pt idx="10">
                  <c:v>0.94489999999999996</c:v>
                </c:pt>
                <c:pt idx="11">
                  <c:v>0.94774999999999998</c:v>
                </c:pt>
                <c:pt idx="12">
                  <c:v>0.94729999999999903</c:v>
                </c:pt>
                <c:pt idx="13">
                  <c:v>0.95039999999999902</c:v>
                </c:pt>
                <c:pt idx="14">
                  <c:v>0.95625000000000004</c:v>
                </c:pt>
                <c:pt idx="15">
                  <c:v>0.95465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6-4479-BC99-6C57CF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782072"/>
        <c:axId val="875782728"/>
      </c:barChart>
      <c:catAx>
        <c:axId val="875782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2728"/>
        <c:crosses val="autoZero"/>
        <c:auto val="1"/>
        <c:lblAlgn val="ctr"/>
        <c:lblOffset val="100"/>
        <c:noMultiLvlLbl val="0"/>
      </c:catAx>
      <c:valAx>
        <c:axId val="875782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20</xdr:row>
      <xdr:rowOff>4762</xdr:rowOff>
    </xdr:from>
    <xdr:to>
      <xdr:col>11</xdr:col>
      <xdr:colOff>509587</xdr:colOff>
      <xdr:row>35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4728-D1F2-4689-AABA-2BC8DBCA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36</xdr:row>
      <xdr:rowOff>23812</xdr:rowOff>
    </xdr:from>
    <xdr:to>
      <xdr:col>11</xdr:col>
      <xdr:colOff>495300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CBE0A-94E7-45E8-B1D0-5D307CA5C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676275</xdr:colOff>
      <xdr:row>19</xdr:row>
      <xdr:rowOff>176212</xdr:rowOff>
    </xdr:from>
    <xdr:to>
      <xdr:col>31</xdr:col>
      <xdr:colOff>447675</xdr:colOff>
      <xdr:row>35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AF142-5E1C-415E-914F-79D97384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35</xdr:row>
      <xdr:rowOff>176212</xdr:rowOff>
    </xdr:from>
    <xdr:to>
      <xdr:col>31</xdr:col>
      <xdr:colOff>476250</xdr:colOff>
      <xdr:row>51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F8BB-679F-48CF-B107-62056A8E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19</xdr:row>
      <xdr:rowOff>128587</xdr:rowOff>
    </xdr:from>
    <xdr:to>
      <xdr:col>12</xdr:col>
      <xdr:colOff>642937</xdr:colOff>
      <xdr:row>34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FCABB-C798-4A12-A5DC-6FD298FE7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35</xdr:row>
      <xdr:rowOff>80962</xdr:rowOff>
    </xdr:from>
    <xdr:to>
      <xdr:col>12</xdr:col>
      <xdr:colOff>619125</xdr:colOff>
      <xdr:row>50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4227F-D346-47C7-AA05-F8A3A43F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19</xdr:row>
      <xdr:rowOff>138112</xdr:rowOff>
    </xdr:from>
    <xdr:to>
      <xdr:col>19</xdr:col>
      <xdr:colOff>647700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F6082-9317-4A77-9195-6DCA556F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35</xdr:row>
      <xdr:rowOff>147637</xdr:rowOff>
    </xdr:from>
    <xdr:to>
      <xdr:col>19</xdr:col>
      <xdr:colOff>628650</xdr:colOff>
      <xdr:row>50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8E992-1C6C-4258-BF8F-241649A58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20</xdr:row>
      <xdr:rowOff>52387</xdr:rowOff>
    </xdr:from>
    <xdr:to>
      <xdr:col>27</xdr:col>
      <xdr:colOff>457200</xdr:colOff>
      <xdr:row>35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426D1-3F5D-4D29-B28B-CE33E954F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676275</xdr:colOff>
      <xdr:row>36</xdr:row>
      <xdr:rowOff>14287</xdr:rowOff>
    </xdr:from>
    <xdr:to>
      <xdr:col>27</xdr:col>
      <xdr:colOff>447675</xdr:colOff>
      <xdr:row>51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5053E4-48B2-4DBE-8957-8D82904D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2510AA-ABD8-4AE2-93C2-ADCD4FFA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70AED-002A-45C6-9ACA-E96541F9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66675</xdr:colOff>
      <xdr:row>16</xdr:row>
      <xdr:rowOff>33337</xdr:rowOff>
    </xdr:from>
    <xdr:to>
      <xdr:col>28</xdr:col>
      <xdr:colOff>523875</xdr:colOff>
      <xdr:row>31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025ABC-2EC4-4570-BFF1-1B50DB70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16</xdr:row>
      <xdr:rowOff>119062</xdr:rowOff>
    </xdr:from>
    <xdr:to>
      <xdr:col>8</xdr:col>
      <xdr:colOff>404812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FD41A-0B43-46D9-AC28-9D18A798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16</xdr:row>
      <xdr:rowOff>23812</xdr:rowOff>
    </xdr:from>
    <xdr:to>
      <xdr:col>15</xdr:col>
      <xdr:colOff>361950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7015C-3F7E-40BB-AE16-368587B79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16</xdr:row>
      <xdr:rowOff>33337</xdr:rowOff>
    </xdr:from>
    <xdr:to>
      <xdr:col>22</xdr:col>
      <xdr:colOff>523875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DA83A-F0E0-4D1A-9E5F-89EBBD05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6269-3030-4528-9946-FFE0F4ACC6A9}">
  <dimension ref="A1:BK19"/>
  <sheetViews>
    <sheetView topLeftCell="AP1" workbookViewId="0">
      <selection activeCell="BC23" sqref="BC23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13" max="13" width="8.88671875" customWidth="1"/>
  </cols>
  <sheetData>
    <row r="1" spans="1:63" x14ac:dyDescent="0.3">
      <c r="A1" s="3" t="s">
        <v>3</v>
      </c>
      <c r="B1" s="1" t="s">
        <v>1</v>
      </c>
      <c r="C1" s="1" t="s">
        <v>0</v>
      </c>
      <c r="D1" s="4" t="s">
        <v>2</v>
      </c>
      <c r="E1" s="2"/>
      <c r="F1" s="24" t="s">
        <v>9</v>
      </c>
      <c r="G1" s="24"/>
      <c r="H1" s="24"/>
      <c r="I1" s="24"/>
      <c r="J1" s="24"/>
      <c r="K1" s="24"/>
      <c r="L1" s="24"/>
      <c r="M1" s="2"/>
      <c r="AC1" s="15" t="s">
        <v>11</v>
      </c>
      <c r="AD1" s="15"/>
      <c r="AE1" s="15"/>
      <c r="AF1" s="15"/>
      <c r="AT1" s="24" t="s">
        <v>12</v>
      </c>
      <c r="AU1" s="24"/>
      <c r="AV1" s="24"/>
      <c r="AW1" s="24"/>
      <c r="AX1" s="24"/>
      <c r="AY1" s="24"/>
      <c r="AZ1" s="24"/>
    </row>
    <row r="2" spans="1:63" x14ac:dyDescent="0.3">
      <c r="A2" s="2">
        <v>1</v>
      </c>
      <c r="B2" s="2">
        <v>14</v>
      </c>
      <c r="C2" s="2">
        <v>8.0403299999999997E-2</v>
      </c>
      <c r="D2" s="2">
        <v>13</v>
      </c>
      <c r="E2" s="2"/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M2" s="26" t="s">
        <v>4</v>
      </c>
      <c r="N2" s="26"/>
      <c r="O2" s="26"/>
      <c r="P2" s="26"/>
      <c r="Q2" s="26"/>
      <c r="S2" s="23" t="s">
        <v>5</v>
      </c>
      <c r="T2" s="23"/>
      <c r="U2" s="23"/>
      <c r="V2" s="23"/>
      <c r="W2" s="23"/>
      <c r="Z2" s="5" t="s">
        <v>3</v>
      </c>
      <c r="AA2" s="6" t="s">
        <v>4</v>
      </c>
      <c r="AB2" s="6"/>
      <c r="AC2" s="6"/>
      <c r="AD2" s="7" t="s">
        <v>5</v>
      </c>
      <c r="AE2" s="7"/>
      <c r="AF2" s="7"/>
      <c r="AG2" s="26" t="s">
        <v>4</v>
      </c>
      <c r="AH2" s="26"/>
      <c r="AI2" s="26"/>
      <c r="AJ2" s="26"/>
      <c r="AK2" s="26"/>
      <c r="AM2" s="23" t="s">
        <v>5</v>
      </c>
      <c r="AN2" s="23"/>
      <c r="AO2" s="23"/>
      <c r="AP2" s="23"/>
      <c r="AQ2" s="23"/>
      <c r="AT2" s="25" t="s">
        <v>3</v>
      </c>
      <c r="AU2" s="26" t="s">
        <v>4</v>
      </c>
      <c r="AV2" s="26"/>
      <c r="AW2" s="26"/>
      <c r="AX2" s="23" t="s">
        <v>5</v>
      </c>
      <c r="AY2" s="23"/>
      <c r="AZ2" s="23"/>
      <c r="BA2" s="26" t="s">
        <v>4</v>
      </c>
      <c r="BB2" s="26"/>
      <c r="BC2" s="26"/>
      <c r="BD2" s="26"/>
      <c r="BE2" s="26"/>
      <c r="BG2" s="23" t="s">
        <v>5</v>
      </c>
      <c r="BH2" s="23"/>
      <c r="BI2" s="23"/>
      <c r="BJ2" s="23"/>
      <c r="BK2" s="23"/>
    </row>
    <row r="3" spans="1:63" x14ac:dyDescent="0.3">
      <c r="A3" s="2">
        <v>2</v>
      </c>
      <c r="B3" s="2">
        <v>11</v>
      </c>
      <c r="C3" s="2">
        <v>7.9332529999999998E-2</v>
      </c>
      <c r="D3" s="2">
        <v>15</v>
      </c>
      <c r="E3" s="2"/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M3" t="s">
        <v>15</v>
      </c>
      <c r="N3" t="s">
        <v>19</v>
      </c>
      <c r="O3" t="s">
        <v>17</v>
      </c>
      <c r="P3" t="s">
        <v>18</v>
      </c>
      <c r="Q3" s="28" t="s">
        <v>20</v>
      </c>
      <c r="R3" s="27" t="s">
        <v>16</v>
      </c>
      <c r="S3" t="s">
        <v>15</v>
      </c>
      <c r="T3" t="s">
        <v>19</v>
      </c>
      <c r="U3" t="s">
        <v>17</v>
      </c>
      <c r="V3" t="s">
        <v>18</v>
      </c>
      <c r="W3" s="28" t="s">
        <v>20</v>
      </c>
      <c r="Z3" s="5"/>
      <c r="AA3" s="1" t="s">
        <v>6</v>
      </c>
      <c r="AB3" s="4" t="s">
        <v>7</v>
      </c>
      <c r="AC3" s="12" t="s">
        <v>10</v>
      </c>
      <c r="AD3" s="1" t="s">
        <v>6</v>
      </c>
      <c r="AE3" s="4" t="s">
        <v>7</v>
      </c>
      <c r="AF3" s="12" t="s">
        <v>10</v>
      </c>
      <c r="AG3" t="s">
        <v>15</v>
      </c>
      <c r="AH3" t="s">
        <v>19</v>
      </c>
      <c r="AI3" t="s">
        <v>17</v>
      </c>
      <c r="AJ3" t="s">
        <v>18</v>
      </c>
      <c r="AK3" s="28" t="s">
        <v>20</v>
      </c>
      <c r="AL3" s="27" t="s">
        <v>16</v>
      </c>
      <c r="AM3" t="s">
        <v>15</v>
      </c>
      <c r="AN3" t="s">
        <v>19</v>
      </c>
      <c r="AO3" t="s">
        <v>17</v>
      </c>
      <c r="AP3" t="s">
        <v>18</v>
      </c>
      <c r="AQ3" s="28" t="s">
        <v>20</v>
      </c>
      <c r="AT3" s="25"/>
      <c r="AU3" s="1" t="s">
        <v>6</v>
      </c>
      <c r="AV3" s="4" t="s">
        <v>7</v>
      </c>
      <c r="AW3" s="12" t="s">
        <v>10</v>
      </c>
      <c r="AX3" s="1" t="s">
        <v>6</v>
      </c>
      <c r="AY3" s="4" t="s">
        <v>7</v>
      </c>
      <c r="AZ3" s="12" t="s">
        <v>10</v>
      </c>
      <c r="BA3" t="s">
        <v>15</v>
      </c>
      <c r="BB3" t="s">
        <v>19</v>
      </c>
      <c r="BC3" t="s">
        <v>17</v>
      </c>
      <c r="BD3" t="s">
        <v>18</v>
      </c>
      <c r="BE3" s="28" t="s">
        <v>20</v>
      </c>
      <c r="BF3" s="27" t="s">
        <v>16</v>
      </c>
      <c r="BG3" t="s">
        <v>15</v>
      </c>
      <c r="BH3" t="s">
        <v>19</v>
      </c>
      <c r="BI3" t="s">
        <v>17</v>
      </c>
      <c r="BJ3" t="s">
        <v>18</v>
      </c>
      <c r="BK3" s="28" t="s">
        <v>20</v>
      </c>
    </row>
    <row r="4" spans="1:63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0.67284999999999995</v>
      </c>
      <c r="H4" s="10">
        <v>0.57889999999999997</v>
      </c>
      <c r="I4" s="2" t="b">
        <f>H4&gt;=G4</f>
        <v>0</v>
      </c>
      <c r="J4" s="10">
        <v>0.66529543034263405</v>
      </c>
      <c r="K4" s="10">
        <v>0.57015208658632299</v>
      </c>
      <c r="L4" t="b">
        <f>K4&gt;=J4</f>
        <v>0</v>
      </c>
      <c r="M4">
        <f>SQRT( (G4*(1-G4)/20000) + (H4*(1-H4)/20000) )</f>
        <v>4.816106661505744E-3</v>
      </c>
      <c r="N4" s="8">
        <f>G4-H4</f>
        <v>9.3949999999999978E-2</v>
      </c>
      <c r="O4">
        <f>N4-(R4*M4)</f>
        <v>8.6027504541823036E-2</v>
      </c>
      <c r="P4">
        <f>N4+(R4*M4)</f>
        <v>0.10187249545817692</v>
      </c>
      <c r="Q4" t="str">
        <f>IF(AND(N4&gt;O4,N4&lt;P4),"T","F")</f>
        <v>T</v>
      </c>
      <c r="R4" s="28">
        <v>1.645</v>
      </c>
      <c r="S4">
        <f>SQRT( (J4*(1-J4)/20000) + (K4*(1-K4)/20000) )</f>
        <v>4.8360940099186891E-3</v>
      </c>
      <c r="T4" s="8">
        <f>J4-K4</f>
        <v>9.5143343756311061E-2</v>
      </c>
      <c r="U4">
        <f>T4-(R4*S4)</f>
        <v>8.7187969109994823E-2</v>
      </c>
      <c r="V4">
        <f>T4+(R4*S4)</f>
        <v>0.1030987184026273</v>
      </c>
      <c r="W4" t="str">
        <f>IF(AND(T4&gt;U4,T4&lt;V4),"T","F")</f>
        <v>T</v>
      </c>
      <c r="Z4" s="2">
        <v>1</v>
      </c>
      <c r="AA4" s="10">
        <v>0.63884999999999903</v>
      </c>
      <c r="AB4" s="10">
        <v>0.54654999999999998</v>
      </c>
      <c r="AC4" s="2" t="b">
        <f>AB4&gt;=AA4</f>
        <v>0</v>
      </c>
      <c r="AD4" s="10">
        <v>0.62615858380613099</v>
      </c>
      <c r="AE4" s="10">
        <v>0.54081711789736797</v>
      </c>
      <c r="AF4" t="b">
        <f>AE4&gt;=AD4</f>
        <v>0</v>
      </c>
      <c r="AG4">
        <f>SQRT( (AA4*(1-AA4)/20000) + (AB4*(1-AB4)/20000) )</f>
        <v>4.8915936820222517E-3</v>
      </c>
      <c r="AH4" s="8">
        <f>AA4-AB4</f>
        <v>9.2299999999999049E-2</v>
      </c>
      <c r="AI4">
        <f>AH4-(AL4*AG4)</f>
        <v>8.4253328393072452E-2</v>
      </c>
      <c r="AJ4">
        <f>AH4+(AL4*AG4)</f>
        <v>0.10034667160692565</v>
      </c>
      <c r="AK4" t="str">
        <f>IF(AND(AH4&gt;AI4,AH4&lt;AJ4),"T","F")</f>
        <v>T</v>
      </c>
      <c r="AL4" s="28">
        <v>1.645</v>
      </c>
      <c r="AM4">
        <f>SQRT( (AD4*(1-AD4)/20000) + (AE4*(1-AE4)/20000) )</f>
        <v>4.9113031601530346E-3</v>
      </c>
      <c r="AN4" s="8">
        <f>AD4-AE4</f>
        <v>8.5341465908763015E-2</v>
      </c>
      <c r="AO4">
        <f>AN4-(AL4*AM4)</f>
        <v>7.7262372210311278E-2</v>
      </c>
      <c r="AP4">
        <f>AN4+(AL4*AM4)</f>
        <v>9.3420559607214751E-2</v>
      </c>
      <c r="AQ4" t="str">
        <f>IF(AND(AN4&gt;AO4,AN4&lt;AP4),"T","F")</f>
        <v>T</v>
      </c>
      <c r="AT4" s="2">
        <v>1</v>
      </c>
      <c r="AU4">
        <v>0.67284999999999995</v>
      </c>
      <c r="AV4" s="2">
        <v>0.57894999999999996</v>
      </c>
      <c r="AW4" s="2" t="b">
        <f>AV4&gt;=AU4</f>
        <v>0</v>
      </c>
      <c r="AX4">
        <v>0.66529543034263405</v>
      </c>
      <c r="AY4" s="2">
        <v>0.57015203628810496</v>
      </c>
      <c r="AZ4" s="2" t="b">
        <f>AY4&gt;=AX4</f>
        <v>0</v>
      </c>
      <c r="BA4">
        <f>SQRT( (AU4*(1-AU4)/20000) + (AV4*(1-AV4)/20000) )</f>
        <v>4.8160656920353566E-3</v>
      </c>
      <c r="BB4" s="8">
        <f>AU4-AV4</f>
        <v>9.3899999999999983E-2</v>
      </c>
      <c r="BC4">
        <f>BB4-(BF4*BA4)</f>
        <v>8.5977571936601827E-2</v>
      </c>
      <c r="BD4">
        <f>BB4+(BF4*BA4)</f>
        <v>0.10182242806339814</v>
      </c>
      <c r="BE4" t="str">
        <f>IF(AND(BB4&gt;BC4,BB4&lt;BD4),"T","F")</f>
        <v>T</v>
      </c>
      <c r="BF4" s="28">
        <v>1.645</v>
      </c>
      <c r="BG4">
        <f>SQRT( (AX4*(1-AX4)/20000) + (AY4*(1-AY4)/20000) )</f>
        <v>4.8360940463998206E-3</v>
      </c>
      <c r="BH4" s="8">
        <f>AX4-AY4</f>
        <v>9.5143394054529096E-2</v>
      </c>
      <c r="BI4">
        <f>BH4-(BF4*BG4)</f>
        <v>8.718801934820139E-2</v>
      </c>
      <c r="BJ4">
        <f>BH4+(BF4*BG4)</f>
        <v>0.1030987687608568</v>
      </c>
      <c r="BK4" t="str">
        <f>IF(AND(BH4&gt;BI4,BH4&lt;BJ4),"T","F")</f>
        <v>T</v>
      </c>
    </row>
    <row r="5" spans="1:63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0.68629999999999902</v>
      </c>
      <c r="H5" s="10">
        <v>0.64854999999999996</v>
      </c>
      <c r="I5" s="2" t="b">
        <f t="shared" ref="I5:I19" si="0">H5&gt;=G5</f>
        <v>0</v>
      </c>
      <c r="J5" s="10">
        <v>0.67283962556957</v>
      </c>
      <c r="K5" s="10">
        <v>0.64535336792939302</v>
      </c>
      <c r="L5" t="b">
        <f t="shared" ref="L5:L19" si="1">K5&gt;=J5</f>
        <v>0</v>
      </c>
      <c r="M5">
        <f>SQRT( (G5*(1-G5)/20000) + (H5*(1-H5)/20000) )</f>
        <v>4.707574786978962E-3</v>
      </c>
      <c r="N5" s="8">
        <f>G5-H5</f>
        <v>3.7749999999999062E-2</v>
      </c>
      <c r="O5">
        <f>N5-(R5*M5)</f>
        <v>3.0006039475418668E-2</v>
      </c>
      <c r="P5">
        <f>N5+(R5*M5)</f>
        <v>4.5493960524579456E-2</v>
      </c>
      <c r="Q5" t="str">
        <f>IF(AND(N5&gt;O5,N5&lt;P5),"T","F")</f>
        <v>T</v>
      </c>
      <c r="R5" s="28">
        <v>1.645</v>
      </c>
      <c r="S5">
        <f>SQRT( (J5*(1-J5)/20000) + (K5*(1-K5)/20000) )</f>
        <v>4.7381370931229572E-3</v>
      </c>
      <c r="T5" s="8">
        <f>J5-K5</f>
        <v>2.7486257640176981E-2</v>
      </c>
      <c r="U5">
        <f>T5-(R5*S5)</f>
        <v>1.9692022121989717E-2</v>
      </c>
      <c r="V5">
        <f>T5+(R5*S5)</f>
        <v>3.5280493158364248E-2</v>
      </c>
      <c r="W5" t="str">
        <f>IF(AND(T5&gt;U5,T5&lt;V5),"T","F")</f>
        <v>T</v>
      </c>
      <c r="Z5" s="2">
        <v>2</v>
      </c>
      <c r="AA5" s="10">
        <v>0.63014999999999999</v>
      </c>
      <c r="AB5" s="10">
        <v>0.59260000000000002</v>
      </c>
      <c r="AC5" s="2" t="b">
        <f>AB5&gt;=AA5</f>
        <v>0</v>
      </c>
      <c r="AD5" s="10">
        <v>0.62599803312549396</v>
      </c>
      <c r="AE5" s="10">
        <v>0.59001240124993004</v>
      </c>
      <c r="AF5" t="b">
        <f>AE5&gt;=AD5</f>
        <v>0</v>
      </c>
      <c r="AG5">
        <f>SQRT( (AA5*(1-AA5)/20000) + (AB5*(1-AB5)/20000) )</f>
        <v>4.8707608106947726E-3</v>
      </c>
      <c r="AH5" s="8">
        <f>AA5-AB5</f>
        <v>3.7549999999999972E-2</v>
      </c>
      <c r="AI5">
        <f>AH5-(AL5*AG5)</f>
        <v>2.9537598466407071E-2</v>
      </c>
      <c r="AJ5">
        <f>AH5+(AL5*AG5)</f>
        <v>4.5562401533592874E-2</v>
      </c>
      <c r="AK5" t="str">
        <f>IF(AND(AH5&gt;AI5,AH5&lt;AJ5),"T","F")</f>
        <v>T</v>
      </c>
      <c r="AL5" s="28">
        <v>1.645</v>
      </c>
      <c r="AM5">
        <f>SQRT( (AD5*(1-AD5)/20000) + (AE5*(1-AE5)/20000) )</f>
        <v>4.8786384538605058E-3</v>
      </c>
      <c r="AN5" s="8">
        <f>AD5-AE5</f>
        <v>3.5985631875563917E-2</v>
      </c>
      <c r="AO5">
        <f>AN5-(AL5*AM5)</f>
        <v>2.7960271618963382E-2</v>
      </c>
      <c r="AP5">
        <f>AN5+(AL5*AM5)</f>
        <v>4.4010992132164452E-2</v>
      </c>
      <c r="AQ5" t="str">
        <f>IF(AND(AN5&gt;AO5,AN5&lt;AP5),"T","F")</f>
        <v>T</v>
      </c>
      <c r="AT5" s="2">
        <v>2</v>
      </c>
      <c r="AU5">
        <v>0.68620000000000003</v>
      </c>
      <c r="AV5" s="2">
        <v>0.63470000000000004</v>
      </c>
      <c r="AW5" s="2" t="b">
        <f t="shared" ref="AW5:AW19" si="2">AV5&gt;=AU5</f>
        <v>0</v>
      </c>
      <c r="AX5">
        <v>0.67203271407683496</v>
      </c>
      <c r="AY5" s="2">
        <v>0.62504464491840594</v>
      </c>
      <c r="AZ5" s="2" t="b">
        <f t="shared" ref="AZ5:AZ19" si="3">AY5&gt;=AX5</f>
        <v>0</v>
      </c>
      <c r="BA5">
        <f>SQRT( (AU5*(1-AU5)/20000) + (AV5*(1-AV5)/20000) )</f>
        <v>4.7285593472007935E-3</v>
      </c>
      <c r="BB5" s="8">
        <f>AU5-AV5</f>
        <v>5.149999999999999E-2</v>
      </c>
      <c r="BC5">
        <f>BB5-(BF5*BA5)</f>
        <v>4.3721519873854683E-2</v>
      </c>
      <c r="BD5">
        <f>BB5+(BF5*BA5)</f>
        <v>5.9278480126145297E-2</v>
      </c>
      <c r="BE5" t="str">
        <f>IF(AND(BB5&gt;BC5,BB5&lt;BD5),"T","F")</f>
        <v>T</v>
      </c>
      <c r="BF5" s="28">
        <v>1.645</v>
      </c>
      <c r="BG5">
        <f>SQRT( (AX5*(1-AX5)/20000) + (AY5*(1-AY5)/20000) )</f>
        <v>4.7684828932512057E-3</v>
      </c>
      <c r="BH5" s="8">
        <f>AX5-AY5</f>
        <v>4.6988069158429013E-2</v>
      </c>
      <c r="BI5">
        <f>BH5-(BF5*BG5)</f>
        <v>3.9143914799030781E-2</v>
      </c>
      <c r="BJ5">
        <f>BH5+(BF5*BG5)</f>
        <v>5.4832223517827246E-2</v>
      </c>
      <c r="BK5" t="str">
        <f>IF(AND(BH5&gt;BI5,BH5&lt;BJ5),"T","F")</f>
        <v>T</v>
      </c>
    </row>
    <row r="6" spans="1:63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0.72059999999999902</v>
      </c>
      <c r="H6" s="10">
        <v>0.76165000000000005</v>
      </c>
      <c r="I6" s="2" t="b">
        <f>H6&gt;=G6</f>
        <v>1</v>
      </c>
      <c r="J6" s="10">
        <v>0.71033425481539803</v>
      </c>
      <c r="K6" s="10">
        <v>0.75906394540873501</v>
      </c>
      <c r="L6" t="b">
        <f t="shared" si="1"/>
        <v>1</v>
      </c>
      <c r="M6">
        <f t="shared" ref="M6:M19" si="4">SQRT( (G6*(1-G6)/20000) + (H6*(1-H6)/20000) )</f>
        <v>4.3753566568909578E-3</v>
      </c>
      <c r="N6" s="8">
        <f t="shared" ref="N6:N19" si="5">G6-H6</f>
        <v>-4.105000000000103E-2</v>
      </c>
      <c r="O6">
        <f t="shared" ref="O6:O19" si="6">N6-(R6*M6)</f>
        <v>-4.8247461700586657E-2</v>
      </c>
      <c r="P6">
        <f t="shared" ref="P6:P19" si="7">N6+(R6*M6)</f>
        <v>-3.3852538299415404E-2</v>
      </c>
      <c r="Q6" t="str">
        <f t="shared" ref="Q6:Q19" si="8">IF(AND(N6&gt;O6,N6&lt;P6),"T","F")</f>
        <v>T</v>
      </c>
      <c r="R6" s="28">
        <v>1.645</v>
      </c>
      <c r="S6">
        <f t="shared" ref="S6:S19" si="9">SQRT( (J6*(1-J6)/20000) + (K6*(1-K6)/20000) )</f>
        <v>4.4082046994241954E-3</v>
      </c>
      <c r="T6" s="8">
        <f t="shared" ref="T6:T19" si="10">J6-K6</f>
        <v>-4.8729690593336983E-2</v>
      </c>
      <c r="U6">
        <f t="shared" ref="U6:U19" si="11">T6-(R6*S6)</f>
        <v>-5.5981187323889785E-2</v>
      </c>
      <c r="V6">
        <f t="shared" ref="V6:V19" si="12">T6+(R6*S6)</f>
        <v>-4.1478193862784181E-2</v>
      </c>
      <c r="W6" t="str">
        <f t="shared" ref="W6:W19" si="13">IF(AND(T6&gt;U6,T6&lt;V6),"T","F")</f>
        <v>T</v>
      </c>
      <c r="Z6" s="2">
        <v>3</v>
      </c>
      <c r="AA6" s="10">
        <v>0.68874999999999997</v>
      </c>
      <c r="AB6" s="10">
        <v>0.72860000000000003</v>
      </c>
      <c r="AC6" s="2" t="b">
        <f t="shared" ref="AC6:AC19" si="14">AB6&gt;=AA6</f>
        <v>1</v>
      </c>
      <c r="AD6" s="10">
        <v>0.683366618902158</v>
      </c>
      <c r="AE6" s="10">
        <v>0.72569315583113803</v>
      </c>
      <c r="AF6" t="b">
        <f>AE6&gt;=AD6</f>
        <v>1</v>
      </c>
      <c r="AG6">
        <f t="shared" ref="AG6:AG19" si="15">SQRT( (AA6*(1-AA6)/20000) + (AB6*(1-AB6)/20000) )</f>
        <v>4.5393583109289799E-3</v>
      </c>
      <c r="AH6" s="8">
        <f t="shared" ref="AH6:AH19" si="16">AA6-AB6</f>
        <v>-3.9850000000000052E-2</v>
      </c>
      <c r="AI6">
        <f t="shared" ref="AI6:AI19" si="17">AH6-(AL6*AG6)</f>
        <v>-4.7317244421478222E-2</v>
      </c>
      <c r="AJ6">
        <f t="shared" ref="AJ6:AJ19" si="18">AH6+(AL6*AG6)</f>
        <v>-3.2382755578521882E-2</v>
      </c>
      <c r="AK6" t="str">
        <f t="shared" ref="AK6:AK19" si="19">IF(AND(AH6&gt;AI6,AH6&lt;AJ6),"T","F")</f>
        <v>T</v>
      </c>
      <c r="AL6" s="28">
        <v>1.645</v>
      </c>
      <c r="AM6">
        <f t="shared" ref="AM6:AM19" si="20">SQRT( (AD6*(1-AD6)/20000) + (AE6*(1-AE6)/20000) )</f>
        <v>4.5576270277600181E-3</v>
      </c>
      <c r="AN6" s="8">
        <f t="shared" ref="AN6:AN19" si="21">AD6-AE6</f>
        <v>-4.232653692898003E-2</v>
      </c>
      <c r="AO6">
        <f t="shared" ref="AO6:AO19" si="22">AN6-(AL6*AM6)</f>
        <v>-4.9823833389645258E-2</v>
      </c>
      <c r="AP6">
        <f t="shared" ref="AP6:AP19" si="23">AN6+(AL6*AM6)</f>
        <v>-3.4829240468314801E-2</v>
      </c>
      <c r="AQ6" t="str">
        <f t="shared" ref="AQ6:AQ19" si="24">IF(AND(AN6&gt;AO6,AN6&lt;AP6),"T","F")</f>
        <v>T</v>
      </c>
      <c r="AT6" s="2">
        <v>3</v>
      </c>
      <c r="AU6">
        <v>0.71084999999999998</v>
      </c>
      <c r="AV6" s="2">
        <v>0.69930000000000003</v>
      </c>
      <c r="AW6" s="2" t="b">
        <f t="shared" si="2"/>
        <v>0</v>
      </c>
      <c r="AX6">
        <v>0.69753905806282501</v>
      </c>
      <c r="AY6" s="2">
        <v>0.69169932009979096</v>
      </c>
      <c r="AZ6" s="2" t="b">
        <f t="shared" si="3"/>
        <v>0</v>
      </c>
      <c r="BA6">
        <f t="shared" ref="BA6:BA18" si="25">SQRT( (AU6*(1-AU6)/20000) + (AV6*(1-AV6)/20000) )</f>
        <v>4.5597247038609689E-3</v>
      </c>
      <c r="BB6" s="8">
        <f t="shared" ref="BB6:BB18" si="26">AU6-AV6</f>
        <v>1.1549999999999949E-2</v>
      </c>
      <c r="BC6">
        <f t="shared" ref="BC6:BC18" si="27">BB6-(BF6*BA6)</f>
        <v>4.0492528621486551E-3</v>
      </c>
      <c r="BD6">
        <f t="shared" ref="BD6:BD18" si="28">BB6+(BF6*BA6)</f>
        <v>1.9050747137851244E-2</v>
      </c>
      <c r="BE6" t="str">
        <f t="shared" ref="BE6:BE18" si="29">IF(AND(BB6&gt;BC6,BB6&lt;BD6),"T","F")</f>
        <v>T</v>
      </c>
      <c r="BF6" s="28">
        <v>1.645</v>
      </c>
      <c r="BG6">
        <f t="shared" ref="BG6:BG18" si="30">SQRT( (AX6*(1-AX6)/20000) + (AY6*(1-AY6)/20000) )</f>
        <v>4.6055927480234821E-3</v>
      </c>
      <c r="BH6" s="8">
        <f t="shared" ref="BH6:BH18" si="31">AX6-AY6</f>
        <v>5.8397379630340529E-3</v>
      </c>
      <c r="BI6">
        <f t="shared" ref="BI6:BI18" si="32">BH6-(BF6*BG6)</f>
        <v>-1.7364621074645748E-3</v>
      </c>
      <c r="BJ6">
        <f t="shared" ref="BJ6:BJ18" si="33">BH6+(BF6*BG6)</f>
        <v>1.3415938033532681E-2</v>
      </c>
      <c r="BK6" t="str">
        <f t="shared" ref="BK6:BK18" si="34">IF(AND(BH6&gt;BI6,BH6&lt;BJ6),"T","F")</f>
        <v>T</v>
      </c>
    </row>
    <row r="7" spans="1:63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0.77344999999999997</v>
      </c>
      <c r="H7" s="10">
        <v>0.86555000000000004</v>
      </c>
      <c r="I7" s="2" t="b">
        <f t="shared" si="0"/>
        <v>1</v>
      </c>
      <c r="J7" s="10">
        <v>0.77210656717035198</v>
      </c>
      <c r="K7" s="10">
        <v>0.86352270344888105</v>
      </c>
      <c r="L7" t="b">
        <f t="shared" si="1"/>
        <v>1</v>
      </c>
      <c r="M7">
        <f t="shared" si="4"/>
        <v>3.8183654552700948E-3</v>
      </c>
      <c r="N7" s="8">
        <f t="shared" si="5"/>
        <v>-9.2100000000000071E-2</v>
      </c>
      <c r="O7">
        <f t="shared" si="6"/>
        <v>-9.8381211173919375E-2</v>
      </c>
      <c r="P7">
        <f t="shared" si="7"/>
        <v>-8.5818788826080766E-2</v>
      </c>
      <c r="Q7" t="str">
        <f t="shared" si="8"/>
        <v>T</v>
      </c>
      <c r="R7" s="28">
        <v>1.645</v>
      </c>
      <c r="S7">
        <f t="shared" si="9"/>
        <v>3.8328139804847277E-3</v>
      </c>
      <c r="T7" s="8">
        <f t="shared" si="10"/>
        <v>-9.141613627852907E-2</v>
      </c>
      <c r="U7">
        <f t="shared" si="11"/>
        <v>-9.7721115276426448E-2</v>
      </c>
      <c r="V7">
        <f t="shared" si="12"/>
        <v>-8.5111157280631691E-2</v>
      </c>
      <c r="W7" t="str">
        <f t="shared" si="13"/>
        <v>T</v>
      </c>
      <c r="Z7" s="2">
        <v>4</v>
      </c>
      <c r="AA7" s="10">
        <v>0.76590000000000003</v>
      </c>
      <c r="AB7" s="10">
        <v>0.86204999999999998</v>
      </c>
      <c r="AC7" s="2" t="b">
        <f t="shared" si="14"/>
        <v>1</v>
      </c>
      <c r="AD7" s="10">
        <v>0.76380594244551403</v>
      </c>
      <c r="AE7" s="10">
        <v>0.861038469734134</v>
      </c>
      <c r="AF7" t="b">
        <f>AE7&gt;=AD7</f>
        <v>1</v>
      </c>
      <c r="AG7">
        <f t="shared" si="15"/>
        <v>3.8614568979855259E-3</v>
      </c>
      <c r="AH7" s="8">
        <f t="shared" si="16"/>
        <v>-9.6149999999999958E-2</v>
      </c>
      <c r="AI7">
        <f t="shared" si="17"/>
        <v>-0.10250209659718615</v>
      </c>
      <c r="AJ7">
        <f t="shared" si="18"/>
        <v>-8.9797903402813767E-2</v>
      </c>
      <c r="AK7" t="str">
        <f t="shared" si="19"/>
        <v>T</v>
      </c>
      <c r="AL7" s="28">
        <v>1.645</v>
      </c>
      <c r="AM7">
        <f t="shared" si="20"/>
        <v>3.8733554452339441E-3</v>
      </c>
      <c r="AN7" s="8">
        <f t="shared" si="21"/>
        <v>-9.7232527288619974E-2</v>
      </c>
      <c r="AO7">
        <f t="shared" si="22"/>
        <v>-0.10360419699602981</v>
      </c>
      <c r="AP7">
        <f t="shared" si="23"/>
        <v>-9.0860857581210139E-2</v>
      </c>
      <c r="AQ7" t="str">
        <f t="shared" si="24"/>
        <v>T</v>
      </c>
      <c r="AT7" s="2">
        <v>4</v>
      </c>
      <c r="AU7">
        <v>0.73880000000000001</v>
      </c>
      <c r="AV7" s="2">
        <v>0.77375000000000005</v>
      </c>
      <c r="AW7" s="2" t="b">
        <f t="shared" si="2"/>
        <v>1</v>
      </c>
      <c r="AX7">
        <v>0.73052949564670699</v>
      </c>
      <c r="AY7" s="2">
        <v>0.76949398775146405</v>
      </c>
      <c r="AZ7" s="2" t="b">
        <f t="shared" si="3"/>
        <v>1</v>
      </c>
      <c r="BA7">
        <f t="shared" si="25"/>
        <v>4.2897289978505631E-3</v>
      </c>
      <c r="BB7" s="8">
        <f t="shared" si="26"/>
        <v>-3.4950000000000037E-2</v>
      </c>
      <c r="BC7">
        <f t="shared" si="27"/>
        <v>-4.2006604201464209E-2</v>
      </c>
      <c r="BD7">
        <f t="shared" si="28"/>
        <v>-2.789339579853586E-2</v>
      </c>
      <c r="BE7" t="str">
        <f t="shared" si="29"/>
        <v>T</v>
      </c>
      <c r="BF7" s="28">
        <v>1.645</v>
      </c>
      <c r="BG7">
        <f t="shared" si="30"/>
        <v>4.3256741798399969E-3</v>
      </c>
      <c r="BH7" s="8">
        <f t="shared" si="31"/>
        <v>-3.8964492104757054E-2</v>
      </c>
      <c r="BI7">
        <f t="shared" si="32"/>
        <v>-4.608022613059385E-2</v>
      </c>
      <c r="BJ7">
        <f t="shared" si="33"/>
        <v>-3.1848758078920257E-2</v>
      </c>
      <c r="BK7" t="str">
        <f t="shared" si="34"/>
        <v>T</v>
      </c>
    </row>
    <row r="8" spans="1:63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0.84184999999999999</v>
      </c>
      <c r="H8" s="10">
        <v>0.86929999999999996</v>
      </c>
      <c r="I8" s="2" t="b">
        <f t="shared" si="0"/>
        <v>1</v>
      </c>
      <c r="J8" s="10">
        <v>0.83803472793202405</v>
      </c>
      <c r="K8" s="10">
        <v>0.86750251449262095</v>
      </c>
      <c r="L8" t="b">
        <f t="shared" si="1"/>
        <v>1</v>
      </c>
      <c r="M8">
        <f t="shared" si="4"/>
        <v>3.5125210853459658E-3</v>
      </c>
      <c r="N8" s="8">
        <f t="shared" si="5"/>
        <v>-2.7449999999999974E-2</v>
      </c>
      <c r="O8">
        <f t="shared" si="6"/>
        <v>-3.3228097185394087E-2</v>
      </c>
      <c r="P8">
        <f t="shared" si="7"/>
        <v>-2.1671902814605862E-2</v>
      </c>
      <c r="Q8" t="str">
        <f t="shared" si="8"/>
        <v>T</v>
      </c>
      <c r="R8" s="28">
        <v>1.645</v>
      </c>
      <c r="S8">
        <f t="shared" si="9"/>
        <v>3.5402995957512086E-3</v>
      </c>
      <c r="T8" s="8">
        <f t="shared" si="10"/>
        <v>-2.9467786560596898E-2</v>
      </c>
      <c r="U8">
        <f t="shared" si="11"/>
        <v>-3.5291579395607633E-2</v>
      </c>
      <c r="V8">
        <f t="shared" si="12"/>
        <v>-2.3643993725586159E-2</v>
      </c>
      <c r="W8" t="str">
        <f t="shared" si="13"/>
        <v>T</v>
      </c>
      <c r="Z8" s="2">
        <v>5</v>
      </c>
      <c r="AA8" s="10">
        <v>0.84219999999999895</v>
      </c>
      <c r="AB8" s="10">
        <v>0.87280000000000002</v>
      </c>
      <c r="AC8" s="2" t="b">
        <f t="shared" si="14"/>
        <v>1</v>
      </c>
      <c r="AD8" s="10">
        <v>0.84068739174931495</v>
      </c>
      <c r="AE8" s="10">
        <v>0.87143209122089005</v>
      </c>
      <c r="AF8" t="b">
        <f>AE8&gt;=AD8</f>
        <v>1</v>
      </c>
      <c r="AG8">
        <f t="shared" si="15"/>
        <v>3.492272326150988E-3</v>
      </c>
      <c r="AH8" s="8">
        <f t="shared" si="16"/>
        <v>-3.0600000000001071E-2</v>
      </c>
      <c r="AI8">
        <f t="shared" si="17"/>
        <v>-3.6344787976519445E-2</v>
      </c>
      <c r="AJ8">
        <f t="shared" si="18"/>
        <v>-2.4855212023482696E-2</v>
      </c>
      <c r="AK8" t="str">
        <f t="shared" si="19"/>
        <v>T</v>
      </c>
      <c r="AL8" s="28">
        <v>1.645</v>
      </c>
      <c r="AM8">
        <f t="shared" si="20"/>
        <v>3.5069238850759595E-3</v>
      </c>
      <c r="AN8" s="8">
        <f t="shared" si="21"/>
        <v>-3.0744699471575099E-2</v>
      </c>
      <c r="AO8">
        <f t="shared" si="22"/>
        <v>-3.6513589262525049E-2</v>
      </c>
      <c r="AP8">
        <f t="shared" si="23"/>
        <v>-2.4975809680625145E-2</v>
      </c>
      <c r="AQ8" t="str">
        <f t="shared" si="24"/>
        <v>T</v>
      </c>
      <c r="AT8" s="2">
        <v>5</v>
      </c>
      <c r="AU8">
        <v>0.77564999999999995</v>
      </c>
      <c r="AV8" s="2">
        <v>0.77500000000000002</v>
      </c>
      <c r="AW8" s="2" t="b">
        <f t="shared" si="2"/>
        <v>0</v>
      </c>
      <c r="AX8">
        <v>0.76961229558077904</v>
      </c>
      <c r="AY8" s="2">
        <v>0.77067388449269902</v>
      </c>
      <c r="AZ8" s="2" t="b">
        <f t="shared" si="3"/>
        <v>1</v>
      </c>
      <c r="BA8">
        <f t="shared" si="25"/>
        <v>4.1736798960869048E-3</v>
      </c>
      <c r="BB8" s="8">
        <f t="shared" si="26"/>
        <v>6.4999999999992841E-4</v>
      </c>
      <c r="BC8">
        <f t="shared" si="27"/>
        <v>-6.2157034290630303E-3</v>
      </c>
      <c r="BD8">
        <f t="shared" si="28"/>
        <v>7.5157034290628871E-3</v>
      </c>
      <c r="BE8" t="str">
        <f t="shared" si="29"/>
        <v>T</v>
      </c>
      <c r="BF8" s="28">
        <v>1.645</v>
      </c>
      <c r="BG8">
        <f t="shared" si="30"/>
        <v>4.2074033460395479E-3</v>
      </c>
      <c r="BH8" s="8">
        <f t="shared" si="31"/>
        <v>-1.0615889119199862E-3</v>
      </c>
      <c r="BI8">
        <f t="shared" si="32"/>
        <v>-7.9827674161550427E-3</v>
      </c>
      <c r="BJ8">
        <f t="shared" si="33"/>
        <v>5.8595895923150704E-3</v>
      </c>
      <c r="BK8" t="str">
        <f t="shared" si="34"/>
        <v>T</v>
      </c>
    </row>
    <row r="9" spans="1:63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0.86019999999999996</v>
      </c>
      <c r="H9" s="10">
        <v>0.89329999999999998</v>
      </c>
      <c r="I9" s="2" t="b">
        <f t="shared" si="0"/>
        <v>1</v>
      </c>
      <c r="J9" s="10">
        <v>0.85765510871150596</v>
      </c>
      <c r="K9" s="10">
        <v>0.89235064183764801</v>
      </c>
      <c r="L9" t="b">
        <f t="shared" si="1"/>
        <v>1</v>
      </c>
      <c r="M9">
        <f t="shared" si="4"/>
        <v>3.2830707424604793E-3</v>
      </c>
      <c r="N9" s="8">
        <f t="shared" si="5"/>
        <v>-3.3100000000000018E-2</v>
      </c>
      <c r="O9">
        <f t="shared" si="6"/>
        <v>-3.8500651371347505E-2</v>
      </c>
      <c r="P9">
        <f t="shared" si="7"/>
        <v>-2.7699348628652531E-2</v>
      </c>
      <c r="Q9" t="str">
        <f t="shared" si="8"/>
        <v>T</v>
      </c>
      <c r="R9" s="28">
        <v>1.645</v>
      </c>
      <c r="S9">
        <f>SQRT( (J9*(1-J9)/20000) + (K9*(1-K9)/20000) )</f>
        <v>3.3026034961992222E-3</v>
      </c>
      <c r="T9" s="8">
        <f t="shared" si="10"/>
        <v>-3.4695533126142042E-2</v>
      </c>
      <c r="U9">
        <f>T9-(R9*S9)</f>
        <v>-4.0128315877389763E-2</v>
      </c>
      <c r="V9">
        <f t="shared" si="12"/>
        <v>-2.9262750374894321E-2</v>
      </c>
      <c r="W9" t="str">
        <f t="shared" si="13"/>
        <v>T</v>
      </c>
      <c r="Z9" s="2">
        <v>6</v>
      </c>
      <c r="AA9" s="10">
        <v>0.86764999999999903</v>
      </c>
      <c r="AB9" s="10">
        <v>0.90489999999999904</v>
      </c>
      <c r="AC9" s="2" t="b">
        <f t="shared" si="14"/>
        <v>1</v>
      </c>
      <c r="AD9" s="10">
        <v>0.86605680341308799</v>
      </c>
      <c r="AE9" s="10">
        <v>0.90381271197377</v>
      </c>
      <c r="AF9" t="b">
        <f>AE9&gt;=AD9</f>
        <v>1</v>
      </c>
      <c r="AG9">
        <f t="shared" si="15"/>
        <v>3.1693017172557229E-3</v>
      </c>
      <c r="AH9" s="8">
        <f t="shared" si="16"/>
        <v>-3.7250000000000005E-2</v>
      </c>
      <c r="AI9">
        <f t="shared" si="17"/>
        <v>-4.2463501324885668E-2</v>
      </c>
      <c r="AJ9">
        <f t="shared" si="18"/>
        <v>-3.2036498675114343E-2</v>
      </c>
      <c r="AK9" t="str">
        <f t="shared" si="19"/>
        <v>T</v>
      </c>
      <c r="AL9" s="28">
        <v>1.645</v>
      </c>
      <c r="AM9">
        <f t="shared" si="20"/>
        <v>3.1854176360673722E-3</v>
      </c>
      <c r="AN9" s="8">
        <f t="shared" si="21"/>
        <v>-3.7755908560682006E-2</v>
      </c>
      <c r="AO9">
        <f t="shared" si="22"/>
        <v>-4.2995920572012833E-2</v>
      </c>
      <c r="AP9">
        <f t="shared" si="23"/>
        <v>-3.2515896549351178E-2</v>
      </c>
      <c r="AQ9" t="str">
        <f t="shared" si="24"/>
        <v>T</v>
      </c>
      <c r="AT9" s="2">
        <v>6</v>
      </c>
      <c r="AU9">
        <v>0.78674999999999895</v>
      </c>
      <c r="AV9" s="2">
        <v>0.77105000000000001</v>
      </c>
      <c r="AW9" s="2" t="b">
        <f t="shared" si="2"/>
        <v>0</v>
      </c>
      <c r="AX9">
        <v>0.78229443315685898</v>
      </c>
      <c r="AY9" s="2">
        <v>0.766443962322928</v>
      </c>
      <c r="AZ9" s="2" t="b">
        <f t="shared" si="3"/>
        <v>0</v>
      </c>
      <c r="BA9">
        <f t="shared" si="25"/>
        <v>4.1491344579321632E-3</v>
      </c>
      <c r="BB9" s="8">
        <f t="shared" si="26"/>
        <v>1.5699999999998937E-2</v>
      </c>
      <c r="BC9">
        <f t="shared" si="27"/>
        <v>8.8746738167005297E-3</v>
      </c>
      <c r="BD9">
        <f t="shared" si="28"/>
        <v>2.2525326183297344E-2</v>
      </c>
      <c r="BE9" t="str">
        <f t="shared" si="29"/>
        <v>T</v>
      </c>
      <c r="BF9" s="28">
        <v>1.645</v>
      </c>
      <c r="BG9">
        <f t="shared" si="30"/>
        <v>4.1792192330045684E-3</v>
      </c>
      <c r="BH9" s="8">
        <f t="shared" si="31"/>
        <v>1.5850470833930985E-2</v>
      </c>
      <c r="BI9">
        <f t="shared" si="32"/>
        <v>8.9756551956384698E-3</v>
      </c>
      <c r="BJ9">
        <f t="shared" si="33"/>
        <v>2.2725286472223501E-2</v>
      </c>
      <c r="BK9" t="str">
        <f t="shared" si="34"/>
        <v>T</v>
      </c>
    </row>
    <row r="10" spans="1:63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0.89</v>
      </c>
      <c r="H10" s="10">
        <v>0.88990000000000002</v>
      </c>
      <c r="I10" s="2" t="b">
        <f t="shared" si="0"/>
        <v>0</v>
      </c>
      <c r="J10" s="10">
        <v>0.88940807841968395</v>
      </c>
      <c r="K10" s="10">
        <v>0.88910776622514398</v>
      </c>
      <c r="L10" t="b">
        <f t="shared" si="1"/>
        <v>0</v>
      </c>
      <c r="M10">
        <f t="shared" si="4"/>
        <v>3.1295206501954897E-3</v>
      </c>
      <c r="N10" s="8">
        <f t="shared" si="5"/>
        <v>9.9999999999988987E-5</v>
      </c>
      <c r="O10">
        <f t="shared" si="6"/>
        <v>-5.0480614695715912E-3</v>
      </c>
      <c r="P10">
        <f t="shared" si="7"/>
        <v>5.2480614695715692E-3</v>
      </c>
      <c r="Q10" t="str">
        <f t="shared" si="8"/>
        <v>T</v>
      </c>
      <c r="R10" s="28">
        <v>1.645</v>
      </c>
      <c r="S10">
        <f t="shared" si="9"/>
        <v>3.1381243978272112E-3</v>
      </c>
      <c r="T10" s="8">
        <f t="shared" si="10"/>
        <v>3.0031219453996449E-4</v>
      </c>
      <c r="U10">
        <f t="shared" si="11"/>
        <v>-4.8619024398857983E-3</v>
      </c>
      <c r="V10">
        <f t="shared" si="12"/>
        <v>5.4625268289657273E-3</v>
      </c>
      <c r="W10" t="str">
        <f t="shared" si="13"/>
        <v>T</v>
      </c>
      <c r="Z10" s="2">
        <v>7</v>
      </c>
      <c r="AA10" s="10">
        <v>0.91099999999999903</v>
      </c>
      <c r="AB10" s="10">
        <v>0.91059999999999997</v>
      </c>
      <c r="AC10" s="2" t="b">
        <f t="shared" si="14"/>
        <v>0</v>
      </c>
      <c r="AD10" s="10">
        <v>0.91024578586142202</v>
      </c>
      <c r="AE10" s="10">
        <v>0.909447008656184</v>
      </c>
      <c r="AF10" t="b">
        <f>AE10&gt;=AD10</f>
        <v>0</v>
      </c>
      <c r="AG10">
        <f t="shared" si="15"/>
        <v>2.8503213853879779E-3</v>
      </c>
      <c r="AH10" s="8">
        <f t="shared" si="16"/>
        <v>3.9999999999906777E-4</v>
      </c>
      <c r="AI10">
        <f t="shared" si="17"/>
        <v>-4.2887786789641558E-3</v>
      </c>
      <c r="AJ10">
        <f t="shared" si="18"/>
        <v>5.0887786789622913E-3</v>
      </c>
      <c r="AK10" t="str">
        <f t="shared" si="19"/>
        <v>T</v>
      </c>
      <c r="AL10" s="28">
        <v>1.645</v>
      </c>
      <c r="AM10">
        <f t="shared" si="20"/>
        <v>2.8640141609762256E-3</v>
      </c>
      <c r="AN10" s="8">
        <f t="shared" si="21"/>
        <v>7.9877720523802154E-4</v>
      </c>
      <c r="AO10">
        <f t="shared" si="22"/>
        <v>-3.91252608956787E-3</v>
      </c>
      <c r="AP10">
        <f t="shared" si="23"/>
        <v>5.5100805000439131E-3</v>
      </c>
      <c r="AQ10" t="str">
        <f t="shared" si="24"/>
        <v>T</v>
      </c>
      <c r="AT10" s="2">
        <v>7</v>
      </c>
      <c r="AU10">
        <v>0.818549999999999</v>
      </c>
      <c r="AV10" s="2">
        <v>0.76315</v>
      </c>
      <c r="AW10" s="2" t="b">
        <f t="shared" si="2"/>
        <v>0</v>
      </c>
      <c r="AX10">
        <v>0.81447771109921396</v>
      </c>
      <c r="AY10" s="2">
        <v>0.75788586076887798</v>
      </c>
      <c r="AZ10" s="2" t="b">
        <f t="shared" si="3"/>
        <v>0</v>
      </c>
      <c r="BA10">
        <f t="shared" si="25"/>
        <v>4.0575730122820999E-3</v>
      </c>
      <c r="BB10" s="8">
        <f t="shared" si="26"/>
        <v>5.5399999999999006E-2</v>
      </c>
      <c r="BC10">
        <f t="shared" si="27"/>
        <v>4.872529239479495E-2</v>
      </c>
      <c r="BD10">
        <f t="shared" si="28"/>
        <v>6.2074707605203061E-2</v>
      </c>
      <c r="BE10" t="str">
        <f t="shared" si="29"/>
        <v>T</v>
      </c>
      <c r="BF10" s="28">
        <v>1.645</v>
      </c>
      <c r="BG10">
        <f t="shared" si="30"/>
        <v>4.0902240283222516E-3</v>
      </c>
      <c r="BH10" s="8">
        <f t="shared" si="31"/>
        <v>5.659185033033598E-2</v>
      </c>
      <c r="BI10">
        <f t="shared" si="32"/>
        <v>4.9863431803745875E-2</v>
      </c>
      <c r="BJ10">
        <f t="shared" si="33"/>
        <v>6.3320268856926085E-2</v>
      </c>
      <c r="BK10" t="str">
        <f t="shared" si="34"/>
        <v>T</v>
      </c>
    </row>
    <row r="11" spans="1:63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0.90129999999999999</v>
      </c>
      <c r="H11" s="10">
        <v>0.91049999999999998</v>
      </c>
      <c r="I11" s="2" t="b">
        <f t="shared" si="0"/>
        <v>1</v>
      </c>
      <c r="J11" s="10">
        <v>0.90124390324028003</v>
      </c>
      <c r="K11" s="10">
        <v>0.90985460279757602</v>
      </c>
      <c r="L11" t="b">
        <f t="shared" si="1"/>
        <v>1</v>
      </c>
      <c r="M11">
        <f t="shared" si="4"/>
        <v>2.9193155019627461E-3</v>
      </c>
      <c r="N11" s="8">
        <f t="shared" si="5"/>
        <v>-9.199999999999986E-3</v>
      </c>
      <c r="O11">
        <f t="shared" si="6"/>
        <v>-1.4002274000728704E-2</v>
      </c>
      <c r="P11">
        <f t="shared" si="7"/>
        <v>-4.3977259992712689E-3</v>
      </c>
      <c r="Q11" t="str">
        <f t="shared" si="8"/>
        <v>T</v>
      </c>
      <c r="R11" s="28">
        <v>1.645</v>
      </c>
      <c r="S11">
        <f t="shared" si="9"/>
        <v>2.9242309645285034E-3</v>
      </c>
      <c r="T11" s="8">
        <f t="shared" si="10"/>
        <v>-8.6106995572959866E-3</v>
      </c>
      <c r="U11">
        <f t="shared" si="11"/>
        <v>-1.3421059493945375E-2</v>
      </c>
      <c r="V11">
        <f t="shared" si="12"/>
        <v>-3.8003396206465982E-3</v>
      </c>
      <c r="W11" t="str">
        <f t="shared" si="13"/>
        <v>T</v>
      </c>
      <c r="Z11" s="2">
        <v>8</v>
      </c>
      <c r="AA11" s="10">
        <v>0.93219999999999903</v>
      </c>
      <c r="AB11" s="10">
        <v>0.93310000000000004</v>
      </c>
      <c r="AC11" s="2" t="b">
        <f t="shared" si="14"/>
        <v>1</v>
      </c>
      <c r="AD11" s="10">
        <v>0.93183717156625601</v>
      </c>
      <c r="AE11" s="10">
        <v>0.93217629995246898</v>
      </c>
      <c r="AF11" t="b">
        <f>AE11&gt;=AD11</f>
        <v>1</v>
      </c>
      <c r="AG11">
        <f t="shared" si="15"/>
        <v>2.506267643329427E-3</v>
      </c>
      <c r="AH11" s="8">
        <f t="shared" si="16"/>
        <v>-9.000000000010111E-4</v>
      </c>
      <c r="AI11">
        <f t="shared" si="17"/>
        <v>-5.0228102732779185E-3</v>
      </c>
      <c r="AJ11">
        <f t="shared" si="18"/>
        <v>3.2228102732758963E-3</v>
      </c>
      <c r="AK11" t="str">
        <f t="shared" si="19"/>
        <v>T</v>
      </c>
      <c r="AL11" s="28">
        <v>1.645</v>
      </c>
      <c r="AM11">
        <f t="shared" si="20"/>
        <v>2.517342875067375E-3</v>
      </c>
      <c r="AN11" s="8">
        <f t="shared" si="21"/>
        <v>-3.3912838621297237E-4</v>
      </c>
      <c r="AO11">
        <f t="shared" si="22"/>
        <v>-4.4801574156988046E-3</v>
      </c>
      <c r="AP11">
        <f t="shared" si="23"/>
        <v>3.8019006432728599E-3</v>
      </c>
      <c r="AQ11" t="str">
        <f t="shared" si="24"/>
        <v>T</v>
      </c>
      <c r="AT11" s="2">
        <v>8</v>
      </c>
      <c r="AU11">
        <v>0.82879999999999998</v>
      </c>
      <c r="AV11" s="2">
        <v>0.78939999999999999</v>
      </c>
      <c r="AW11" s="2" t="b">
        <f t="shared" si="2"/>
        <v>0</v>
      </c>
      <c r="AX11">
        <v>0.82472812628921499</v>
      </c>
      <c r="AY11" s="2">
        <v>0.78564954553903299</v>
      </c>
      <c r="AZ11" s="2" t="b">
        <f t="shared" si="3"/>
        <v>0</v>
      </c>
      <c r="BA11">
        <f t="shared" si="25"/>
        <v>3.9251636908541792E-3</v>
      </c>
      <c r="BB11" s="8">
        <f t="shared" si="26"/>
        <v>3.9399999999999991E-2</v>
      </c>
      <c r="BC11">
        <f t="shared" si="27"/>
        <v>3.2943105728544864E-2</v>
      </c>
      <c r="BD11">
        <f t="shared" si="28"/>
        <v>4.5856894271455118E-2</v>
      </c>
      <c r="BE11" t="str">
        <f t="shared" si="29"/>
        <v>T</v>
      </c>
      <c r="BF11" s="28">
        <v>1.645</v>
      </c>
      <c r="BG11">
        <f t="shared" si="30"/>
        <v>3.9557299018641275E-3</v>
      </c>
      <c r="BH11" s="8">
        <f t="shared" si="31"/>
        <v>3.9078580750182002E-2</v>
      </c>
      <c r="BI11">
        <f t="shared" si="32"/>
        <v>3.2571405061615509E-2</v>
      </c>
      <c r="BJ11">
        <f t="shared" si="33"/>
        <v>4.5585756438748494E-2</v>
      </c>
      <c r="BK11" t="str">
        <f t="shared" si="34"/>
        <v>T</v>
      </c>
    </row>
    <row r="12" spans="1:63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0.92344999999999899</v>
      </c>
      <c r="H12" s="10">
        <v>0.92535000000000001</v>
      </c>
      <c r="I12" s="2" t="b">
        <f t="shared" si="0"/>
        <v>1</v>
      </c>
      <c r="J12" s="10">
        <v>0.92299982375488199</v>
      </c>
      <c r="K12" s="10">
        <v>0.92476606226670999</v>
      </c>
      <c r="L12" t="b">
        <f t="shared" si="1"/>
        <v>1</v>
      </c>
      <c r="M12">
        <f t="shared" si="4"/>
        <v>2.6435532432693772E-3</v>
      </c>
      <c r="N12" s="8">
        <f t="shared" si="5"/>
        <v>-1.900000000001012E-3</v>
      </c>
      <c r="O12">
        <f t="shared" si="6"/>
        <v>-6.2486450851791378E-3</v>
      </c>
      <c r="P12">
        <f t="shared" si="7"/>
        <v>2.4486450851771138E-3</v>
      </c>
      <c r="Q12" t="str">
        <f t="shared" si="8"/>
        <v>T</v>
      </c>
      <c r="R12" s="28">
        <v>1.645</v>
      </c>
      <c r="S12">
        <f t="shared" si="9"/>
        <v>2.6518384325762783E-3</v>
      </c>
      <c r="T12" s="8">
        <f t="shared" si="10"/>
        <v>-1.766238511828E-3</v>
      </c>
      <c r="U12">
        <f t="shared" si="11"/>
        <v>-6.1285127334159781E-3</v>
      </c>
      <c r="V12">
        <f t="shared" si="12"/>
        <v>2.5960357097599782E-3</v>
      </c>
      <c r="W12" t="str">
        <f t="shared" si="13"/>
        <v>T</v>
      </c>
      <c r="Z12" s="2">
        <v>9</v>
      </c>
      <c r="AA12" s="10">
        <v>0.95914999999999995</v>
      </c>
      <c r="AB12" s="10">
        <v>0.95379999999999998</v>
      </c>
      <c r="AC12" s="2" t="b">
        <f t="shared" si="14"/>
        <v>0</v>
      </c>
      <c r="AD12" s="10">
        <v>0.95857235147360498</v>
      </c>
      <c r="AE12" s="10">
        <v>0.95307088199811896</v>
      </c>
      <c r="AF12" t="b">
        <f>AE12&gt;=AD12</f>
        <v>0</v>
      </c>
      <c r="AG12">
        <f t="shared" si="15"/>
        <v>2.0401818240049102E-3</v>
      </c>
      <c r="AH12" s="8">
        <f t="shared" si="16"/>
        <v>5.3499999999999659E-3</v>
      </c>
      <c r="AI12">
        <f t="shared" si="17"/>
        <v>1.9939008995118884E-3</v>
      </c>
      <c r="AJ12">
        <f t="shared" si="18"/>
        <v>8.7060991004880434E-3</v>
      </c>
      <c r="AK12" t="str">
        <f t="shared" si="19"/>
        <v>T</v>
      </c>
      <c r="AL12" s="28">
        <v>1.645</v>
      </c>
      <c r="AM12">
        <f t="shared" si="20"/>
        <v>2.054728380460725E-3</v>
      </c>
      <c r="AN12" s="8">
        <f t="shared" si="21"/>
        <v>5.5014694754860205E-3</v>
      </c>
      <c r="AO12">
        <f t="shared" si="22"/>
        <v>2.1214412896281279E-3</v>
      </c>
      <c r="AP12">
        <f t="shared" si="23"/>
        <v>8.8814976613439123E-3</v>
      </c>
      <c r="AQ12" t="str">
        <f t="shared" si="24"/>
        <v>T</v>
      </c>
      <c r="AT12" s="2">
        <v>9</v>
      </c>
      <c r="AU12">
        <v>0.85904999999999898</v>
      </c>
      <c r="AV12" s="2">
        <v>0.83174999999999999</v>
      </c>
      <c r="AW12" s="2" t="b">
        <f t="shared" si="2"/>
        <v>0</v>
      </c>
      <c r="AX12">
        <v>0.85649297416284997</v>
      </c>
      <c r="AY12" s="2">
        <v>0.82848443255349002</v>
      </c>
      <c r="AZ12" s="2" t="b">
        <f t="shared" si="3"/>
        <v>0</v>
      </c>
      <c r="BA12">
        <f t="shared" si="25"/>
        <v>3.6126516231156356E-3</v>
      </c>
      <c r="BB12" s="8">
        <f t="shared" si="26"/>
        <v>2.7299999999998992E-2</v>
      </c>
      <c r="BC12">
        <f t="shared" si="27"/>
        <v>2.135718807997377E-2</v>
      </c>
      <c r="BD12">
        <f t="shared" si="28"/>
        <v>3.3242811920024214E-2</v>
      </c>
      <c r="BE12" t="str">
        <f t="shared" si="29"/>
        <v>T</v>
      </c>
      <c r="BF12" s="28">
        <v>1.645</v>
      </c>
      <c r="BG12">
        <f t="shared" si="30"/>
        <v>3.6401286855174313E-3</v>
      </c>
      <c r="BH12" s="8">
        <f t="shared" si="31"/>
        <v>2.8008541609359949E-2</v>
      </c>
      <c r="BI12">
        <f t="shared" si="32"/>
        <v>2.2020529921683775E-2</v>
      </c>
      <c r="BJ12">
        <f t="shared" si="33"/>
        <v>3.3996553297036124E-2</v>
      </c>
      <c r="BK12" t="str">
        <f t="shared" si="34"/>
        <v>T</v>
      </c>
    </row>
    <row r="13" spans="1:63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0.91844999999999999</v>
      </c>
      <c r="H13" s="11">
        <v>0.93464999999999898</v>
      </c>
      <c r="I13" s="2" t="b">
        <f t="shared" si="0"/>
        <v>1</v>
      </c>
      <c r="J13" s="10">
        <v>0.91811272076130501</v>
      </c>
      <c r="K13" s="11">
        <v>0.93447837227605102</v>
      </c>
      <c r="L13" t="b">
        <f t="shared" si="1"/>
        <v>1</v>
      </c>
      <c r="M13">
        <f t="shared" si="4"/>
        <v>2.6074793863039539E-3</v>
      </c>
      <c r="N13" s="8">
        <f t="shared" si="5"/>
        <v>-1.6199999999998993E-2</v>
      </c>
      <c r="O13">
        <f t="shared" si="6"/>
        <v>-2.0489303590468997E-2</v>
      </c>
      <c r="P13">
        <f t="shared" si="7"/>
        <v>-1.1910696409528989E-2</v>
      </c>
      <c r="Q13" t="str">
        <f t="shared" si="8"/>
        <v>T</v>
      </c>
      <c r="R13" s="28">
        <v>1.645</v>
      </c>
      <c r="S13">
        <f t="shared" si="9"/>
        <v>2.6116115404279808E-3</v>
      </c>
      <c r="T13" s="8">
        <f t="shared" si="10"/>
        <v>-1.6365651514746005E-2</v>
      </c>
      <c r="U13">
        <f t="shared" si="11"/>
        <v>-2.0661752498750033E-2</v>
      </c>
      <c r="V13">
        <f t="shared" si="12"/>
        <v>-1.2069550530741976E-2</v>
      </c>
      <c r="W13" t="str">
        <f t="shared" si="13"/>
        <v>T</v>
      </c>
      <c r="Z13" s="2">
        <v>10</v>
      </c>
      <c r="AA13" s="10">
        <v>0.95645000000000002</v>
      </c>
      <c r="AB13" s="10">
        <v>0.96619999999999995</v>
      </c>
      <c r="AC13" s="2" t="b">
        <f t="shared" si="14"/>
        <v>1</v>
      </c>
      <c r="AD13" s="10">
        <v>0.95594625535357902</v>
      </c>
      <c r="AE13" s="10">
        <v>0.96569857857203001</v>
      </c>
      <c r="AF13" t="b">
        <f>AE13&gt;=AD13</f>
        <v>1</v>
      </c>
      <c r="AG13">
        <f t="shared" si="15"/>
        <v>1.9275756470240025E-3</v>
      </c>
      <c r="AH13" s="8">
        <f t="shared" si="16"/>
        <v>-9.7499999999999254E-3</v>
      </c>
      <c r="AI13">
        <f t="shared" si="17"/>
        <v>-1.2920861939354409E-2</v>
      </c>
      <c r="AJ13">
        <f t="shared" si="18"/>
        <v>-6.5791380606454418E-3</v>
      </c>
      <c r="AK13" t="str">
        <f t="shared" si="19"/>
        <v>T</v>
      </c>
      <c r="AL13" s="28">
        <v>1.645</v>
      </c>
      <c r="AM13">
        <f t="shared" si="20"/>
        <v>1.9395598230660441E-3</v>
      </c>
      <c r="AN13" s="8">
        <f t="shared" si="21"/>
        <v>-9.7523232184509867E-3</v>
      </c>
      <c r="AO13">
        <f t="shared" si="22"/>
        <v>-1.294289912739463E-2</v>
      </c>
      <c r="AP13">
        <f t="shared" si="23"/>
        <v>-6.561747309507344E-3</v>
      </c>
      <c r="AQ13" t="str">
        <f t="shared" si="24"/>
        <v>T</v>
      </c>
      <c r="AT13" s="2">
        <v>10</v>
      </c>
      <c r="AU13">
        <v>0.85540000000000005</v>
      </c>
      <c r="AV13" s="2">
        <v>0.85265000000000002</v>
      </c>
      <c r="AW13" s="2" t="b">
        <f t="shared" si="2"/>
        <v>0</v>
      </c>
      <c r="AX13">
        <v>0.85292465436851295</v>
      </c>
      <c r="AY13" s="2">
        <v>0.85093962721703598</v>
      </c>
      <c r="AZ13" s="2" t="b">
        <f t="shared" si="3"/>
        <v>0</v>
      </c>
      <c r="BA13">
        <f t="shared" si="25"/>
        <v>3.5307847392612311E-3</v>
      </c>
      <c r="BB13" s="8">
        <f t="shared" si="26"/>
        <v>2.7500000000000302E-3</v>
      </c>
      <c r="BC13">
        <f t="shared" si="27"/>
        <v>-3.0581408960846952E-3</v>
      </c>
      <c r="BD13">
        <f t="shared" si="28"/>
        <v>8.5581408960847555E-3</v>
      </c>
      <c r="BE13" t="str">
        <f t="shared" si="29"/>
        <v>T</v>
      </c>
      <c r="BF13" s="28">
        <v>1.645</v>
      </c>
      <c r="BG13">
        <f t="shared" si="30"/>
        <v>3.5516585307967985E-3</v>
      </c>
      <c r="BH13" s="8">
        <f t="shared" si="31"/>
        <v>1.9850271514769702E-3</v>
      </c>
      <c r="BI13">
        <f t="shared" si="32"/>
        <v>-3.8574511316837633E-3</v>
      </c>
      <c r="BJ13">
        <f t="shared" si="33"/>
        <v>7.8275054346377028E-3</v>
      </c>
      <c r="BK13" t="str">
        <f t="shared" si="34"/>
        <v>T</v>
      </c>
    </row>
    <row r="14" spans="1:63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0.92989999999999995</v>
      </c>
      <c r="H14" s="10">
        <v>0.94115000000000004</v>
      </c>
      <c r="I14" s="2" t="b">
        <f t="shared" si="0"/>
        <v>1</v>
      </c>
      <c r="J14" s="10">
        <v>0.92963936179769202</v>
      </c>
      <c r="K14" s="10">
        <v>0.94064888160530402</v>
      </c>
      <c r="L14" t="b">
        <f t="shared" si="1"/>
        <v>1</v>
      </c>
      <c r="M14">
        <f t="shared" si="4"/>
        <v>2.4553275494320508E-3</v>
      </c>
      <c r="N14" s="8">
        <f t="shared" si="5"/>
        <v>-1.1250000000000093E-2</v>
      </c>
      <c r="O14">
        <f t="shared" si="6"/>
        <v>-1.5289013818815818E-2</v>
      </c>
      <c r="P14">
        <f t="shared" si="7"/>
        <v>-7.2109861811843695E-3</v>
      </c>
      <c r="Q14" t="str">
        <f t="shared" si="8"/>
        <v>T</v>
      </c>
      <c r="R14" s="28">
        <v>1.645</v>
      </c>
      <c r="S14">
        <f t="shared" si="9"/>
        <v>2.462098514824972E-3</v>
      </c>
      <c r="T14" s="8">
        <f t="shared" si="10"/>
        <v>-1.1009519807612E-2</v>
      </c>
      <c r="U14">
        <f t="shared" si="11"/>
        <v>-1.505967186449908E-2</v>
      </c>
      <c r="V14">
        <f t="shared" si="12"/>
        <v>-6.9593677507249216E-3</v>
      </c>
      <c r="W14" t="str">
        <f t="shared" si="13"/>
        <v>T</v>
      </c>
      <c r="Z14" s="2">
        <v>11</v>
      </c>
      <c r="AA14" s="10">
        <v>0.97204999999999997</v>
      </c>
      <c r="AB14" s="10">
        <v>0.97339999999999904</v>
      </c>
      <c r="AC14" s="2" t="b">
        <f t="shared" si="14"/>
        <v>1</v>
      </c>
      <c r="AD14" s="10">
        <v>0.97179696228497703</v>
      </c>
      <c r="AE14" s="10">
        <v>0.97315171577724102</v>
      </c>
      <c r="AF14" t="b">
        <f>AE14&gt;=AD14</f>
        <v>1</v>
      </c>
      <c r="AG14">
        <f t="shared" si="15"/>
        <v>1.6288222355432304E-3</v>
      </c>
      <c r="AH14" s="8">
        <f t="shared" si="16"/>
        <v>-1.3499999999990742E-3</v>
      </c>
      <c r="AI14">
        <f t="shared" si="17"/>
        <v>-4.0294125774676878E-3</v>
      </c>
      <c r="AJ14">
        <f t="shared" si="18"/>
        <v>1.3294125774695399E-3</v>
      </c>
      <c r="AK14" t="str">
        <f t="shared" si="19"/>
        <v>T</v>
      </c>
      <c r="AL14" s="28">
        <v>1.645</v>
      </c>
      <c r="AM14">
        <f t="shared" si="20"/>
        <v>1.6360788525575545E-3</v>
      </c>
      <c r="AN14" s="8">
        <f t="shared" si="21"/>
        <v>-1.3547534922639937E-3</v>
      </c>
      <c r="AO14">
        <f t="shared" si="22"/>
        <v>-4.0461032047211711E-3</v>
      </c>
      <c r="AP14">
        <f t="shared" si="23"/>
        <v>1.3365962201931834E-3</v>
      </c>
      <c r="AQ14" t="str">
        <f t="shared" si="24"/>
        <v>T</v>
      </c>
      <c r="AT14" s="2">
        <v>11</v>
      </c>
      <c r="AU14">
        <v>0.86185</v>
      </c>
      <c r="AV14" s="2">
        <v>0.863899999999999</v>
      </c>
      <c r="AW14" s="2" t="b">
        <f t="shared" si="2"/>
        <v>1</v>
      </c>
      <c r="AX14">
        <v>0.859267428999822</v>
      </c>
      <c r="AY14" s="2">
        <v>0.86232589467792597</v>
      </c>
      <c r="AZ14" s="2" t="b">
        <f t="shared" si="3"/>
        <v>1</v>
      </c>
      <c r="BA14">
        <f t="shared" si="25"/>
        <v>3.4397773728833143E-3</v>
      </c>
      <c r="BB14" s="8">
        <f t="shared" si="26"/>
        <v>-2.0499999999989971E-3</v>
      </c>
      <c r="BC14">
        <f t="shared" si="27"/>
        <v>-7.7084337783920494E-3</v>
      </c>
      <c r="BD14">
        <f t="shared" si="28"/>
        <v>3.6084337783940552E-3</v>
      </c>
      <c r="BE14" t="str">
        <f t="shared" si="29"/>
        <v>T</v>
      </c>
      <c r="BF14" s="28">
        <v>1.645</v>
      </c>
      <c r="BG14">
        <f t="shared" si="30"/>
        <v>3.4615521121723588E-3</v>
      </c>
      <c r="BH14" s="8">
        <f t="shared" si="31"/>
        <v>-3.0584656781039721E-3</v>
      </c>
      <c r="BI14">
        <f t="shared" si="32"/>
        <v>-8.7527189026275019E-3</v>
      </c>
      <c r="BJ14">
        <f t="shared" si="33"/>
        <v>2.6357875464195577E-3</v>
      </c>
      <c r="BK14" t="str">
        <f t="shared" si="34"/>
        <v>T</v>
      </c>
    </row>
    <row r="15" spans="1:63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0.92869999999999997</v>
      </c>
      <c r="H15" s="10">
        <v>0.94055</v>
      </c>
      <c r="I15" s="2" t="b">
        <f t="shared" si="0"/>
        <v>1</v>
      </c>
      <c r="J15" s="10">
        <v>0.928307327219561</v>
      </c>
      <c r="K15" s="10">
        <v>0.94012684704661398</v>
      </c>
      <c r="L15" t="b">
        <f t="shared" si="1"/>
        <v>1</v>
      </c>
      <c r="M15">
        <f t="shared" si="4"/>
        <v>2.4711536526489E-3</v>
      </c>
      <c r="N15" s="8">
        <f t="shared" si="5"/>
        <v>-1.1850000000000027E-2</v>
      </c>
      <c r="O15">
        <f t="shared" si="6"/>
        <v>-1.5915047758607467E-2</v>
      </c>
      <c r="P15">
        <f t="shared" si="7"/>
        <v>-7.7849522413925868E-3</v>
      </c>
      <c r="Q15" t="str">
        <f t="shared" si="8"/>
        <v>T</v>
      </c>
      <c r="R15" s="28">
        <v>1.645</v>
      </c>
      <c r="S15">
        <f t="shared" si="9"/>
        <v>2.4783178968691886E-3</v>
      </c>
      <c r="T15" s="8">
        <f t="shared" si="10"/>
        <v>-1.1819519827052982E-2</v>
      </c>
      <c r="U15">
        <f t="shared" si="11"/>
        <v>-1.5896352767402797E-2</v>
      </c>
      <c r="V15">
        <f t="shared" si="12"/>
        <v>-7.742686886703167E-3</v>
      </c>
      <c r="W15" t="str">
        <f t="shared" si="13"/>
        <v>T</v>
      </c>
      <c r="Z15" s="2">
        <v>12</v>
      </c>
      <c r="AA15" s="10">
        <v>0.972749999999999</v>
      </c>
      <c r="AB15" s="10">
        <v>0.97575000000000001</v>
      </c>
      <c r="AC15" s="2" t="b">
        <f t="shared" si="14"/>
        <v>1</v>
      </c>
      <c r="AD15" s="10">
        <v>0.97257098698496103</v>
      </c>
      <c r="AE15" s="10">
        <v>0.97547458459895497</v>
      </c>
      <c r="AF15" t="b">
        <f>AE15&gt;=AD15</f>
        <v>1</v>
      </c>
      <c r="AG15">
        <f t="shared" si="15"/>
        <v>1.5838146198340407E-3</v>
      </c>
      <c r="AH15" s="8">
        <f t="shared" si="16"/>
        <v>-3.0000000000010019E-3</v>
      </c>
      <c r="AI15">
        <f t="shared" si="17"/>
        <v>-5.6053750496279989E-3</v>
      </c>
      <c r="AJ15">
        <f t="shared" si="18"/>
        <v>-3.9462495037400486E-4</v>
      </c>
      <c r="AK15" t="str">
        <f t="shared" si="19"/>
        <v>T</v>
      </c>
      <c r="AL15" s="28">
        <v>1.645</v>
      </c>
      <c r="AM15">
        <f t="shared" si="20"/>
        <v>1.5906065142031671E-3</v>
      </c>
      <c r="AN15" s="8">
        <f t="shared" si="21"/>
        <v>-2.9035976139939468E-3</v>
      </c>
      <c r="AO15">
        <f t="shared" si="22"/>
        <v>-5.520145329858157E-3</v>
      </c>
      <c r="AP15">
        <f t="shared" si="23"/>
        <v>-2.8704989812973697E-4</v>
      </c>
      <c r="AQ15" t="str">
        <f t="shared" si="24"/>
        <v>T</v>
      </c>
      <c r="AT15" s="2">
        <v>12</v>
      </c>
      <c r="AU15">
        <v>0.86299999999999899</v>
      </c>
      <c r="AV15" s="2">
        <v>0.86509999999999998</v>
      </c>
      <c r="AW15" s="2" t="b">
        <f t="shared" si="2"/>
        <v>1</v>
      </c>
      <c r="AX15">
        <v>0.86058775557260903</v>
      </c>
      <c r="AY15" s="2">
        <v>0.86349680157511799</v>
      </c>
      <c r="AZ15" s="2" t="b">
        <f t="shared" si="3"/>
        <v>1</v>
      </c>
      <c r="BA15">
        <f t="shared" si="25"/>
        <v>3.4273385447020021E-3</v>
      </c>
      <c r="BB15" s="8">
        <f t="shared" si="26"/>
        <v>-2.10000000000099E-3</v>
      </c>
      <c r="BC15">
        <f t="shared" si="27"/>
        <v>-7.7379719060357835E-3</v>
      </c>
      <c r="BD15">
        <f t="shared" si="28"/>
        <v>3.5379719060338035E-3</v>
      </c>
      <c r="BE15" t="str">
        <f t="shared" si="29"/>
        <v>T</v>
      </c>
      <c r="BF15" s="28">
        <v>1.645</v>
      </c>
      <c r="BG15">
        <f t="shared" si="30"/>
        <v>3.4485253788812957E-3</v>
      </c>
      <c r="BH15" s="8">
        <f t="shared" si="31"/>
        <v>-2.9090460025089637E-3</v>
      </c>
      <c r="BI15">
        <f t="shared" si="32"/>
        <v>-8.5818702507686959E-3</v>
      </c>
      <c r="BJ15">
        <f t="shared" si="33"/>
        <v>2.7637782457507675E-3</v>
      </c>
      <c r="BK15" t="str">
        <f t="shared" si="34"/>
        <v>T</v>
      </c>
    </row>
    <row r="16" spans="1:63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0.92709999999999904</v>
      </c>
      <c r="H16" s="10">
        <v>0.93859999999999999</v>
      </c>
      <c r="I16" s="2" t="b">
        <f t="shared" si="0"/>
        <v>1</v>
      </c>
      <c r="J16" s="10">
        <v>0.92674631369486105</v>
      </c>
      <c r="K16" s="10">
        <v>0.93816827188552598</v>
      </c>
      <c r="L16" t="b">
        <f t="shared" si="1"/>
        <v>1</v>
      </c>
      <c r="M16">
        <f t="shared" si="4"/>
        <v>2.502155370875286E-3</v>
      </c>
      <c r="N16" s="8">
        <f t="shared" si="5"/>
        <v>-1.1500000000000954E-2</v>
      </c>
      <c r="O16">
        <f t="shared" si="6"/>
        <v>-1.5616045585090801E-2</v>
      </c>
      <c r="P16">
        <f t="shared" si="7"/>
        <v>-7.3839544149111079E-3</v>
      </c>
      <c r="Q16" t="str">
        <f t="shared" si="8"/>
        <v>T</v>
      </c>
      <c r="R16" s="28">
        <v>1.645</v>
      </c>
      <c r="S16">
        <f t="shared" si="9"/>
        <v>2.5089454882549662E-3</v>
      </c>
      <c r="T16" s="8">
        <f t="shared" si="10"/>
        <v>-1.1421958190664938E-2</v>
      </c>
      <c r="U16">
        <f t="shared" si="11"/>
        <v>-1.5549173518844358E-2</v>
      </c>
      <c r="V16">
        <f t="shared" si="12"/>
        <v>-7.2947428624855187E-3</v>
      </c>
      <c r="W16" t="str">
        <f t="shared" si="13"/>
        <v>T</v>
      </c>
      <c r="Z16" s="2">
        <v>13</v>
      </c>
      <c r="AA16" s="10">
        <v>0.97024999999999995</v>
      </c>
      <c r="AB16" s="10">
        <v>0.97470000000000001</v>
      </c>
      <c r="AC16" s="2" t="b">
        <f t="shared" si="14"/>
        <v>1</v>
      </c>
      <c r="AD16" s="10">
        <v>0.96999238603334204</v>
      </c>
      <c r="AE16" s="10">
        <v>0.97435500547000298</v>
      </c>
      <c r="AF16" s="2" t="b">
        <f>AE16&gt;=AD16</f>
        <v>1</v>
      </c>
      <c r="AG16">
        <f t="shared" si="15"/>
        <v>1.6359224844105548E-3</v>
      </c>
      <c r="AH16" s="8">
        <f t="shared" si="16"/>
        <v>-4.450000000000065E-3</v>
      </c>
      <c r="AI16">
        <f t="shared" si="17"/>
        <v>-7.1410924868554274E-3</v>
      </c>
      <c r="AJ16">
        <f t="shared" si="18"/>
        <v>-1.7589075131447022E-3</v>
      </c>
      <c r="AK16" t="str">
        <f t="shared" si="19"/>
        <v>T</v>
      </c>
      <c r="AL16" s="28">
        <v>1.645</v>
      </c>
      <c r="AM16">
        <f t="shared" si="20"/>
        <v>1.6446046007511871E-3</v>
      </c>
      <c r="AN16" s="8">
        <f t="shared" si="21"/>
        <v>-4.3626194366609417E-3</v>
      </c>
      <c r="AO16">
        <f t="shared" si="22"/>
        <v>-7.0679940048966449E-3</v>
      </c>
      <c r="AP16">
        <f t="shared" si="23"/>
        <v>-1.6572448684252388E-3</v>
      </c>
      <c r="AQ16" t="str">
        <f t="shared" si="24"/>
        <v>T</v>
      </c>
      <c r="AT16" s="2">
        <v>13</v>
      </c>
      <c r="AU16">
        <v>0.86285000000000001</v>
      </c>
      <c r="AV16" s="2">
        <v>0.86480000000000001</v>
      </c>
      <c r="AW16" s="2" t="b">
        <f t="shared" si="2"/>
        <v>1</v>
      </c>
      <c r="AX16">
        <v>0.86045785323019897</v>
      </c>
      <c r="AY16" s="2">
        <v>0.86319402026301995</v>
      </c>
      <c r="AZ16" s="2" t="b">
        <f t="shared" si="3"/>
        <v>1</v>
      </c>
      <c r="BA16">
        <f t="shared" si="25"/>
        <v>3.4297291256016123E-3</v>
      </c>
      <c r="BB16" s="8">
        <f t="shared" si="26"/>
        <v>-1.9500000000000073E-3</v>
      </c>
      <c r="BC16">
        <f t="shared" si="27"/>
        <v>-7.5919044116146599E-3</v>
      </c>
      <c r="BD16">
        <f t="shared" si="28"/>
        <v>3.6919044116146453E-3</v>
      </c>
      <c r="BE16" t="str">
        <f t="shared" si="29"/>
        <v>T</v>
      </c>
      <c r="BF16" s="28">
        <v>1.645</v>
      </c>
      <c r="BG16">
        <f t="shared" si="30"/>
        <v>3.450798745869291E-3</v>
      </c>
      <c r="BH16" s="8">
        <f t="shared" si="31"/>
        <v>-2.7361670328209797E-3</v>
      </c>
      <c r="BI16">
        <f t="shared" si="32"/>
        <v>-8.4127309697759646E-3</v>
      </c>
      <c r="BJ16">
        <f t="shared" si="33"/>
        <v>2.9403969041340043E-3</v>
      </c>
      <c r="BK16" t="str">
        <f t="shared" si="34"/>
        <v>T</v>
      </c>
    </row>
    <row r="17" spans="1:63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1">
        <v>0.93294999999999995</v>
      </c>
      <c r="H17" s="10">
        <v>0.93169999999999997</v>
      </c>
      <c r="I17" s="2" t="b">
        <f t="shared" si="0"/>
        <v>0</v>
      </c>
      <c r="J17" s="11">
        <v>0.93260962286693605</v>
      </c>
      <c r="K17" s="10">
        <v>0.93142628291808305</v>
      </c>
      <c r="L17" s="2" t="b">
        <f t="shared" si="1"/>
        <v>0</v>
      </c>
      <c r="M17">
        <f t="shared" si="4"/>
        <v>2.5118659150121852E-3</v>
      </c>
      <c r="N17" s="8">
        <f t="shared" si="5"/>
        <v>1.2499999999999734E-3</v>
      </c>
      <c r="O17">
        <f t="shared" si="6"/>
        <v>-2.882019430195071E-3</v>
      </c>
      <c r="P17">
        <f t="shared" si="7"/>
        <v>5.3820194301950177E-3</v>
      </c>
      <c r="Q17" t="str">
        <f t="shared" si="8"/>
        <v>T</v>
      </c>
      <c r="R17" s="28">
        <v>1.645</v>
      </c>
      <c r="S17">
        <f t="shared" si="9"/>
        <v>2.517143982874376E-3</v>
      </c>
      <c r="T17" s="8">
        <f t="shared" si="10"/>
        <v>1.1833399488530016E-3</v>
      </c>
      <c r="U17">
        <f t="shared" si="11"/>
        <v>-2.9573619029753468E-3</v>
      </c>
      <c r="V17">
        <f t="shared" si="12"/>
        <v>5.3240418006813501E-3</v>
      </c>
      <c r="W17" t="str">
        <f t="shared" si="13"/>
        <v>T</v>
      </c>
      <c r="Z17" s="2">
        <v>14</v>
      </c>
      <c r="AA17" s="11">
        <v>0.9788</v>
      </c>
      <c r="AB17" s="10">
        <v>0.97594999999999898</v>
      </c>
      <c r="AC17" s="2" t="b">
        <f t="shared" si="14"/>
        <v>0</v>
      </c>
      <c r="AD17" s="11">
        <v>0.97857428265358504</v>
      </c>
      <c r="AE17" s="10">
        <v>0.97573226595485596</v>
      </c>
      <c r="AF17" s="2" t="b">
        <f>AE17&gt;=AD17</f>
        <v>0</v>
      </c>
      <c r="AG17">
        <f t="shared" si="15"/>
        <v>1.4869794467308713E-3</v>
      </c>
      <c r="AH17" s="8">
        <f t="shared" si="16"/>
        <v>2.8500000000010184E-3</v>
      </c>
      <c r="AI17">
        <f t="shared" si="17"/>
        <v>4.03918810128735E-4</v>
      </c>
      <c r="AJ17">
        <f t="shared" si="18"/>
        <v>5.2960811898733022E-3</v>
      </c>
      <c r="AK17" t="str">
        <f t="shared" si="19"/>
        <v>T</v>
      </c>
      <c r="AL17" s="28">
        <v>1.645</v>
      </c>
      <c r="AM17">
        <f t="shared" si="20"/>
        <v>1.4940794341678206E-3</v>
      </c>
      <c r="AN17" s="8">
        <f t="shared" si="21"/>
        <v>2.8420166987290774E-3</v>
      </c>
      <c r="AO17">
        <f t="shared" si="22"/>
        <v>3.8425602952301243E-4</v>
      </c>
      <c r="AP17">
        <f t="shared" si="23"/>
        <v>5.2997773679351427E-3</v>
      </c>
      <c r="AQ17" t="str">
        <f t="shared" si="24"/>
        <v>T</v>
      </c>
      <c r="AT17" s="2">
        <v>14</v>
      </c>
      <c r="AU17">
        <v>0.87134999999999996</v>
      </c>
      <c r="AV17" s="2">
        <v>0.86764999999999903</v>
      </c>
      <c r="AW17" s="2" t="b">
        <f t="shared" si="2"/>
        <v>0</v>
      </c>
      <c r="AX17">
        <v>0.86961660842210198</v>
      </c>
      <c r="AY17" s="2">
        <v>0.86610113347436002</v>
      </c>
      <c r="AZ17" s="2" t="b">
        <f t="shared" si="3"/>
        <v>0</v>
      </c>
      <c r="BA17">
        <f t="shared" si="25"/>
        <v>3.368476324690443E-3</v>
      </c>
      <c r="BB17" s="8">
        <f t="shared" si="26"/>
        <v>3.7000000000009248E-3</v>
      </c>
      <c r="BC17">
        <f t="shared" si="27"/>
        <v>-1.8411435541148538E-3</v>
      </c>
      <c r="BD17">
        <f t="shared" si="28"/>
        <v>9.2411435541167042E-3</v>
      </c>
      <c r="BE17" t="str">
        <f t="shared" si="29"/>
        <v>T</v>
      </c>
      <c r="BF17" s="28">
        <v>1.645</v>
      </c>
      <c r="BG17">
        <f t="shared" si="30"/>
        <v>3.3863957450904298E-3</v>
      </c>
      <c r="BH17" s="8">
        <f t="shared" si="31"/>
        <v>3.5154749477419589E-3</v>
      </c>
      <c r="BI17">
        <f t="shared" si="32"/>
        <v>-2.0551460529317986E-3</v>
      </c>
      <c r="BJ17">
        <f t="shared" si="33"/>
        <v>9.0860959484157164E-3</v>
      </c>
      <c r="BK17" t="str">
        <f t="shared" si="34"/>
        <v>T</v>
      </c>
    </row>
    <row r="18" spans="1:63" x14ac:dyDescent="0.3">
      <c r="F18" s="2">
        <v>15</v>
      </c>
      <c r="G18" s="10">
        <v>0.93320000000000003</v>
      </c>
      <c r="H18" s="10">
        <v>0.9355</v>
      </c>
      <c r="I18" s="2" t="b">
        <f t="shared" si="0"/>
        <v>1</v>
      </c>
      <c r="J18" s="10">
        <v>0.93286473049630603</v>
      </c>
      <c r="K18" s="10">
        <v>0.93511002096656803</v>
      </c>
      <c r="L18" t="b">
        <f t="shared" si="1"/>
        <v>1</v>
      </c>
      <c r="M18">
        <f t="shared" si="4"/>
        <v>2.4766662068191584E-3</v>
      </c>
      <c r="N18" s="8">
        <f t="shared" si="5"/>
        <v>-2.2999999999999687E-3</v>
      </c>
      <c r="O18">
        <f t="shared" si="6"/>
        <v>-6.3741159102174844E-3</v>
      </c>
      <c r="P18">
        <f t="shared" si="7"/>
        <v>1.7741159102175469E-3</v>
      </c>
      <c r="Q18" t="str">
        <f t="shared" si="8"/>
        <v>T</v>
      </c>
      <c r="R18" s="28">
        <v>1.645</v>
      </c>
      <c r="S18">
        <f t="shared" si="9"/>
        <v>2.4830162579696602E-3</v>
      </c>
      <c r="T18" s="8">
        <f t="shared" si="10"/>
        <v>-2.2452904702620069E-3</v>
      </c>
      <c r="U18">
        <f t="shared" si="11"/>
        <v>-6.3298522146220983E-3</v>
      </c>
      <c r="V18">
        <f t="shared" si="12"/>
        <v>1.8392712740980845E-3</v>
      </c>
      <c r="W18" t="str">
        <f t="shared" si="13"/>
        <v>T</v>
      </c>
      <c r="Z18" s="2">
        <v>15</v>
      </c>
      <c r="AA18" s="10">
        <v>0.97974999999999901</v>
      </c>
      <c r="AB18" s="11">
        <v>0.97994999999999999</v>
      </c>
      <c r="AC18" s="2" t="b">
        <f t="shared" si="14"/>
        <v>1</v>
      </c>
      <c r="AD18" s="10">
        <v>0.97951897702973401</v>
      </c>
      <c r="AE18" s="11">
        <v>0.97975183616706796</v>
      </c>
      <c r="AF18" t="b">
        <f>AE18&gt;=AD18</f>
        <v>1</v>
      </c>
      <c r="AG18">
        <f t="shared" si="15"/>
        <v>1.4051322891457758E-3</v>
      </c>
      <c r="AH18" s="8">
        <f t="shared" si="16"/>
        <v>-2.0000000000097717E-4</v>
      </c>
      <c r="AI18">
        <f t="shared" si="17"/>
        <v>-2.5114426156457783E-3</v>
      </c>
      <c r="AJ18">
        <f t="shared" si="18"/>
        <v>2.1114426156438239E-3</v>
      </c>
      <c r="AK18" t="str">
        <f t="shared" si="19"/>
        <v>T</v>
      </c>
      <c r="AL18" s="28">
        <v>1.645</v>
      </c>
      <c r="AM18">
        <f t="shared" si="20"/>
        <v>1.4124398458462614E-3</v>
      </c>
      <c r="AN18" s="8">
        <f t="shared" si="21"/>
        <v>-2.3285913733395169E-4</v>
      </c>
      <c r="AO18">
        <f t="shared" si="22"/>
        <v>-2.5563226837510516E-3</v>
      </c>
      <c r="AP18">
        <f t="shared" si="23"/>
        <v>2.0906044090831482E-3</v>
      </c>
      <c r="AQ18" t="str">
        <f t="shared" si="24"/>
        <v>T</v>
      </c>
      <c r="AT18" s="2">
        <v>15</v>
      </c>
      <c r="AU18">
        <v>0.87119999999999997</v>
      </c>
      <c r="AV18" s="22">
        <v>0.87314999999999998</v>
      </c>
      <c r="AW18" s="2" t="b">
        <f t="shared" si="2"/>
        <v>1</v>
      </c>
      <c r="AX18">
        <v>0.86934920690404005</v>
      </c>
      <c r="AY18" s="22">
        <v>0.87129165676786302</v>
      </c>
      <c r="AZ18" s="2" t="b">
        <f t="shared" si="3"/>
        <v>1</v>
      </c>
      <c r="BA18">
        <f t="shared" si="25"/>
        <v>3.3389342423893287E-3</v>
      </c>
      <c r="BB18" s="8">
        <f t="shared" si="26"/>
        <v>-1.9500000000000073E-3</v>
      </c>
      <c r="BC18">
        <f t="shared" si="27"/>
        <v>-7.4425468287304527E-3</v>
      </c>
      <c r="BD18">
        <f t="shared" si="28"/>
        <v>3.5425468287304382E-3</v>
      </c>
      <c r="BE18" t="str">
        <f t="shared" si="29"/>
        <v>T</v>
      </c>
      <c r="BF18" s="28">
        <v>1.645</v>
      </c>
      <c r="BG18">
        <f t="shared" si="30"/>
        <v>3.3594915461564417E-3</v>
      </c>
      <c r="BH18" s="8">
        <f t="shared" si="31"/>
        <v>-1.9424498638229704E-3</v>
      </c>
      <c r="BI18">
        <f t="shared" si="32"/>
        <v>-7.468813457250317E-3</v>
      </c>
      <c r="BJ18">
        <f t="shared" si="33"/>
        <v>3.5839137296043762E-3</v>
      </c>
      <c r="BK18" t="str">
        <f t="shared" si="34"/>
        <v>T</v>
      </c>
    </row>
    <row r="19" spans="1:63" x14ac:dyDescent="0.3">
      <c r="F19" s="2">
        <v>16</v>
      </c>
      <c r="G19" s="10">
        <v>0.93209999999999904</v>
      </c>
      <c r="H19" s="10">
        <v>0.93204999999999905</v>
      </c>
      <c r="I19" s="2" t="b">
        <f t="shared" si="0"/>
        <v>0</v>
      </c>
      <c r="J19" s="10">
        <v>0.93180830196508002</v>
      </c>
      <c r="K19" s="10">
        <v>0.93176448149133795</v>
      </c>
      <c r="L19" t="b">
        <f t="shared" si="1"/>
        <v>0</v>
      </c>
      <c r="M19">
        <f t="shared" si="4"/>
        <v>2.5161715710579203E-3</v>
      </c>
      <c r="N19" s="8">
        <f t="shared" si="5"/>
        <v>4.9999999999994493E-5</v>
      </c>
      <c r="O19">
        <f t="shared" si="6"/>
        <v>-4.0891022343902848E-3</v>
      </c>
      <c r="P19">
        <f t="shared" si="7"/>
        <v>4.1891022343902738E-3</v>
      </c>
      <c r="Q19" t="str">
        <f t="shared" si="8"/>
        <v>T</v>
      </c>
      <c r="R19" s="28">
        <v>1.645</v>
      </c>
      <c r="S19">
        <f t="shared" si="9"/>
        <v>2.5211210093582415E-3</v>
      </c>
      <c r="T19" s="8">
        <f t="shared" si="10"/>
        <v>4.3820473742073318E-5</v>
      </c>
      <c r="U19">
        <f t="shared" si="11"/>
        <v>-4.1034235866522339E-3</v>
      </c>
      <c r="V19">
        <f t="shared" si="12"/>
        <v>4.1910645341363805E-3</v>
      </c>
      <c r="W19" t="str">
        <f t="shared" si="13"/>
        <v>T</v>
      </c>
      <c r="Z19" s="2">
        <v>16</v>
      </c>
      <c r="AA19" s="10">
        <v>0.97855000000000003</v>
      </c>
      <c r="AB19" s="10">
        <v>0.97799999999999998</v>
      </c>
      <c r="AC19" s="2" t="b">
        <f t="shared" si="14"/>
        <v>0</v>
      </c>
      <c r="AD19" s="10">
        <v>0.97829964478834597</v>
      </c>
      <c r="AE19" s="10">
        <v>0.97774889301247403</v>
      </c>
      <c r="AF19" t="b">
        <f>AE19&gt;=AD19</f>
        <v>0</v>
      </c>
      <c r="AG19">
        <f t="shared" si="15"/>
        <v>1.4578391114934458E-3</v>
      </c>
      <c r="AH19" s="8">
        <f t="shared" si="16"/>
        <v>5.5000000000005045E-4</v>
      </c>
      <c r="AI19">
        <f t="shared" si="17"/>
        <v>-1.848145338406668E-3</v>
      </c>
      <c r="AJ19">
        <f t="shared" si="18"/>
        <v>2.9481453384067689E-3</v>
      </c>
      <c r="AK19" t="str">
        <f t="shared" si="19"/>
        <v>T</v>
      </c>
      <c r="AL19" s="28">
        <v>1.645</v>
      </c>
      <c r="AM19">
        <f t="shared" si="20"/>
        <v>1.4660396485207641E-3</v>
      </c>
      <c r="AN19" s="8">
        <f t="shared" si="21"/>
        <v>5.5075177587193824E-4</v>
      </c>
      <c r="AO19">
        <f t="shared" si="22"/>
        <v>-1.8608834459447189E-3</v>
      </c>
      <c r="AP19">
        <f t="shared" si="23"/>
        <v>2.9623869976885954E-3</v>
      </c>
      <c r="AQ19" t="str">
        <f t="shared" si="24"/>
        <v>T</v>
      </c>
      <c r="AT19" s="2">
        <v>16</v>
      </c>
      <c r="AU19" s="17">
        <v>0.87239999999999995</v>
      </c>
      <c r="AV19" s="2">
        <v>0.87239999999999995</v>
      </c>
      <c r="AW19" s="2" t="b">
        <f t="shared" si="2"/>
        <v>1</v>
      </c>
      <c r="AX19" s="17">
        <v>0.87055355561107395</v>
      </c>
      <c r="AY19" s="2">
        <v>0.87055355561107395</v>
      </c>
      <c r="AZ19" s="2" t="b">
        <f t="shared" si="3"/>
        <v>1</v>
      </c>
      <c r="BA19">
        <f t="shared" ref="BA19" si="35">SQRT( (AU19*(1-AU19)/20000) + (AV19*(1-AV19)/20000) )</f>
        <v>3.3364388200594966E-3</v>
      </c>
      <c r="BB19" s="8">
        <f t="shared" ref="BB19" si="36">AU19-AV19</f>
        <v>0</v>
      </c>
      <c r="BC19">
        <f t="shared" ref="BC19" si="37">BB19-(BF19*BA19)</f>
        <v>-5.4884418589978721E-3</v>
      </c>
      <c r="BD19">
        <f>BB19+(BF19*BA19)</f>
        <v>5.4884418589978721E-3</v>
      </c>
      <c r="BE19" t="str">
        <f t="shared" ref="BE19" si="38">IF(AND(BB19&gt;BC19,BB19&lt;BD19),"T","F")</f>
        <v>T</v>
      </c>
      <c r="BF19" s="28">
        <v>1.645</v>
      </c>
      <c r="BG19">
        <f t="shared" ref="BG19" si="39">SQRT( (AX19*(1-AX19)/20000) + (AY19*(1-AY19)/20000) )</f>
        <v>3.3569340539246631E-3</v>
      </c>
      <c r="BH19" s="8">
        <f t="shared" ref="BH19" si="40">AX19-AY19</f>
        <v>0</v>
      </c>
      <c r="BI19">
        <f t="shared" ref="BI19" si="41">BH19-(BF19*BG19)</f>
        <v>-5.5221565187060706E-3</v>
      </c>
      <c r="BJ19">
        <f t="shared" ref="BJ19" si="42">BH19+(BF19*BG19)</f>
        <v>5.5221565187060706E-3</v>
      </c>
      <c r="BK19" t="str">
        <f t="shared" ref="BK19" si="43">IF(AND(BH19&gt;BI19,BH19&lt;BJ19),"T","F")</f>
        <v>T</v>
      </c>
    </row>
  </sheetData>
  <sortState xmlns:xlrd2="http://schemas.microsoft.com/office/spreadsheetml/2017/richdata2" ref="F2:G18">
    <sortCondition ref="G2:G18"/>
  </sortState>
  <mergeCells count="14">
    <mergeCell ref="BA2:BE2"/>
    <mergeCell ref="BG2:BK2"/>
    <mergeCell ref="AT1:AZ1"/>
    <mergeCell ref="AT2:AT3"/>
    <mergeCell ref="AU2:AW2"/>
    <mergeCell ref="AX2:AZ2"/>
    <mergeCell ref="F2:F3"/>
    <mergeCell ref="F1:L1"/>
    <mergeCell ref="G2:I2"/>
    <mergeCell ref="M2:Q2"/>
    <mergeCell ref="S2:W2"/>
    <mergeCell ref="AG2:AK2"/>
    <mergeCell ref="AM2:AQ2"/>
    <mergeCell ref="J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A0F3-CDFA-44A5-8D9B-278D2EF51524}">
  <dimension ref="A1:BV24"/>
  <sheetViews>
    <sheetView tabSelected="1" topLeftCell="AZ1" workbookViewId="0">
      <selection activeCell="BN26" sqref="BN26"/>
    </sheetView>
  </sheetViews>
  <sheetFormatPr defaultRowHeight="14.4" x14ac:dyDescent="0.3"/>
  <cols>
    <col min="1" max="1" width="9" style="2"/>
    <col min="2" max="2" width="7.33203125" style="2" bestFit="1" customWidth="1"/>
    <col min="3" max="3" width="0" style="2" hidden="1" customWidth="1"/>
    <col min="4" max="4" width="9" style="2"/>
    <col min="6" max="18" width="9" style="2"/>
    <col min="21" max="21" width="9.44140625" customWidth="1"/>
    <col min="29" max="29" width="9.44140625" customWidth="1"/>
  </cols>
  <sheetData>
    <row r="1" spans="1:7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8</v>
      </c>
      <c r="G1" s="24"/>
      <c r="H1" s="24"/>
      <c r="I1" s="24"/>
      <c r="J1" s="24"/>
      <c r="K1" s="24"/>
      <c r="L1" s="24"/>
      <c r="N1" s="24" t="s">
        <v>9</v>
      </c>
      <c r="O1" s="24"/>
      <c r="P1" s="24"/>
      <c r="Q1" s="24"/>
      <c r="R1" s="24"/>
      <c r="S1" s="24"/>
      <c r="T1" s="24"/>
      <c r="AQ1" s="24" t="s">
        <v>11</v>
      </c>
      <c r="AR1" s="24"/>
      <c r="AS1" s="24"/>
      <c r="AT1" s="24"/>
      <c r="AU1" s="24"/>
      <c r="AV1" s="24"/>
      <c r="AW1" s="24"/>
      <c r="BP1" s="24" t="s">
        <v>12</v>
      </c>
      <c r="BQ1" s="24"/>
      <c r="BR1" s="24"/>
      <c r="BS1" s="24"/>
      <c r="BT1" s="24"/>
      <c r="BU1" s="24"/>
      <c r="BV1" s="24"/>
    </row>
    <row r="2" spans="1:74" x14ac:dyDescent="0.3">
      <c r="A2" s="2">
        <v>1</v>
      </c>
      <c r="B2" s="2">
        <v>14</v>
      </c>
      <c r="C2" s="2">
        <v>8.0403299999999997E-2</v>
      </c>
      <c r="D2" s="2">
        <v>13</v>
      </c>
      <c r="F2" s="25" t="s">
        <v>3</v>
      </c>
      <c r="G2" s="26" t="s">
        <v>4</v>
      </c>
      <c r="H2" s="26"/>
      <c r="I2" s="26"/>
      <c r="J2" s="23" t="s">
        <v>5</v>
      </c>
      <c r="K2" s="23"/>
      <c r="L2" s="23"/>
      <c r="N2" s="25" t="s">
        <v>3</v>
      </c>
      <c r="O2" s="26" t="s">
        <v>4</v>
      </c>
      <c r="P2" s="26"/>
      <c r="Q2" s="26"/>
      <c r="R2" s="23" t="s">
        <v>5</v>
      </c>
      <c r="S2" s="23"/>
      <c r="T2" s="23"/>
      <c r="U2" s="26" t="s">
        <v>4</v>
      </c>
      <c r="V2" s="26"/>
      <c r="W2" s="26"/>
      <c r="X2" s="26"/>
      <c r="Y2" s="26"/>
      <c r="AA2" s="23" t="s">
        <v>5</v>
      </c>
      <c r="AB2" s="23"/>
      <c r="AC2" s="23"/>
      <c r="AD2" s="23"/>
      <c r="AE2" s="23"/>
      <c r="AQ2" s="25" t="s">
        <v>3</v>
      </c>
      <c r="AR2" s="26" t="s">
        <v>4</v>
      </c>
      <c r="AS2" s="26"/>
      <c r="AT2" s="26"/>
      <c r="AU2" s="23" t="s">
        <v>5</v>
      </c>
      <c r="AV2" s="23"/>
      <c r="AW2" s="23"/>
      <c r="AX2" s="26" t="s">
        <v>4</v>
      </c>
      <c r="AY2" s="26"/>
      <c r="AZ2" s="26"/>
      <c r="BA2" s="26"/>
      <c r="BB2" s="26"/>
      <c r="BD2" s="23" t="s">
        <v>5</v>
      </c>
      <c r="BE2" s="23"/>
      <c r="BF2" s="23"/>
      <c r="BG2" s="23"/>
      <c r="BH2" s="23"/>
      <c r="BP2" s="25" t="s">
        <v>3</v>
      </c>
      <c r="BQ2" s="26" t="s">
        <v>4</v>
      </c>
      <c r="BR2" s="26"/>
      <c r="BS2" s="26"/>
      <c r="BT2" s="23" t="s">
        <v>5</v>
      </c>
      <c r="BU2" s="23"/>
      <c r="BV2" s="23"/>
    </row>
    <row r="3" spans="1:74" x14ac:dyDescent="0.3">
      <c r="A3" s="2">
        <v>2</v>
      </c>
      <c r="B3" s="2">
        <v>11</v>
      </c>
      <c r="C3" s="2">
        <v>7.9332529999999998E-2</v>
      </c>
      <c r="D3" s="2">
        <v>15</v>
      </c>
      <c r="F3" s="25"/>
      <c r="G3" s="1" t="s">
        <v>6</v>
      </c>
      <c r="H3" s="4" t="s">
        <v>7</v>
      </c>
      <c r="I3" s="12" t="s">
        <v>10</v>
      </c>
      <c r="J3" s="1" t="s">
        <v>6</v>
      </c>
      <c r="K3" s="4" t="s">
        <v>7</v>
      </c>
      <c r="L3" s="12" t="s">
        <v>10</v>
      </c>
      <c r="N3" s="25"/>
      <c r="O3" s="1" t="s">
        <v>6</v>
      </c>
      <c r="P3" s="4" t="s">
        <v>7</v>
      </c>
      <c r="Q3" s="12" t="s">
        <v>10</v>
      </c>
      <c r="R3" s="1" t="s">
        <v>6</v>
      </c>
      <c r="S3" s="4" t="s">
        <v>7</v>
      </c>
      <c r="T3" s="12" t="s">
        <v>10</v>
      </c>
      <c r="U3" t="s">
        <v>15</v>
      </c>
      <c r="V3" t="s">
        <v>19</v>
      </c>
      <c r="W3" t="s">
        <v>17</v>
      </c>
      <c r="X3" t="s">
        <v>18</v>
      </c>
      <c r="Y3" s="28" t="s">
        <v>20</v>
      </c>
      <c r="Z3" s="27" t="s">
        <v>16</v>
      </c>
      <c r="AA3" t="s">
        <v>15</v>
      </c>
      <c r="AB3" t="s">
        <v>19</v>
      </c>
      <c r="AC3" t="s">
        <v>17</v>
      </c>
      <c r="AD3" t="s">
        <v>18</v>
      </c>
      <c r="AE3" s="28" t="s">
        <v>20</v>
      </c>
      <c r="AQ3" s="25"/>
      <c r="AR3" s="1" t="s">
        <v>6</v>
      </c>
      <c r="AS3" s="4" t="s">
        <v>7</v>
      </c>
      <c r="AT3" s="12" t="s">
        <v>10</v>
      </c>
      <c r="AU3" s="1" t="s">
        <v>6</v>
      </c>
      <c r="AV3" s="4" t="s">
        <v>7</v>
      </c>
      <c r="AW3" s="12" t="s">
        <v>10</v>
      </c>
      <c r="AX3" t="s">
        <v>15</v>
      </c>
      <c r="AY3" t="s">
        <v>19</v>
      </c>
      <c r="AZ3" t="s">
        <v>17</v>
      </c>
      <c r="BA3" t="s">
        <v>18</v>
      </c>
      <c r="BB3" s="28" t="s">
        <v>20</v>
      </c>
      <c r="BC3" s="27" t="s">
        <v>16</v>
      </c>
      <c r="BD3" t="s">
        <v>15</v>
      </c>
      <c r="BE3" t="s">
        <v>19</v>
      </c>
      <c r="BF3" t="s">
        <v>17</v>
      </c>
      <c r="BG3" t="s">
        <v>18</v>
      </c>
      <c r="BH3" s="28" t="s">
        <v>20</v>
      </c>
      <c r="BP3" s="25"/>
      <c r="BQ3" s="1" t="s">
        <v>6</v>
      </c>
      <c r="BR3" s="4" t="s">
        <v>7</v>
      </c>
      <c r="BS3" s="12" t="s">
        <v>10</v>
      </c>
      <c r="BT3" s="1" t="s">
        <v>6</v>
      </c>
      <c r="BU3" s="4" t="s">
        <v>7</v>
      </c>
      <c r="BV3" s="12" t="s">
        <v>10</v>
      </c>
    </row>
    <row r="4" spans="1:74" x14ac:dyDescent="0.3">
      <c r="A4" s="2">
        <v>3</v>
      </c>
      <c r="B4" s="2">
        <v>7</v>
      </c>
      <c r="C4" s="2">
        <v>7.0316020000000007E-2</v>
      </c>
      <c r="D4" s="2">
        <v>8</v>
      </c>
      <c r="F4" s="2">
        <v>1</v>
      </c>
      <c r="G4" s="10">
        <v>0.16714999999999999</v>
      </c>
      <c r="H4" s="10">
        <v>0.17025000000000001</v>
      </c>
      <c r="I4" s="2" t="b">
        <f>H4&gt;=G4</f>
        <v>1</v>
      </c>
      <c r="J4" s="10">
        <v>0.56676889317220902</v>
      </c>
      <c r="K4" s="10">
        <v>0.56832971092586504</v>
      </c>
      <c r="L4" t="b">
        <f>K4&gt;=J4</f>
        <v>1</v>
      </c>
      <c r="N4" s="2">
        <v>1</v>
      </c>
      <c r="O4" s="10">
        <v>0.16655</v>
      </c>
      <c r="P4" s="10">
        <v>0.17155000000000001</v>
      </c>
      <c r="Q4" s="2" t="b">
        <f>P4&gt;=O4</f>
        <v>1</v>
      </c>
      <c r="R4" s="10">
        <v>0.56648651540655304</v>
      </c>
      <c r="S4" s="10">
        <v>0.56904017979108301</v>
      </c>
      <c r="T4" t="b">
        <f>S4&gt;=R4</f>
        <v>1</v>
      </c>
      <c r="U4">
        <f>SQRT( (O4*(1-O4)/20000) + (P4*(1-P4)/20000) )</f>
        <v>3.7478773659232771E-3</v>
      </c>
      <c r="V4" s="8">
        <f>O4-P4</f>
        <v>-5.0000000000000044E-3</v>
      </c>
      <c r="W4">
        <f>V4-(Z4*U4)</f>
        <v>-1.1165258266943794E-2</v>
      </c>
      <c r="X4">
        <f>V4+(Z4*U4)</f>
        <v>1.1652582669437863E-3</v>
      </c>
      <c r="Y4" t="str">
        <f>IF(AND(V4&gt;W4,V4&lt;X4),"T","F")</f>
        <v>T</v>
      </c>
      <c r="Z4" s="28">
        <v>1.645</v>
      </c>
      <c r="AA4">
        <f>SQRT( (R4*(1-R4)/20000) + (S4*(1-S4)/20000) )</f>
        <v>4.9538520206174365E-3</v>
      </c>
      <c r="AB4" s="8">
        <f>R4-S4</f>
        <v>-2.5536643845299745E-3</v>
      </c>
      <c r="AC4">
        <f>AB4-(Z4*AA4)</f>
        <v>-1.0702750958445658E-2</v>
      </c>
      <c r="AD4">
        <f>AB4+(Z4*AA4)</f>
        <v>5.5954221893857094E-3</v>
      </c>
      <c r="AE4" t="str">
        <f>IF(AND(AB4&gt;AC4,AB4&lt;AD4),"T","F")</f>
        <v>T</v>
      </c>
      <c r="AQ4" s="2">
        <v>1</v>
      </c>
      <c r="AR4" s="10">
        <v>0.11125</v>
      </c>
      <c r="AS4" s="10">
        <v>0.10065</v>
      </c>
      <c r="AT4" s="2" t="b">
        <f>AS4&gt;=AR4</f>
        <v>0</v>
      </c>
      <c r="AU4" s="10">
        <v>0.538122354936592</v>
      </c>
      <c r="AV4" s="10">
        <v>0.53243582288817504</v>
      </c>
      <c r="AW4" t="b">
        <f>AV4&gt;=AU4</f>
        <v>0</v>
      </c>
      <c r="AX4">
        <f>SQRT( (AR4*(1-AR4)/20000) + (AS4*(1-AS4)/20000) )</f>
        <v>3.0772797646622901E-3</v>
      </c>
      <c r="AY4" s="8">
        <f>AR4-AS4</f>
        <v>1.0599999999999998E-2</v>
      </c>
      <c r="AZ4">
        <f>AY4-(BC4*AX4)</f>
        <v>5.5378747871305308E-3</v>
      </c>
      <c r="BA4">
        <f>AY4+(BC4*AX4)</f>
        <v>1.5662125212869464E-2</v>
      </c>
      <c r="BB4" t="str">
        <f>IF(AND(AY4&gt;AZ4,AY4&lt;BA4),"T","F")</f>
        <v>T</v>
      </c>
      <c r="BC4" s="28">
        <v>1.645</v>
      </c>
      <c r="BD4">
        <f>SQRT( (AU4*(1-AU4)/20000) + (AV4*(1-AV4)/20000) )</f>
        <v>4.9874572852689949E-3</v>
      </c>
      <c r="BE4" s="8">
        <f>AU4-AV4</f>
        <v>5.686532048416959E-3</v>
      </c>
      <c r="BF4">
        <f>BE4-(BC4*BD4)</f>
        <v>-2.5178351858505376E-3</v>
      </c>
      <c r="BG4">
        <f>BE4+(BC4*BD4)</f>
        <v>1.3890899282684456E-2</v>
      </c>
      <c r="BH4" t="str">
        <f>IF(AND(BE4&gt;BF4,BE4&lt;BG4),"T","F")</f>
        <v>T</v>
      </c>
      <c r="BP4" s="2">
        <v>1</v>
      </c>
      <c r="BQ4" s="10"/>
      <c r="BR4" s="10"/>
      <c r="BS4" s="2" t="b">
        <f>BR4&gt;=BQ4</f>
        <v>1</v>
      </c>
      <c r="BT4" s="10"/>
      <c r="BU4" s="10"/>
      <c r="BV4" t="b">
        <f>BU4&gt;=BT4</f>
        <v>1</v>
      </c>
    </row>
    <row r="5" spans="1:74" x14ac:dyDescent="0.3">
      <c r="A5" s="2">
        <v>4</v>
      </c>
      <c r="B5" s="2">
        <v>12</v>
      </c>
      <c r="C5" s="2">
        <v>6.2957410000000005E-2</v>
      </c>
      <c r="D5" s="2">
        <v>9</v>
      </c>
      <c r="F5" s="2">
        <v>2</v>
      </c>
      <c r="G5" s="10">
        <v>0.30309999999999998</v>
      </c>
      <c r="H5" s="10">
        <v>0.35870000000000002</v>
      </c>
      <c r="I5" s="2" t="b">
        <f t="shared" ref="I5:I19" si="0">H5&gt;=G5</f>
        <v>1</v>
      </c>
      <c r="J5" s="10">
        <v>0.63755343896607897</v>
      </c>
      <c r="K5" s="10">
        <v>0.66646969246684695</v>
      </c>
      <c r="L5" t="b">
        <f t="shared" ref="L5:L19" si="1">K5&gt;=J5</f>
        <v>1</v>
      </c>
      <c r="N5" s="2">
        <v>2</v>
      </c>
      <c r="O5" s="10">
        <v>0.30224999999999902</v>
      </c>
      <c r="P5" s="10">
        <v>0.35775000000000001</v>
      </c>
      <c r="Q5" s="2" t="b">
        <f t="shared" ref="Q5:Q19" si="2">P5&gt;=O5</f>
        <v>1</v>
      </c>
      <c r="R5" s="10">
        <v>0.63714035776879396</v>
      </c>
      <c r="S5" s="10">
        <v>0.66601965729707902</v>
      </c>
      <c r="T5" t="b">
        <f t="shared" ref="T5:T19" si="3">S5&gt;=R5</f>
        <v>1</v>
      </c>
      <c r="U5">
        <f>SQRT( (O5*(1-O5)/20000) + (P5*(1-P5)/20000) )</f>
        <v>4.6939315876991629E-3</v>
      </c>
      <c r="V5" s="8">
        <f>O5-P5</f>
        <v>-5.5500000000000993E-2</v>
      </c>
      <c r="W5">
        <f>V5-(Z5*U5)</f>
        <v>-6.3221517461766116E-2</v>
      </c>
      <c r="X5">
        <f>V5+(Z5*U5)</f>
        <v>-4.777848253823587E-2</v>
      </c>
      <c r="Y5" t="str">
        <f>IF(AND(V5&gt;W5,V5&lt;X5),"T","F")</f>
        <v>T</v>
      </c>
      <c r="Z5" s="28">
        <v>1.645</v>
      </c>
      <c r="AA5">
        <f>SQRT( (R5*(1-R5)/20000) + (S5*(1-S5)/20000) )</f>
        <v>4.7625098197379475E-3</v>
      </c>
      <c r="AB5" s="8">
        <f>R5-S5</f>
        <v>-2.8879299528285052E-2</v>
      </c>
      <c r="AC5">
        <f>AB5-(Z5*AA5)</f>
        <v>-3.6713628181753978E-2</v>
      </c>
      <c r="AD5">
        <f>AB5+(Z5*AA5)</f>
        <v>-2.1044970874816125E-2</v>
      </c>
      <c r="AE5" t="str">
        <f>IF(AND(AB5&gt;AC5,AB5&lt;AD5),"T","F")</f>
        <v>T</v>
      </c>
      <c r="AQ5" s="2">
        <v>2</v>
      </c>
      <c r="AR5" s="10">
        <v>0.23694999999999999</v>
      </c>
      <c r="AS5" s="10">
        <v>0.28325</v>
      </c>
      <c r="AT5" s="2" t="b">
        <f>AS5&gt;=AR5</f>
        <v>1</v>
      </c>
      <c r="AU5" s="10">
        <v>0.60361030599214605</v>
      </c>
      <c r="AV5" s="10">
        <v>0.62730884407918197</v>
      </c>
      <c r="AW5" t="b">
        <f t="shared" ref="AW5:AW19" si="4">AV5&gt;=AU5</f>
        <v>1</v>
      </c>
      <c r="AX5">
        <f>SQRT( (AR5*(1-AR5)/20000) + (AS5*(1-AS5)/20000) )</f>
        <v>4.3807769573444393E-3</v>
      </c>
      <c r="AY5" s="8">
        <f>AR5-AS5</f>
        <v>-4.6300000000000008E-2</v>
      </c>
      <c r="AZ5">
        <f>AY5-(BC5*AX5)</f>
        <v>-5.3506378094831608E-2</v>
      </c>
      <c r="BA5">
        <f>AY5+(BC5*AX5)</f>
        <v>-3.9093621905168408E-2</v>
      </c>
      <c r="BB5" t="str">
        <f>IF(AND(AY5&gt;AZ5,AY5&lt;BA5),"T","F")</f>
        <v>T</v>
      </c>
      <c r="BC5" s="28">
        <v>1.645</v>
      </c>
      <c r="BD5">
        <f>SQRT( (AU5*(1-AU5)/20000) + (AV5*(1-AV5)/20000) )</f>
        <v>4.8634214433433401E-3</v>
      </c>
      <c r="BE5" s="8">
        <f>AU5-AV5</f>
        <v>-2.3698538087035925E-2</v>
      </c>
      <c r="BF5">
        <f>BE5-(BC5*BD5)</f>
        <v>-3.1698866361335717E-2</v>
      </c>
      <c r="BG5">
        <f>BE5+(BC5*BD5)</f>
        <v>-1.5698209812736133E-2</v>
      </c>
      <c r="BH5" t="str">
        <f>IF(AND(BE5&gt;BF5,BE5&lt;BG5),"T","F")</f>
        <v>T</v>
      </c>
      <c r="BP5" s="2">
        <v>2</v>
      </c>
      <c r="BQ5" s="10"/>
      <c r="BR5" s="10"/>
      <c r="BS5" s="2" t="b">
        <f t="shared" ref="BS5:BS19" si="5">BR5&gt;=BQ5</f>
        <v>1</v>
      </c>
      <c r="BT5" s="10"/>
      <c r="BU5" s="10"/>
      <c r="BV5" t="b">
        <f t="shared" ref="BV5:BV19" si="6">BU5&gt;=BT5</f>
        <v>1</v>
      </c>
    </row>
    <row r="6" spans="1:74" x14ac:dyDescent="0.3">
      <c r="A6" s="2">
        <v>5</v>
      </c>
      <c r="B6" s="2">
        <v>10</v>
      </c>
      <c r="C6" s="2">
        <v>2.767468E-2</v>
      </c>
      <c r="D6" s="2">
        <v>5</v>
      </c>
      <c r="F6" s="2">
        <v>3</v>
      </c>
      <c r="G6" s="10">
        <v>0.3982</v>
      </c>
      <c r="H6" s="10">
        <v>0.56010000000000004</v>
      </c>
      <c r="I6" s="2" t="b">
        <f t="shared" si="0"/>
        <v>1</v>
      </c>
      <c r="J6" s="10">
        <v>0.68708787117325898</v>
      </c>
      <c r="K6" s="10">
        <v>0.77126670641428396</v>
      </c>
      <c r="L6" t="b">
        <f t="shared" si="1"/>
        <v>1</v>
      </c>
      <c r="N6" s="2">
        <v>3</v>
      </c>
      <c r="O6" s="10">
        <v>0.40039999999999998</v>
      </c>
      <c r="P6" s="10">
        <v>0.56120000000000003</v>
      </c>
      <c r="Q6" s="2" t="b">
        <f t="shared" si="2"/>
        <v>1</v>
      </c>
      <c r="R6" s="10">
        <v>0.68823215228961399</v>
      </c>
      <c r="S6" s="10">
        <v>0.77182952485159895</v>
      </c>
      <c r="T6" t="b">
        <f t="shared" si="3"/>
        <v>1</v>
      </c>
      <c r="U6">
        <f t="shared" ref="U6:U19" si="7">SQRT( (O6*(1-O6)/20000) + (P6*(1-P6)/20000) )</f>
        <v>4.9311986372483517E-3</v>
      </c>
      <c r="V6" s="8">
        <f t="shared" ref="V6:V19" si="8">O6-P6</f>
        <v>-0.16080000000000005</v>
      </c>
      <c r="W6">
        <f t="shared" ref="W6:W19" si="9">V6-(Z6*U6)</f>
        <v>-0.1689118217582736</v>
      </c>
      <c r="X6">
        <f t="shared" ref="X6:X19" si="10">V6+(Z6*U6)</f>
        <v>-0.15268817824172651</v>
      </c>
      <c r="Y6" t="str">
        <f t="shared" ref="Y6:Y19" si="11">IF(AND(V6&gt;W6,V6&lt;X6),"T","F")</f>
        <v>T</v>
      </c>
      <c r="Z6" s="28">
        <v>1.645</v>
      </c>
      <c r="AA6">
        <f t="shared" ref="AA6:AA19" si="12">SQRT( (R6*(1-R6)/20000) + (S6*(1-S6)/20000) )</f>
        <v>4.419713600808165E-3</v>
      </c>
      <c r="AB6" s="8">
        <f t="shared" ref="AB6:AB19" si="13">R6-S6</f>
        <v>-8.3597372561984962E-2</v>
      </c>
      <c r="AC6">
        <f t="shared" ref="AC6:AC19" si="14">AB6-(Z6*AA6)</f>
        <v>-9.0867801435314394E-2</v>
      </c>
      <c r="AD6">
        <f t="shared" ref="AD6:AD19" si="15">AB6+(Z6*AA6)</f>
        <v>-7.632694368865553E-2</v>
      </c>
      <c r="AE6" t="str">
        <f t="shared" ref="AE6:AE19" si="16">IF(AND(AB6&gt;AC6,AB6&lt;AD6),"T","F")</f>
        <v>T</v>
      </c>
      <c r="AQ6" s="2">
        <v>3</v>
      </c>
      <c r="AR6" s="10">
        <v>0.34139999999999998</v>
      </c>
      <c r="AS6" s="10">
        <v>0.51054999999999995</v>
      </c>
      <c r="AT6" s="2" t="b">
        <f t="shared" ref="AT6:AT19" si="17">AS6&gt;=AR6</f>
        <v>1</v>
      </c>
      <c r="AU6" s="10">
        <v>0.657732720898762</v>
      </c>
      <c r="AV6" s="10">
        <v>0.74550466342728405</v>
      </c>
      <c r="AW6" t="b">
        <f t="shared" si="4"/>
        <v>1</v>
      </c>
      <c r="AX6">
        <f t="shared" ref="AX6:AX19" si="18">SQRT( (AR6*(1-AR6)/20000) + (AS6*(1-AS6)/20000) )</f>
        <v>4.8720362144590015E-3</v>
      </c>
      <c r="AY6" s="8">
        <f t="shared" ref="AY6:AY19" si="19">AR6-AS6</f>
        <v>-0.16914999999999997</v>
      </c>
      <c r="AZ6">
        <f t="shared" ref="AZ6:AZ19" si="20">AY6-(BC6*AX6)</f>
        <v>-0.17716449957278502</v>
      </c>
      <c r="BA6">
        <f t="shared" ref="BA6:BA19" si="21">AY6+(BC6*AX6)</f>
        <v>-0.16113550042721492</v>
      </c>
      <c r="BB6" t="str">
        <f t="shared" ref="BB6:BB19" si="22">IF(AND(AY6&gt;AZ6,AY6&lt;BA6),"T","F")</f>
        <v>T</v>
      </c>
      <c r="BC6" s="28">
        <v>1.645</v>
      </c>
      <c r="BD6">
        <f t="shared" ref="BD6:BD19" si="23">SQRT( (AU6*(1-AU6)/20000) + (AV6*(1-AV6)/20000) )</f>
        <v>4.554381675888227E-3</v>
      </c>
      <c r="BE6" s="8">
        <f t="shared" ref="BE6:BE19" si="24">AU6-AV6</f>
        <v>-8.7771942528522051E-2</v>
      </c>
      <c r="BF6">
        <f t="shared" ref="BF6:BF19" si="25">BE6-(BC6*BD6)</f>
        <v>-9.5263900385358188E-2</v>
      </c>
      <c r="BG6">
        <f t="shared" ref="BG6:BG19" si="26">BE6+(BC6*BD6)</f>
        <v>-8.0279984671685914E-2</v>
      </c>
      <c r="BH6" t="str">
        <f t="shared" ref="BH6:BH19" si="27">IF(AND(BE6&gt;BF6,BE6&lt;BG6),"T","F")</f>
        <v>T</v>
      </c>
      <c r="BP6" s="2">
        <v>3</v>
      </c>
      <c r="BQ6" s="10"/>
      <c r="BR6" s="10"/>
      <c r="BS6" s="2" t="b">
        <f t="shared" si="5"/>
        <v>1</v>
      </c>
      <c r="BT6" s="10"/>
      <c r="BU6" s="10"/>
      <c r="BV6" t="b">
        <f t="shared" si="6"/>
        <v>1</v>
      </c>
    </row>
    <row r="7" spans="1:74" x14ac:dyDescent="0.3">
      <c r="A7" s="2">
        <v>6</v>
      </c>
      <c r="B7" s="2">
        <v>6</v>
      </c>
      <c r="C7" s="2">
        <v>2.612834E-2</v>
      </c>
      <c r="D7" s="2">
        <v>10</v>
      </c>
      <c r="F7" s="2">
        <v>4</v>
      </c>
      <c r="G7" s="10">
        <v>0.55020000000000002</v>
      </c>
      <c r="H7" s="10">
        <v>0.72504999999999997</v>
      </c>
      <c r="I7" s="2" t="b">
        <f t="shared" si="0"/>
        <v>1</v>
      </c>
      <c r="J7" s="10">
        <v>0.766183140151521</v>
      </c>
      <c r="K7" s="10">
        <v>0.85704075355243303</v>
      </c>
      <c r="L7" t="b">
        <f t="shared" si="1"/>
        <v>1</v>
      </c>
      <c r="N7" s="2">
        <v>4</v>
      </c>
      <c r="O7" s="10">
        <v>0.55259999999999998</v>
      </c>
      <c r="P7" s="10">
        <v>0.72640000000000005</v>
      </c>
      <c r="Q7" s="2" t="b">
        <f t="shared" si="2"/>
        <v>1</v>
      </c>
      <c r="R7" s="10">
        <v>0.76742875064309501</v>
      </c>
      <c r="S7" s="10">
        <v>0.85774023668300303</v>
      </c>
      <c r="T7" t="b">
        <f t="shared" si="3"/>
        <v>1</v>
      </c>
      <c r="U7">
        <f t="shared" si="7"/>
        <v>4.7221620048448149E-3</v>
      </c>
      <c r="V7" s="8">
        <f t="shared" si="8"/>
        <v>-0.17380000000000007</v>
      </c>
      <c r="W7">
        <f t="shared" si="9"/>
        <v>-0.18156795649796978</v>
      </c>
      <c r="X7">
        <f t="shared" si="10"/>
        <v>-0.16603204350203035</v>
      </c>
      <c r="Y7" t="str">
        <f t="shared" si="11"/>
        <v>T</v>
      </c>
      <c r="Z7" s="28">
        <v>1.645</v>
      </c>
      <c r="AA7">
        <f t="shared" si="12"/>
        <v>3.8762339092698102E-3</v>
      </c>
      <c r="AB7" s="8">
        <f t="shared" si="13"/>
        <v>-9.0311486039908018E-2</v>
      </c>
      <c r="AC7">
        <f t="shared" si="14"/>
        <v>-9.668789082065686E-2</v>
      </c>
      <c r="AD7">
        <f t="shared" si="15"/>
        <v>-8.3935081259159175E-2</v>
      </c>
      <c r="AE7" t="str">
        <f t="shared" si="16"/>
        <v>T</v>
      </c>
      <c r="AQ7" s="2">
        <v>4</v>
      </c>
      <c r="AR7" s="10">
        <v>0.52070000000000005</v>
      </c>
      <c r="AS7" s="10">
        <v>0.71324999999999905</v>
      </c>
      <c r="AT7" s="2" t="b">
        <f t="shared" si="17"/>
        <v>1</v>
      </c>
      <c r="AU7" s="10">
        <v>0.75094477384465996</v>
      </c>
      <c r="AV7" s="10">
        <v>0.85090886224760998</v>
      </c>
      <c r="AW7" t="b">
        <f t="shared" si="4"/>
        <v>1</v>
      </c>
      <c r="AX7">
        <f t="shared" si="18"/>
        <v>4.7649551283301733E-3</v>
      </c>
      <c r="AY7" s="8">
        <f t="shared" si="19"/>
        <v>-0.192549999999999</v>
      </c>
      <c r="AZ7">
        <f t="shared" si="20"/>
        <v>-0.20038835118610213</v>
      </c>
      <c r="BA7">
        <f t="shared" si="21"/>
        <v>-0.18471164881389587</v>
      </c>
      <c r="BB7" t="str">
        <f t="shared" si="22"/>
        <v>T</v>
      </c>
      <c r="BC7" s="28">
        <v>1.645</v>
      </c>
      <c r="BD7">
        <f t="shared" si="23"/>
        <v>3.9616265023102587E-3</v>
      </c>
      <c r="BE7" s="8">
        <f t="shared" si="24"/>
        <v>-9.9964088402950013E-2</v>
      </c>
      <c r="BF7">
        <f t="shared" si="25"/>
        <v>-0.10648096399925039</v>
      </c>
      <c r="BG7">
        <f t="shared" si="26"/>
        <v>-9.3447212806649638E-2</v>
      </c>
      <c r="BH7" t="str">
        <f t="shared" si="27"/>
        <v>T</v>
      </c>
      <c r="BP7" s="2">
        <v>4</v>
      </c>
      <c r="BQ7" s="10"/>
      <c r="BR7" s="10"/>
      <c r="BS7" s="2" t="b">
        <f t="shared" si="5"/>
        <v>1</v>
      </c>
      <c r="BT7" s="10"/>
      <c r="BU7" s="10"/>
      <c r="BV7" t="b">
        <f t="shared" si="6"/>
        <v>1</v>
      </c>
    </row>
    <row r="8" spans="1:74" x14ac:dyDescent="0.3">
      <c r="A8" s="2">
        <v>7</v>
      </c>
      <c r="B8" s="2">
        <v>9</v>
      </c>
      <c r="C8" s="2">
        <v>2.2622159999999999E-2</v>
      </c>
      <c r="D8" s="2">
        <v>3</v>
      </c>
      <c r="F8" s="2">
        <v>5</v>
      </c>
      <c r="G8" s="10">
        <v>0.67544999999999999</v>
      </c>
      <c r="H8" s="10">
        <v>0.74150000000000005</v>
      </c>
      <c r="I8" s="2" t="b">
        <f t="shared" si="0"/>
        <v>1</v>
      </c>
      <c r="J8" s="10">
        <v>0.83127734292681299</v>
      </c>
      <c r="K8" s="10">
        <v>0.865583745437423</v>
      </c>
      <c r="L8" t="b">
        <f t="shared" si="1"/>
        <v>1</v>
      </c>
      <c r="N8" s="2">
        <v>5</v>
      </c>
      <c r="O8" s="10">
        <v>0.67959999999999998</v>
      </c>
      <c r="P8" s="10">
        <v>0.74355000000000004</v>
      </c>
      <c r="Q8" s="2" t="b">
        <f t="shared" si="2"/>
        <v>1</v>
      </c>
      <c r="R8" s="10">
        <v>0.83343748502339599</v>
      </c>
      <c r="S8" s="10">
        <v>0.86664757504850598</v>
      </c>
      <c r="T8" t="b">
        <f t="shared" si="3"/>
        <v>1</v>
      </c>
      <c r="U8">
        <f t="shared" si="7"/>
        <v>4.5190000968134527E-3</v>
      </c>
      <c r="V8" s="8">
        <f t="shared" si="8"/>
        <v>-6.3950000000000062E-2</v>
      </c>
      <c r="W8">
        <f t="shared" si="9"/>
        <v>-7.1383755159258197E-2</v>
      </c>
      <c r="X8">
        <f t="shared" si="10"/>
        <v>-5.6516244840741935E-2</v>
      </c>
      <c r="Y8" t="str">
        <f t="shared" si="11"/>
        <v>T</v>
      </c>
      <c r="Z8" s="28">
        <v>1.645</v>
      </c>
      <c r="AA8">
        <f t="shared" si="12"/>
        <v>3.5664337880600191E-3</v>
      </c>
      <c r="AB8" s="8">
        <f t="shared" si="13"/>
        <v>-3.3210090025109995E-2</v>
      </c>
      <c r="AC8">
        <f t="shared" si="14"/>
        <v>-3.9076873606468727E-2</v>
      </c>
      <c r="AD8">
        <f t="shared" si="15"/>
        <v>-2.7343306443751263E-2</v>
      </c>
      <c r="AE8" t="str">
        <f t="shared" si="16"/>
        <v>T</v>
      </c>
      <c r="AQ8" s="2">
        <v>5</v>
      </c>
      <c r="AR8" s="10">
        <v>0.66739999999999999</v>
      </c>
      <c r="AS8" s="10">
        <v>0.74329999999999996</v>
      </c>
      <c r="AT8" s="2" t="b">
        <f t="shared" si="17"/>
        <v>1</v>
      </c>
      <c r="AU8" s="10">
        <v>0.82709118527470504</v>
      </c>
      <c r="AV8" s="10">
        <v>0.86652734584774405</v>
      </c>
      <c r="AW8" t="b">
        <f t="shared" si="4"/>
        <v>1</v>
      </c>
      <c r="AX8">
        <f t="shared" si="18"/>
        <v>4.5430295508614073E-3</v>
      </c>
      <c r="AY8" s="8">
        <f t="shared" si="19"/>
        <v>-7.5899999999999967E-2</v>
      </c>
      <c r="AZ8">
        <f t="shared" si="20"/>
        <v>-8.3373283611166984E-2</v>
      </c>
      <c r="BA8">
        <f t="shared" si="21"/>
        <v>-6.842671638883295E-2</v>
      </c>
      <c r="BB8" t="str">
        <f t="shared" si="22"/>
        <v>T</v>
      </c>
      <c r="BC8" s="28">
        <v>1.645</v>
      </c>
      <c r="BD8">
        <f t="shared" si="23"/>
        <v>3.5963110353624643E-3</v>
      </c>
      <c r="BE8" s="8">
        <f t="shared" si="24"/>
        <v>-3.9436160573039003E-2</v>
      </c>
      <c r="BF8">
        <f t="shared" si="25"/>
        <v>-4.5352092226210255E-2</v>
      </c>
      <c r="BG8">
        <f t="shared" si="26"/>
        <v>-3.3520228919867751E-2</v>
      </c>
      <c r="BH8" t="str">
        <f t="shared" si="27"/>
        <v>T</v>
      </c>
      <c r="BP8" s="2">
        <v>5</v>
      </c>
      <c r="BQ8" s="10"/>
      <c r="BR8" s="10"/>
      <c r="BS8" s="2" t="b">
        <f t="shared" si="5"/>
        <v>1</v>
      </c>
      <c r="BT8" s="10"/>
      <c r="BU8" s="10"/>
      <c r="BV8" t="b">
        <f t="shared" si="6"/>
        <v>1</v>
      </c>
    </row>
    <row r="9" spans="1:74" x14ac:dyDescent="0.3">
      <c r="A9" s="2">
        <v>8</v>
      </c>
      <c r="B9" s="2">
        <v>16</v>
      </c>
      <c r="C9" s="2">
        <v>1.6691629999999999E-2</v>
      </c>
      <c r="D9" s="2">
        <v>6</v>
      </c>
      <c r="F9" s="2">
        <v>6</v>
      </c>
      <c r="G9" s="10">
        <v>0.71129999999999904</v>
      </c>
      <c r="H9" s="10">
        <v>0.80034999999999901</v>
      </c>
      <c r="I9" s="2" t="b">
        <f t="shared" si="0"/>
        <v>1</v>
      </c>
      <c r="J9" s="10">
        <v>0.84991862097402604</v>
      </c>
      <c r="K9" s="10">
        <v>0.89618039459757004</v>
      </c>
      <c r="L9" t="b">
        <f t="shared" si="1"/>
        <v>1</v>
      </c>
      <c r="N9" s="2">
        <v>6</v>
      </c>
      <c r="O9" s="10">
        <v>0.71709999999999996</v>
      </c>
      <c r="P9" s="10">
        <v>0.80489999999999995</v>
      </c>
      <c r="Q9" s="2" t="b">
        <f t="shared" si="2"/>
        <v>1</v>
      </c>
      <c r="R9" s="10">
        <v>0.85293657108907295</v>
      </c>
      <c r="S9" s="10">
        <v>0.89853527553012202</v>
      </c>
      <c r="T9" t="b">
        <f t="shared" si="3"/>
        <v>1</v>
      </c>
      <c r="U9">
        <f t="shared" si="7"/>
        <v>4.2420724887724396E-3</v>
      </c>
      <c r="V9" s="8">
        <f t="shared" si="8"/>
        <v>-8.7799999999999989E-2</v>
      </c>
      <c r="W9">
        <f t="shared" si="9"/>
        <v>-9.4778209244030659E-2</v>
      </c>
      <c r="X9">
        <f t="shared" si="10"/>
        <v>-8.0821790755969319E-2</v>
      </c>
      <c r="Y9" t="str">
        <f t="shared" si="11"/>
        <v>T</v>
      </c>
      <c r="Z9" s="28">
        <v>1.645</v>
      </c>
      <c r="AA9">
        <f t="shared" si="12"/>
        <v>3.2909376395338875E-3</v>
      </c>
      <c r="AB9" s="8">
        <f t="shared" si="13"/>
        <v>-4.5598704441049076E-2</v>
      </c>
      <c r="AC9">
        <f t="shared" si="14"/>
        <v>-5.1012296858082319E-2</v>
      </c>
      <c r="AD9">
        <f t="shared" si="15"/>
        <v>-4.0185112024015833E-2</v>
      </c>
      <c r="AE9" t="str">
        <f t="shared" si="16"/>
        <v>T</v>
      </c>
      <c r="AQ9" s="2">
        <v>6</v>
      </c>
      <c r="AR9" s="10">
        <v>0.72314999999999996</v>
      </c>
      <c r="AS9" s="10">
        <v>0.818549999999999</v>
      </c>
      <c r="AT9" s="2" t="b">
        <f t="shared" si="17"/>
        <v>1</v>
      </c>
      <c r="AU9" s="10">
        <v>0.85607883890064396</v>
      </c>
      <c r="AV9" s="10">
        <v>0.905650588931319</v>
      </c>
      <c r="AW9" t="b">
        <f t="shared" si="4"/>
        <v>1</v>
      </c>
      <c r="AX9">
        <f t="shared" si="18"/>
        <v>4.175703383862416E-3</v>
      </c>
      <c r="AY9" s="8">
        <f t="shared" si="19"/>
        <v>-9.5399999999999041E-2</v>
      </c>
      <c r="AZ9">
        <f t="shared" si="20"/>
        <v>-0.10226903206645271</v>
      </c>
      <c r="BA9">
        <f t="shared" si="21"/>
        <v>-8.8530967933545368E-2</v>
      </c>
      <c r="BB9" t="str">
        <f t="shared" si="22"/>
        <v>T</v>
      </c>
      <c r="BC9" s="28">
        <v>1.645</v>
      </c>
      <c r="BD9">
        <f t="shared" si="23"/>
        <v>3.2299803419436109E-3</v>
      </c>
      <c r="BE9" s="8">
        <f t="shared" si="24"/>
        <v>-4.9571750030675044E-2</v>
      </c>
      <c r="BF9">
        <f t="shared" si="25"/>
        <v>-5.4885067693172286E-2</v>
      </c>
      <c r="BG9">
        <f t="shared" si="26"/>
        <v>-4.4258432368177801E-2</v>
      </c>
      <c r="BH9" t="str">
        <f t="shared" si="27"/>
        <v>T</v>
      </c>
      <c r="BP9" s="2">
        <v>6</v>
      </c>
      <c r="BQ9" s="10"/>
      <c r="BR9" s="10"/>
      <c r="BS9" s="2" t="b">
        <f t="shared" si="5"/>
        <v>1</v>
      </c>
      <c r="BT9" s="10"/>
      <c r="BU9" s="10"/>
      <c r="BV9" t="b">
        <f t="shared" si="6"/>
        <v>1</v>
      </c>
    </row>
    <row r="10" spans="1:74" x14ac:dyDescent="0.3">
      <c r="A10" s="2">
        <v>9</v>
      </c>
      <c r="B10" s="2">
        <v>13</v>
      </c>
      <c r="C10" s="2">
        <v>1.5625409999999999E-2</v>
      </c>
      <c r="D10" s="2">
        <v>11</v>
      </c>
      <c r="F10" s="2">
        <v>7</v>
      </c>
      <c r="G10" s="10">
        <v>0.76985000000000003</v>
      </c>
      <c r="H10" s="10">
        <v>0.79915000000000003</v>
      </c>
      <c r="I10" s="2" t="b">
        <f t="shared" si="0"/>
        <v>1</v>
      </c>
      <c r="J10" s="10">
        <v>0.880345040171157</v>
      </c>
      <c r="K10" s="10">
        <v>0.89554462190943396</v>
      </c>
      <c r="L10" t="b">
        <f t="shared" si="1"/>
        <v>1</v>
      </c>
      <c r="N10" s="2">
        <v>7</v>
      </c>
      <c r="O10" s="10">
        <v>0.77664999999999995</v>
      </c>
      <c r="P10" s="10">
        <v>0.80645</v>
      </c>
      <c r="Q10" s="2" t="b">
        <f t="shared" si="2"/>
        <v>1</v>
      </c>
      <c r="R10" s="10">
        <v>0.88388824459696602</v>
      </c>
      <c r="S10" s="10">
        <v>0.89934348615342796</v>
      </c>
      <c r="T10" t="b">
        <f t="shared" si="3"/>
        <v>1</v>
      </c>
      <c r="U10">
        <f t="shared" si="7"/>
        <v>4.0592682530229511E-3</v>
      </c>
      <c r="V10" s="8">
        <f t="shared" si="8"/>
        <v>-2.9800000000000049E-2</v>
      </c>
      <c r="W10">
        <f t="shared" si="9"/>
        <v>-3.6477496276222807E-2</v>
      </c>
      <c r="X10">
        <f t="shared" si="10"/>
        <v>-2.3122503723777294E-2</v>
      </c>
      <c r="Y10" t="str">
        <f t="shared" si="11"/>
        <v>T</v>
      </c>
      <c r="Z10" s="28">
        <v>1.645</v>
      </c>
      <c r="AA10">
        <f t="shared" si="12"/>
        <v>3.1076888174903137E-3</v>
      </c>
      <c r="AB10" s="8">
        <f t="shared" si="13"/>
        <v>-1.5455241556461941E-2</v>
      </c>
      <c r="AC10">
        <f t="shared" si="14"/>
        <v>-2.0567389661233507E-2</v>
      </c>
      <c r="AD10">
        <f t="shared" si="15"/>
        <v>-1.0343093451690374E-2</v>
      </c>
      <c r="AE10" t="str">
        <f t="shared" si="16"/>
        <v>T</v>
      </c>
      <c r="AQ10" s="2">
        <v>7</v>
      </c>
      <c r="AR10" s="10">
        <v>0.81059999999999999</v>
      </c>
      <c r="AS10" s="10">
        <v>0.83004999999999995</v>
      </c>
      <c r="AT10" s="2" t="b">
        <f t="shared" si="17"/>
        <v>1</v>
      </c>
      <c r="AU10" s="10">
        <v>0.90153674406885198</v>
      </c>
      <c r="AV10" s="10">
        <v>0.91163871934271801</v>
      </c>
      <c r="AW10" t="b">
        <f t="shared" si="4"/>
        <v>1</v>
      </c>
      <c r="AX10">
        <f t="shared" si="18"/>
        <v>3.8379332817285927E-3</v>
      </c>
      <c r="AY10" s="8">
        <f t="shared" si="19"/>
        <v>-1.9449999999999967E-2</v>
      </c>
      <c r="AZ10">
        <f t="shared" si="20"/>
        <v>-2.5763400248443501E-2</v>
      </c>
      <c r="BA10">
        <f t="shared" si="21"/>
        <v>-1.3136599751556432E-2</v>
      </c>
      <c r="BB10" t="str">
        <f t="shared" si="22"/>
        <v>T</v>
      </c>
      <c r="BC10" s="28">
        <v>1.645</v>
      </c>
      <c r="BD10">
        <f t="shared" si="23"/>
        <v>2.9096546865605231E-3</v>
      </c>
      <c r="BE10" s="8">
        <f t="shared" si="24"/>
        <v>-1.0101975273866026E-2</v>
      </c>
      <c r="BF10">
        <f t="shared" si="25"/>
        <v>-1.4888357233258088E-2</v>
      </c>
      <c r="BG10">
        <f t="shared" si="26"/>
        <v>-5.3155933144739655E-3</v>
      </c>
      <c r="BH10" t="str">
        <f t="shared" si="27"/>
        <v>T</v>
      </c>
      <c r="BP10" s="2">
        <v>7</v>
      </c>
      <c r="BQ10" s="10"/>
      <c r="BR10" s="10"/>
      <c r="BS10" s="2" t="b">
        <f t="shared" si="5"/>
        <v>1</v>
      </c>
      <c r="BT10" s="10"/>
      <c r="BU10" s="10"/>
      <c r="BV10" t="b">
        <f t="shared" si="6"/>
        <v>1</v>
      </c>
    </row>
    <row r="11" spans="1:74" x14ac:dyDescent="0.3">
      <c r="A11" s="2">
        <v>10</v>
      </c>
      <c r="B11" s="2">
        <v>3</v>
      </c>
      <c r="C11" s="2">
        <v>1.490114E-2</v>
      </c>
      <c r="D11" s="2">
        <v>12</v>
      </c>
      <c r="F11" s="2">
        <v>8</v>
      </c>
      <c r="G11" s="10">
        <v>0.79630000000000001</v>
      </c>
      <c r="H11" s="10">
        <v>0.82579999999999898</v>
      </c>
      <c r="I11" s="2" t="b">
        <f t="shared" si="0"/>
        <v>1</v>
      </c>
      <c r="J11" s="10">
        <v>0.89410372224925705</v>
      </c>
      <c r="K11" s="10">
        <v>0.90940967369068904</v>
      </c>
      <c r="L11" t="b">
        <f t="shared" si="1"/>
        <v>1</v>
      </c>
      <c r="N11" s="2">
        <v>8</v>
      </c>
      <c r="O11" s="10">
        <v>0.80209999999999904</v>
      </c>
      <c r="P11" s="10">
        <v>0.83129999999999904</v>
      </c>
      <c r="Q11" s="2" t="b">
        <f t="shared" si="2"/>
        <v>1</v>
      </c>
      <c r="R11" s="10">
        <v>0.89712429971151397</v>
      </c>
      <c r="S11" s="10">
        <v>0.912271823446552</v>
      </c>
      <c r="T11" t="b">
        <f t="shared" si="3"/>
        <v>1</v>
      </c>
      <c r="U11">
        <f t="shared" si="7"/>
        <v>3.8663671579403916E-3</v>
      </c>
      <c r="V11" s="8">
        <f t="shared" si="8"/>
        <v>-2.9200000000000004E-2</v>
      </c>
      <c r="W11">
        <f t="shared" si="9"/>
        <v>-3.5560173974811947E-2</v>
      </c>
      <c r="X11">
        <f t="shared" si="10"/>
        <v>-2.2839826025188061E-2</v>
      </c>
      <c r="Y11" t="str">
        <f t="shared" si="11"/>
        <v>T</v>
      </c>
      <c r="Z11" s="28">
        <v>1.645</v>
      </c>
      <c r="AA11">
        <f t="shared" si="12"/>
        <v>2.9353384316863247E-3</v>
      </c>
      <c r="AB11" s="8">
        <f t="shared" si="13"/>
        <v>-1.5147523735038027E-2</v>
      </c>
      <c r="AC11">
        <f t="shared" si="14"/>
        <v>-1.9976155455162032E-2</v>
      </c>
      <c r="AD11">
        <f t="shared" si="15"/>
        <v>-1.0318892014914021E-2</v>
      </c>
      <c r="AE11" t="str">
        <f t="shared" si="16"/>
        <v>T</v>
      </c>
      <c r="AQ11" s="2">
        <v>8</v>
      </c>
      <c r="AR11" s="10">
        <v>0.85880000000000001</v>
      </c>
      <c r="AS11" s="10">
        <v>0.87044999999999995</v>
      </c>
      <c r="AT11" s="2" t="b">
        <f t="shared" si="17"/>
        <v>1</v>
      </c>
      <c r="AU11" s="10">
        <v>0.92658259975329504</v>
      </c>
      <c r="AV11" s="10">
        <v>0.93264103108112595</v>
      </c>
      <c r="AW11" t="b">
        <f t="shared" si="4"/>
        <v>1</v>
      </c>
      <c r="AX11">
        <f t="shared" si="18"/>
        <v>3.42074083715794E-3</v>
      </c>
      <c r="AY11" s="8">
        <f t="shared" si="19"/>
        <v>-1.1649999999999938E-2</v>
      </c>
      <c r="AZ11">
        <f t="shared" si="20"/>
        <v>-1.727711867712475E-2</v>
      </c>
      <c r="BA11">
        <f t="shared" si="21"/>
        <v>-6.0228813228751267E-3</v>
      </c>
      <c r="BB11" t="str">
        <f t="shared" si="22"/>
        <v>T</v>
      </c>
      <c r="BC11" s="28">
        <v>1.645</v>
      </c>
      <c r="BD11">
        <f t="shared" si="23"/>
        <v>2.5578215713061409E-3</v>
      </c>
      <c r="BE11" s="8">
        <f t="shared" si="24"/>
        <v>-6.0584313278309043E-3</v>
      </c>
      <c r="BF11">
        <f t="shared" si="25"/>
        <v>-1.0266047812629506E-2</v>
      </c>
      <c r="BG11">
        <f t="shared" si="26"/>
        <v>-1.8508148430323029E-3</v>
      </c>
      <c r="BH11" t="str">
        <f t="shared" si="27"/>
        <v>T</v>
      </c>
      <c r="BP11" s="2">
        <v>8</v>
      </c>
      <c r="BQ11" s="10"/>
      <c r="BR11" s="10"/>
      <c r="BS11" s="2" t="b">
        <f t="shared" si="5"/>
        <v>1</v>
      </c>
      <c r="BT11" s="10"/>
      <c r="BU11" s="10"/>
      <c r="BV11" t="b">
        <f t="shared" si="6"/>
        <v>1</v>
      </c>
    </row>
    <row r="12" spans="1:74" x14ac:dyDescent="0.3">
      <c r="A12" s="2">
        <v>11</v>
      </c>
      <c r="B12" s="2">
        <v>8</v>
      </c>
      <c r="C12" s="2">
        <v>1.3532600000000001E-2</v>
      </c>
      <c r="D12" s="2">
        <v>16</v>
      </c>
      <c r="F12" s="2">
        <v>9</v>
      </c>
      <c r="G12" s="10">
        <v>0.83919999999999995</v>
      </c>
      <c r="H12" s="10">
        <v>0.85024999999999995</v>
      </c>
      <c r="I12" s="2" t="b">
        <f t="shared" si="0"/>
        <v>1</v>
      </c>
      <c r="J12" s="10">
        <v>0.91639634364029499</v>
      </c>
      <c r="K12" s="10">
        <v>0.92213718523806698</v>
      </c>
      <c r="L12" t="b">
        <f t="shared" si="1"/>
        <v>1</v>
      </c>
      <c r="N12" s="2">
        <v>9</v>
      </c>
      <c r="O12" s="10">
        <v>0.84560000000000002</v>
      </c>
      <c r="P12" s="10">
        <v>0.85644999999999905</v>
      </c>
      <c r="Q12" s="2" t="b">
        <f t="shared" si="2"/>
        <v>1</v>
      </c>
      <c r="R12" s="10">
        <v>0.91972221763223905</v>
      </c>
      <c r="S12" s="10">
        <v>0.92535896708563203</v>
      </c>
      <c r="T12" t="b">
        <f t="shared" si="3"/>
        <v>1</v>
      </c>
      <c r="U12">
        <f t="shared" si="7"/>
        <v>3.5602249753351311E-3</v>
      </c>
      <c r="V12" s="8">
        <f t="shared" si="8"/>
        <v>-1.0849999999999027E-2</v>
      </c>
      <c r="W12">
        <f t="shared" si="9"/>
        <v>-1.6706570084425318E-2</v>
      </c>
      <c r="X12">
        <f t="shared" si="10"/>
        <v>-4.9934299155727363E-3</v>
      </c>
      <c r="Y12" t="str">
        <f t="shared" si="11"/>
        <v>T</v>
      </c>
      <c r="Z12" s="28">
        <v>1.645</v>
      </c>
      <c r="AA12">
        <f t="shared" si="12"/>
        <v>2.6730414245360991E-3</v>
      </c>
      <c r="AB12" s="8">
        <f t="shared" si="13"/>
        <v>-5.6367494533929863E-3</v>
      </c>
      <c r="AC12">
        <f t="shared" si="14"/>
        <v>-1.0033902596754869E-2</v>
      </c>
      <c r="AD12">
        <f t="shared" si="15"/>
        <v>-1.2395963100311031E-3</v>
      </c>
      <c r="AE12" t="str">
        <f t="shared" si="16"/>
        <v>T</v>
      </c>
      <c r="AQ12" s="2">
        <v>9</v>
      </c>
      <c r="AR12" s="10">
        <v>0.90884999999999905</v>
      </c>
      <c r="AS12" s="10">
        <v>0.90229999999999999</v>
      </c>
      <c r="AT12" s="2" t="b">
        <f t="shared" si="17"/>
        <v>0</v>
      </c>
      <c r="AU12" s="10">
        <v>0.95260466002339494</v>
      </c>
      <c r="AV12" s="10">
        <v>0.94920343344871705</v>
      </c>
      <c r="AW12" t="b">
        <f t="shared" si="4"/>
        <v>0</v>
      </c>
      <c r="AX12">
        <f t="shared" si="18"/>
        <v>2.924007417056263E-3</v>
      </c>
      <c r="AY12" s="8">
        <f t="shared" si="19"/>
        <v>6.5499999999990566E-3</v>
      </c>
      <c r="AZ12">
        <f t="shared" si="20"/>
        <v>1.7400077989415041E-3</v>
      </c>
      <c r="BA12">
        <f t="shared" si="21"/>
        <v>1.1359992201056608E-2</v>
      </c>
      <c r="BB12" t="str">
        <f t="shared" si="22"/>
        <v>T</v>
      </c>
      <c r="BC12" s="28">
        <v>1.645</v>
      </c>
      <c r="BD12">
        <f t="shared" si="23"/>
        <v>2.1606167765593127E-3</v>
      </c>
      <c r="BE12" s="8">
        <f t="shared" si="24"/>
        <v>3.4012265746778958E-3</v>
      </c>
      <c r="BF12">
        <f t="shared" si="25"/>
        <v>-1.5298802276217383E-4</v>
      </c>
      <c r="BG12">
        <f t="shared" si="26"/>
        <v>6.9554411721179654E-3</v>
      </c>
      <c r="BH12" t="str">
        <f t="shared" si="27"/>
        <v>T</v>
      </c>
      <c r="BP12" s="2">
        <v>9</v>
      </c>
      <c r="BQ12" s="10"/>
      <c r="BR12" s="10"/>
      <c r="BS12" s="2" t="b">
        <f t="shared" si="5"/>
        <v>1</v>
      </c>
      <c r="BT12" s="10"/>
      <c r="BU12" s="10"/>
      <c r="BV12" t="b">
        <f t="shared" si="6"/>
        <v>1</v>
      </c>
    </row>
    <row r="13" spans="1:74" x14ac:dyDescent="0.3">
      <c r="A13" s="2">
        <v>12</v>
      </c>
      <c r="B13" s="2">
        <v>1</v>
      </c>
      <c r="C13" s="2">
        <v>1.165037E-2</v>
      </c>
      <c r="D13" s="2">
        <v>1</v>
      </c>
      <c r="F13" s="2">
        <v>10</v>
      </c>
      <c r="G13" s="10">
        <v>0.83645000000000003</v>
      </c>
      <c r="H13" s="10">
        <v>0.86959999999999904</v>
      </c>
      <c r="I13" s="2" t="b">
        <f t="shared" si="0"/>
        <v>1</v>
      </c>
      <c r="J13" s="10">
        <v>0.91496527749748302</v>
      </c>
      <c r="K13" s="10">
        <v>0.93219910466318001</v>
      </c>
      <c r="L13" t="b">
        <f t="shared" si="1"/>
        <v>1</v>
      </c>
      <c r="N13" s="2">
        <v>10</v>
      </c>
      <c r="O13" s="10">
        <v>0.84260000000000002</v>
      </c>
      <c r="P13" s="10">
        <v>0.87344999999999995</v>
      </c>
      <c r="Q13" s="2" t="b">
        <f t="shared" si="2"/>
        <v>1</v>
      </c>
      <c r="R13" s="10">
        <v>0.91816245358038096</v>
      </c>
      <c r="S13" s="10">
        <v>0.93418291605213899</v>
      </c>
      <c r="T13" t="b">
        <f t="shared" si="3"/>
        <v>1</v>
      </c>
      <c r="U13">
        <f t="shared" si="7"/>
        <v>3.4868347931899502E-3</v>
      </c>
      <c r="V13" s="8">
        <f t="shared" si="8"/>
        <v>-3.0849999999999933E-2</v>
      </c>
      <c r="W13">
        <f t="shared" si="9"/>
        <v>-3.6585843234797404E-2</v>
      </c>
      <c r="X13">
        <f t="shared" si="10"/>
        <v>-2.5114156765202466E-2</v>
      </c>
      <c r="Y13" t="str">
        <f t="shared" si="11"/>
        <v>T</v>
      </c>
      <c r="Z13" s="28">
        <v>1.645</v>
      </c>
      <c r="AA13">
        <f t="shared" si="12"/>
        <v>2.61366943036124E-3</v>
      </c>
      <c r="AB13" s="8">
        <f t="shared" si="13"/>
        <v>-1.6020462471758035E-2</v>
      </c>
      <c r="AC13">
        <f t="shared" si="14"/>
        <v>-2.0319948684702275E-2</v>
      </c>
      <c r="AD13">
        <f t="shared" si="15"/>
        <v>-1.1720976258813794E-2</v>
      </c>
      <c r="AE13" t="str">
        <f t="shared" si="16"/>
        <v>T</v>
      </c>
      <c r="AQ13" s="2">
        <v>10</v>
      </c>
      <c r="AR13" s="10">
        <v>0.90710000000000002</v>
      </c>
      <c r="AS13" s="10">
        <v>0.93089999999999995</v>
      </c>
      <c r="AT13" s="2" t="b">
        <f t="shared" si="17"/>
        <v>1</v>
      </c>
      <c r="AU13" s="10">
        <v>0.95169357609274596</v>
      </c>
      <c r="AV13" s="10">
        <v>0.96407882462796601</v>
      </c>
      <c r="AW13" t="b">
        <f t="shared" si="4"/>
        <v>1</v>
      </c>
      <c r="AX13">
        <f t="shared" si="18"/>
        <v>2.7257547578606557E-3</v>
      </c>
      <c r="AY13" s="8">
        <f t="shared" si="19"/>
        <v>-2.3799999999999932E-2</v>
      </c>
      <c r="AZ13">
        <f t="shared" si="20"/>
        <v>-2.8283866576680711E-2</v>
      </c>
      <c r="BA13">
        <f t="shared" si="21"/>
        <v>-1.9316133423319153E-2</v>
      </c>
      <c r="BB13" t="str">
        <f t="shared" si="22"/>
        <v>T</v>
      </c>
      <c r="BC13" s="28">
        <v>1.645</v>
      </c>
      <c r="BD13">
        <f t="shared" si="23"/>
        <v>2.0075327873844587E-3</v>
      </c>
      <c r="BE13" s="8">
        <f t="shared" si="24"/>
        <v>-1.238524853522005E-2</v>
      </c>
      <c r="BF13">
        <f t="shared" si="25"/>
        <v>-1.5687639970467484E-2</v>
      </c>
      <c r="BG13">
        <f t="shared" si="26"/>
        <v>-9.0828570999726167E-3</v>
      </c>
      <c r="BH13" t="str">
        <f t="shared" si="27"/>
        <v>T</v>
      </c>
      <c r="BP13" s="2">
        <v>10</v>
      </c>
      <c r="BQ13" s="10"/>
      <c r="BR13" s="10"/>
      <c r="BS13" s="2" t="b">
        <f t="shared" si="5"/>
        <v>1</v>
      </c>
      <c r="BT13" s="10"/>
      <c r="BU13" s="10"/>
      <c r="BV13" t="b">
        <f t="shared" si="6"/>
        <v>1</v>
      </c>
    </row>
    <row r="14" spans="1:74" x14ac:dyDescent="0.3">
      <c r="A14" s="2">
        <v>13</v>
      </c>
      <c r="B14" s="2">
        <v>2</v>
      </c>
      <c r="C14" s="2">
        <v>6.1046199999999998E-3</v>
      </c>
      <c r="D14" s="2">
        <v>4</v>
      </c>
      <c r="F14" s="2">
        <v>11</v>
      </c>
      <c r="G14" s="10">
        <v>0.86280000000000001</v>
      </c>
      <c r="H14" s="10">
        <v>0.87654999999999905</v>
      </c>
      <c r="I14" s="2" t="b">
        <f t="shared" si="0"/>
        <v>1</v>
      </c>
      <c r="J14" s="10">
        <v>0.92867018243389698</v>
      </c>
      <c r="K14" s="10">
        <v>0.93580903229728496</v>
      </c>
      <c r="L14" t="b">
        <f t="shared" si="1"/>
        <v>1</v>
      </c>
      <c r="N14" s="2">
        <v>11</v>
      </c>
      <c r="O14" s="10">
        <v>0.86775000000000002</v>
      </c>
      <c r="P14" s="11">
        <v>0.88300000000000001</v>
      </c>
      <c r="Q14" s="2" t="b">
        <f t="shared" si="2"/>
        <v>1</v>
      </c>
      <c r="R14" s="10">
        <v>0.93122188063412004</v>
      </c>
      <c r="S14" s="11">
        <v>0.93916098767820699</v>
      </c>
      <c r="T14" t="b">
        <f t="shared" si="3"/>
        <v>1</v>
      </c>
      <c r="U14">
        <f t="shared" si="7"/>
        <v>3.302051918883166E-3</v>
      </c>
      <c r="V14" s="8">
        <f t="shared" si="8"/>
        <v>-1.5249999999999986E-2</v>
      </c>
      <c r="W14">
        <f t="shared" si="9"/>
        <v>-2.0681875406562793E-2</v>
      </c>
      <c r="X14">
        <f t="shared" si="10"/>
        <v>-9.8181245934371789E-3</v>
      </c>
      <c r="Y14" t="str">
        <f t="shared" si="11"/>
        <v>T</v>
      </c>
      <c r="Z14" s="28">
        <v>1.645</v>
      </c>
      <c r="AA14">
        <f t="shared" si="12"/>
        <v>2.4615576020466639E-3</v>
      </c>
      <c r="AB14" s="8">
        <f t="shared" si="13"/>
        <v>-7.9391070440869571E-3</v>
      </c>
      <c r="AC14">
        <f t="shared" si="14"/>
        <v>-1.1988369299453719E-2</v>
      </c>
      <c r="AD14">
        <f t="shared" si="15"/>
        <v>-3.889844788720195E-3</v>
      </c>
      <c r="AE14" t="str">
        <f t="shared" si="16"/>
        <v>T</v>
      </c>
      <c r="AQ14" s="2">
        <v>11</v>
      </c>
      <c r="AR14" s="10">
        <v>0.93789999999999996</v>
      </c>
      <c r="AS14" s="10">
        <v>0.94489999999999996</v>
      </c>
      <c r="AT14" s="2" t="b">
        <f t="shared" si="17"/>
        <v>1</v>
      </c>
      <c r="AU14" s="10">
        <v>0.96771084131505902</v>
      </c>
      <c r="AV14" s="10">
        <v>0.97135369133792904</v>
      </c>
      <c r="AW14" t="b">
        <f t="shared" si="4"/>
        <v>1</v>
      </c>
      <c r="AX14">
        <f t="shared" si="18"/>
        <v>2.3484844048875446E-3</v>
      </c>
      <c r="AY14" s="8">
        <f t="shared" si="19"/>
        <v>-7.0000000000000062E-3</v>
      </c>
      <c r="AZ14">
        <f t="shared" si="20"/>
        <v>-1.0863256846040018E-2</v>
      </c>
      <c r="BA14">
        <f t="shared" si="21"/>
        <v>-3.1367431539599954E-3</v>
      </c>
      <c r="BB14" t="str">
        <f t="shared" si="22"/>
        <v>T</v>
      </c>
      <c r="BC14" s="28">
        <v>1.645</v>
      </c>
      <c r="BD14">
        <f t="shared" si="23"/>
        <v>1.7186079625450942E-3</v>
      </c>
      <c r="BE14" s="8">
        <f t="shared" si="24"/>
        <v>-3.6428500228700145E-3</v>
      </c>
      <c r="BF14">
        <f t="shared" si="25"/>
        <v>-6.4699601212566942E-3</v>
      </c>
      <c r="BG14">
        <f t="shared" si="26"/>
        <v>-8.1573992448333429E-4</v>
      </c>
      <c r="BH14" t="str">
        <f t="shared" si="27"/>
        <v>T</v>
      </c>
      <c r="BP14" s="2">
        <v>11</v>
      </c>
      <c r="BQ14" s="10"/>
      <c r="BR14" s="10"/>
      <c r="BS14" s="2" t="b">
        <f t="shared" si="5"/>
        <v>1</v>
      </c>
      <c r="BT14" s="10"/>
      <c r="BU14" s="10"/>
      <c r="BV14" t="b">
        <f t="shared" si="6"/>
        <v>1</v>
      </c>
    </row>
    <row r="15" spans="1:74" x14ac:dyDescent="0.3">
      <c r="A15" s="2">
        <v>14</v>
      </c>
      <c r="B15" s="2">
        <v>15</v>
      </c>
      <c r="C15" s="2">
        <v>3.4272E-3</v>
      </c>
      <c r="D15" s="2">
        <v>7</v>
      </c>
      <c r="F15" s="2">
        <v>12</v>
      </c>
      <c r="G15" s="10">
        <v>0.85865000000000002</v>
      </c>
      <c r="H15" s="10">
        <v>0.87319999999999998</v>
      </c>
      <c r="I15" s="2" t="b">
        <f t="shared" si="0"/>
        <v>1</v>
      </c>
      <c r="J15" s="10">
        <v>0.92650418195017703</v>
      </c>
      <c r="K15" s="10">
        <v>0.93406432764841996</v>
      </c>
      <c r="L15" t="b">
        <f t="shared" si="1"/>
        <v>1</v>
      </c>
      <c r="N15" s="2">
        <v>12</v>
      </c>
      <c r="O15" s="10">
        <v>0.86585000000000001</v>
      </c>
      <c r="P15" s="10">
        <v>0.88344999999999996</v>
      </c>
      <c r="Q15" s="2" t="b">
        <f t="shared" si="2"/>
        <v>1</v>
      </c>
      <c r="R15" s="10">
        <v>0.93023752882501498</v>
      </c>
      <c r="S15" s="10">
        <v>0.939398634512978</v>
      </c>
      <c r="T15" t="b">
        <f t="shared" si="3"/>
        <v>1</v>
      </c>
      <c r="U15">
        <f t="shared" si="7"/>
        <v>3.3099839501121455E-3</v>
      </c>
      <c r="V15" s="8">
        <f t="shared" si="8"/>
        <v>-1.7599999999999949E-2</v>
      </c>
      <c r="W15">
        <f t="shared" si="9"/>
        <v>-2.304492359793443E-2</v>
      </c>
      <c r="X15">
        <f t="shared" si="10"/>
        <v>-1.2155076402065468E-2</v>
      </c>
      <c r="Y15" t="str">
        <f t="shared" si="11"/>
        <v>T</v>
      </c>
      <c r="Z15" s="28">
        <v>1.645</v>
      </c>
      <c r="AA15">
        <f t="shared" si="12"/>
        <v>2.4680408098193473E-3</v>
      </c>
      <c r="AB15" s="8">
        <f t="shared" si="13"/>
        <v>-9.1611056879630226E-3</v>
      </c>
      <c r="AC15">
        <f t="shared" si="14"/>
        <v>-1.3221032820115849E-2</v>
      </c>
      <c r="AD15">
        <f t="shared" si="15"/>
        <v>-5.1011785558101961E-3</v>
      </c>
      <c r="AE15" t="str">
        <f t="shared" si="16"/>
        <v>T</v>
      </c>
      <c r="AQ15" s="2">
        <v>12</v>
      </c>
      <c r="AR15" s="10">
        <v>0.93920000000000003</v>
      </c>
      <c r="AS15" s="10">
        <v>0.94774999999999998</v>
      </c>
      <c r="AT15" s="2" t="b">
        <f t="shared" si="17"/>
        <v>1</v>
      </c>
      <c r="AU15" s="10">
        <v>0.96838729854353101</v>
      </c>
      <c r="AV15" s="10">
        <v>0.97283272236569895</v>
      </c>
      <c r="AW15" t="b">
        <f t="shared" si="4"/>
        <v>1</v>
      </c>
      <c r="AX15">
        <f t="shared" si="18"/>
        <v>2.3089315440263706E-3</v>
      </c>
      <c r="AY15" s="8">
        <f t="shared" si="19"/>
        <v>-8.5499999999999465E-3</v>
      </c>
      <c r="AZ15">
        <f t="shared" si="20"/>
        <v>-1.2348192389923327E-2</v>
      </c>
      <c r="BA15">
        <f t="shared" si="21"/>
        <v>-4.7518076100765668E-3</v>
      </c>
      <c r="BB15" t="str">
        <f t="shared" si="22"/>
        <v>T</v>
      </c>
      <c r="BC15" s="28">
        <v>1.645</v>
      </c>
      <c r="BD15">
        <f t="shared" si="23"/>
        <v>1.6888243725049538E-3</v>
      </c>
      <c r="BE15" s="8">
        <f t="shared" si="24"/>
        <v>-4.4454238221679487E-3</v>
      </c>
      <c r="BF15">
        <f t="shared" si="25"/>
        <v>-7.2235399149385981E-3</v>
      </c>
      <c r="BG15">
        <f t="shared" si="26"/>
        <v>-1.6673077293972998E-3</v>
      </c>
      <c r="BH15" t="str">
        <f t="shared" si="27"/>
        <v>T</v>
      </c>
      <c r="BP15" s="2">
        <v>12</v>
      </c>
      <c r="BQ15" s="10"/>
      <c r="BR15" s="10"/>
      <c r="BS15" s="2" t="b">
        <f t="shared" si="5"/>
        <v>1</v>
      </c>
      <c r="BT15" s="10"/>
      <c r="BU15" s="10"/>
      <c r="BV15" t="b">
        <f t="shared" si="6"/>
        <v>1</v>
      </c>
    </row>
    <row r="16" spans="1:74" x14ac:dyDescent="0.3">
      <c r="A16" s="2">
        <v>15</v>
      </c>
      <c r="B16" s="2">
        <v>5</v>
      </c>
      <c r="C16" s="2">
        <v>2.1157099999999998E-3</v>
      </c>
      <c r="D16" s="2">
        <v>14</v>
      </c>
      <c r="F16" s="2">
        <v>13</v>
      </c>
      <c r="G16" s="10">
        <v>0.85680000000000001</v>
      </c>
      <c r="H16" s="10">
        <v>0.87180000000000002</v>
      </c>
      <c r="I16" s="2" t="b">
        <f t="shared" si="0"/>
        <v>1</v>
      </c>
      <c r="J16" s="10">
        <v>0.92554536311338498</v>
      </c>
      <c r="K16" s="10">
        <v>0.93334399909624999</v>
      </c>
      <c r="L16" t="b">
        <f t="shared" si="1"/>
        <v>1</v>
      </c>
      <c r="N16" s="2">
        <v>13</v>
      </c>
      <c r="O16" s="10">
        <v>0.86170000000000002</v>
      </c>
      <c r="P16" s="10">
        <v>0.88199999999999901</v>
      </c>
      <c r="Q16" s="2" t="b">
        <f t="shared" si="2"/>
        <v>1</v>
      </c>
      <c r="R16" s="10">
        <v>0.92808474057455004</v>
      </c>
      <c r="S16" s="10">
        <v>0.93863556418249094</v>
      </c>
      <c r="T16" t="b">
        <f t="shared" si="3"/>
        <v>1</v>
      </c>
      <c r="U16">
        <f t="shared" si="7"/>
        <v>3.3410261148335905E-3</v>
      </c>
      <c r="V16" s="8">
        <f t="shared" si="8"/>
        <v>-2.0299999999998986E-2</v>
      </c>
      <c r="W16">
        <f t="shared" si="9"/>
        <v>-2.5795987958900243E-2</v>
      </c>
      <c r="X16">
        <f t="shared" si="10"/>
        <v>-1.4804012041097729E-2</v>
      </c>
      <c r="Y16" t="str">
        <f t="shared" si="11"/>
        <v>T</v>
      </c>
      <c r="Z16" s="28">
        <v>1.645</v>
      </c>
      <c r="AA16">
        <f t="shared" si="12"/>
        <v>2.4934142929076992E-3</v>
      </c>
      <c r="AB16" s="8">
        <f t="shared" si="13"/>
        <v>-1.0550823607940907E-2</v>
      </c>
      <c r="AC16">
        <f t="shared" si="14"/>
        <v>-1.4652490119774073E-2</v>
      </c>
      <c r="AD16">
        <f t="shared" si="15"/>
        <v>-6.4491570961077412E-3</v>
      </c>
      <c r="AE16" t="str">
        <f t="shared" si="16"/>
        <v>T</v>
      </c>
      <c r="AQ16" s="2">
        <v>13</v>
      </c>
      <c r="AR16" s="10">
        <v>0.93399999999999905</v>
      </c>
      <c r="AS16" s="10">
        <v>0.94729999999999903</v>
      </c>
      <c r="AT16" s="2" t="b">
        <f t="shared" si="17"/>
        <v>1</v>
      </c>
      <c r="AU16" s="10">
        <v>0.96567978711092906</v>
      </c>
      <c r="AV16" s="10">
        <v>0.97260098285955099</v>
      </c>
      <c r="AW16" t="b">
        <f t="shared" si="4"/>
        <v>1</v>
      </c>
      <c r="AX16">
        <f t="shared" si="18"/>
        <v>2.3618500164066481E-3</v>
      </c>
      <c r="AY16" s="8">
        <f t="shared" si="19"/>
        <v>-1.3299999999999979E-2</v>
      </c>
      <c r="AZ16">
        <f t="shared" si="20"/>
        <v>-1.7185243276988914E-2</v>
      </c>
      <c r="BA16">
        <f t="shared" si="21"/>
        <v>-9.4147567230110432E-3</v>
      </c>
      <c r="BB16" t="str">
        <f t="shared" si="22"/>
        <v>T</v>
      </c>
      <c r="BC16" s="28">
        <v>1.645</v>
      </c>
      <c r="BD16">
        <f t="shared" si="23"/>
        <v>1.7290264150166444E-3</v>
      </c>
      <c r="BE16" s="8">
        <f t="shared" si="24"/>
        <v>-6.9211957486219333E-3</v>
      </c>
      <c r="BF16">
        <f t="shared" si="25"/>
        <v>-9.765444201324313E-3</v>
      </c>
      <c r="BG16">
        <f t="shared" si="26"/>
        <v>-4.0769472959195537E-3</v>
      </c>
      <c r="BH16" t="str">
        <f t="shared" si="27"/>
        <v>T</v>
      </c>
      <c r="BP16" s="2">
        <v>13</v>
      </c>
      <c r="BQ16" s="10"/>
      <c r="BR16" s="10"/>
      <c r="BS16" s="2" t="b">
        <f t="shared" si="5"/>
        <v>1</v>
      </c>
      <c r="BT16" s="10"/>
      <c r="BU16" s="10"/>
      <c r="BV16" t="b">
        <f t="shared" si="6"/>
        <v>1</v>
      </c>
    </row>
    <row r="17" spans="1:74" x14ac:dyDescent="0.3">
      <c r="A17" s="2">
        <v>16</v>
      </c>
      <c r="B17" s="2">
        <v>4</v>
      </c>
      <c r="C17" s="2">
        <v>1.5221E-3</v>
      </c>
      <c r="D17" s="2">
        <v>2</v>
      </c>
      <c r="F17" s="2">
        <v>14</v>
      </c>
      <c r="G17" s="10">
        <v>0.877</v>
      </c>
      <c r="H17" s="10">
        <v>0.87755000000000005</v>
      </c>
      <c r="I17" s="2" t="b">
        <f t="shared" si="0"/>
        <v>1</v>
      </c>
      <c r="J17" s="10">
        <v>0.93604189869064902</v>
      </c>
      <c r="K17" s="10">
        <v>0.93633168960679103</v>
      </c>
      <c r="L17" t="b">
        <f t="shared" si="1"/>
        <v>1</v>
      </c>
      <c r="N17" s="2">
        <v>14</v>
      </c>
      <c r="O17" s="10">
        <v>0.88324999999999998</v>
      </c>
      <c r="P17" s="10">
        <v>0.88279999999999903</v>
      </c>
      <c r="Q17" s="13" t="b">
        <f t="shared" si="2"/>
        <v>0</v>
      </c>
      <c r="R17" s="10">
        <v>0.93930004870671002</v>
      </c>
      <c r="S17" s="10">
        <v>0.93905673054831895</v>
      </c>
      <c r="T17" s="14" t="b">
        <f t="shared" si="3"/>
        <v>0</v>
      </c>
      <c r="U17">
        <f t="shared" si="7"/>
        <v>3.2139041483840239E-3</v>
      </c>
      <c r="V17" s="8">
        <f t="shared" si="8"/>
        <v>4.5000000000094964E-4</v>
      </c>
      <c r="W17">
        <f t="shared" si="9"/>
        <v>-4.8368723240907697E-3</v>
      </c>
      <c r="X17">
        <f t="shared" si="10"/>
        <v>5.736872324092669E-3</v>
      </c>
      <c r="Y17" t="str">
        <f t="shared" si="11"/>
        <v>T</v>
      </c>
      <c r="Z17" s="28">
        <v>1.645</v>
      </c>
      <c r="AA17">
        <f t="shared" si="12"/>
        <v>2.3900277672707386E-3</v>
      </c>
      <c r="AB17" s="8">
        <f t="shared" si="13"/>
        <v>2.433181583910704E-4</v>
      </c>
      <c r="AC17">
        <f t="shared" si="14"/>
        <v>-3.6882775187692942E-3</v>
      </c>
      <c r="AD17">
        <f t="shared" si="15"/>
        <v>4.174913835551435E-3</v>
      </c>
      <c r="AE17" t="str">
        <f t="shared" si="16"/>
        <v>T</v>
      </c>
      <c r="AQ17" s="2">
        <v>14</v>
      </c>
      <c r="AR17" s="10">
        <v>0.95349999999999902</v>
      </c>
      <c r="AS17" s="10">
        <v>0.95039999999999902</v>
      </c>
      <c r="AT17" s="2" t="b">
        <f t="shared" si="17"/>
        <v>0</v>
      </c>
      <c r="AU17" s="10">
        <v>0.97582137854312001</v>
      </c>
      <c r="AV17" s="10">
        <v>0.97420824719669596</v>
      </c>
      <c r="AW17" t="b">
        <f t="shared" si="4"/>
        <v>0</v>
      </c>
      <c r="AX17">
        <f t="shared" si="18"/>
        <v>2.1386630169337312E-3</v>
      </c>
      <c r="AY17" s="8">
        <f t="shared" si="19"/>
        <v>3.0999999999999917E-3</v>
      </c>
      <c r="AZ17">
        <f t="shared" si="20"/>
        <v>-4.1810066285599603E-4</v>
      </c>
      <c r="BA17">
        <f t="shared" si="21"/>
        <v>6.6181006628559793E-3</v>
      </c>
      <c r="BB17" t="str">
        <f t="shared" si="22"/>
        <v>T</v>
      </c>
      <c r="BC17" s="28">
        <v>1.645</v>
      </c>
      <c r="BD17">
        <f t="shared" si="23"/>
        <v>1.560777915207064E-3</v>
      </c>
      <c r="BE17" s="8">
        <f t="shared" si="24"/>
        <v>1.613131346424046E-3</v>
      </c>
      <c r="BF17">
        <f t="shared" si="25"/>
        <v>-9.5434832409157415E-4</v>
      </c>
      <c r="BG17">
        <f t="shared" si="26"/>
        <v>4.1806110169396657E-3</v>
      </c>
      <c r="BH17" t="str">
        <f t="shared" si="27"/>
        <v>T</v>
      </c>
      <c r="BP17" s="2">
        <v>14</v>
      </c>
      <c r="BQ17" s="10"/>
      <c r="BR17" s="10"/>
      <c r="BS17" s="2" t="b">
        <f t="shared" si="5"/>
        <v>1</v>
      </c>
      <c r="BT17" s="10"/>
      <c r="BU17" s="10"/>
      <c r="BV17" t="b">
        <f t="shared" si="6"/>
        <v>1</v>
      </c>
    </row>
    <row r="18" spans="1:74" x14ac:dyDescent="0.3">
      <c r="F18" s="2">
        <v>15</v>
      </c>
      <c r="G18" s="10">
        <v>0.87790000000000001</v>
      </c>
      <c r="H18" s="10">
        <v>0.87744999999999995</v>
      </c>
      <c r="I18" s="13" t="b">
        <f t="shared" si="0"/>
        <v>0</v>
      </c>
      <c r="J18" s="10">
        <v>0.93651529083132501</v>
      </c>
      <c r="K18" s="10">
        <v>0.93627898338813298</v>
      </c>
      <c r="L18" s="14" t="b">
        <f t="shared" si="1"/>
        <v>0</v>
      </c>
      <c r="N18" s="2">
        <v>15</v>
      </c>
      <c r="O18" s="11">
        <v>0.88479999999999903</v>
      </c>
      <c r="P18" s="10">
        <v>0.88494999999999902</v>
      </c>
      <c r="Q18" s="2" t="b">
        <f t="shared" si="2"/>
        <v>1</v>
      </c>
      <c r="R18" s="11">
        <v>0.94010497295502604</v>
      </c>
      <c r="S18" s="10">
        <v>0.94017942633779805</v>
      </c>
      <c r="T18" t="b">
        <f t="shared" si="3"/>
        <v>1</v>
      </c>
      <c r="U18">
        <f t="shared" si="7"/>
        <v>3.1917272557347495E-3</v>
      </c>
      <c r="V18" s="8">
        <f t="shared" si="8"/>
        <v>-1.4999999999998348E-4</v>
      </c>
      <c r="W18">
        <f t="shared" si="9"/>
        <v>-5.4003913356836467E-3</v>
      </c>
      <c r="X18">
        <f t="shared" si="10"/>
        <v>5.1003913356836798E-3</v>
      </c>
      <c r="Y18" t="str">
        <f t="shared" si="11"/>
        <v>T</v>
      </c>
      <c r="Z18" s="28">
        <v>1.645</v>
      </c>
      <c r="AA18">
        <f t="shared" si="12"/>
        <v>2.3722319175112582E-3</v>
      </c>
      <c r="AB18" s="8">
        <f t="shared" si="13"/>
        <v>-7.4453382772010634E-5</v>
      </c>
      <c r="AC18">
        <f t="shared" si="14"/>
        <v>-3.9767748870780306E-3</v>
      </c>
      <c r="AD18">
        <f t="shared" si="15"/>
        <v>3.8278681215340093E-3</v>
      </c>
      <c r="AE18" t="str">
        <f t="shared" si="16"/>
        <v>T</v>
      </c>
      <c r="AQ18" s="2">
        <v>15</v>
      </c>
      <c r="AR18" s="10">
        <v>0.95640000000000003</v>
      </c>
      <c r="AS18" s="11">
        <v>0.95625000000000004</v>
      </c>
      <c r="AT18" s="2" t="b">
        <f t="shared" si="17"/>
        <v>0</v>
      </c>
      <c r="AU18" s="10">
        <v>0.97732879961945496</v>
      </c>
      <c r="AV18" s="11">
        <v>0.97724842282786095</v>
      </c>
      <c r="AW18" t="b">
        <f t="shared" si="4"/>
        <v>0</v>
      </c>
      <c r="AX18">
        <f t="shared" si="18"/>
        <v>2.0437095867563955E-3</v>
      </c>
      <c r="AY18" s="8">
        <f t="shared" si="19"/>
        <v>1.4999999999998348E-4</v>
      </c>
      <c r="AZ18">
        <f t="shared" si="20"/>
        <v>-3.2119022702142871E-3</v>
      </c>
      <c r="BA18">
        <f t="shared" si="21"/>
        <v>3.5119022702142541E-3</v>
      </c>
      <c r="BB18" t="str">
        <f t="shared" si="22"/>
        <v>T</v>
      </c>
      <c r="BC18" s="28">
        <v>1.645</v>
      </c>
      <c r="BD18">
        <f t="shared" si="23"/>
        <v>1.4898181090685107E-3</v>
      </c>
      <c r="BE18" s="8">
        <f t="shared" si="24"/>
        <v>8.0376791594005681E-5</v>
      </c>
      <c r="BF18">
        <f t="shared" si="25"/>
        <v>-2.3703739978236946E-3</v>
      </c>
      <c r="BG18">
        <f t="shared" si="26"/>
        <v>2.531127581011706E-3</v>
      </c>
      <c r="BH18" t="str">
        <f t="shared" si="27"/>
        <v>T</v>
      </c>
      <c r="BP18" s="2">
        <v>15</v>
      </c>
      <c r="BQ18" s="10"/>
      <c r="BR18" s="10"/>
      <c r="BS18" s="2" t="b">
        <f t="shared" si="5"/>
        <v>1</v>
      </c>
      <c r="BT18" s="10"/>
      <c r="BU18" s="10"/>
      <c r="BV18" t="b">
        <f t="shared" si="6"/>
        <v>1</v>
      </c>
    </row>
    <row r="19" spans="1:74" x14ac:dyDescent="0.3">
      <c r="F19" s="2">
        <v>16</v>
      </c>
      <c r="G19" s="10">
        <v>0.87619999999999898</v>
      </c>
      <c r="H19" s="10">
        <v>0.87585000000000002</v>
      </c>
      <c r="I19" s="2" t="b">
        <f t="shared" si="0"/>
        <v>0</v>
      </c>
      <c r="J19" s="10">
        <v>0.93562716592392603</v>
      </c>
      <c r="K19" s="10">
        <v>0.93544785500606198</v>
      </c>
      <c r="L19" t="b">
        <f t="shared" si="1"/>
        <v>0</v>
      </c>
      <c r="N19" s="2">
        <v>16</v>
      </c>
      <c r="O19" s="10">
        <v>0.88419999999999899</v>
      </c>
      <c r="P19" s="10">
        <v>0.88254999999999995</v>
      </c>
      <c r="Q19" s="2" t="b">
        <f t="shared" si="2"/>
        <v>0</v>
      </c>
      <c r="R19" s="10">
        <v>0.93978895331640999</v>
      </c>
      <c r="S19" s="10">
        <v>0.93893391404348003</v>
      </c>
      <c r="T19" t="b">
        <f t="shared" si="3"/>
        <v>0</v>
      </c>
      <c r="U19">
        <f t="shared" si="7"/>
        <v>3.2097185040124688E-3</v>
      </c>
      <c r="V19" s="8">
        <f t="shared" si="8"/>
        <v>1.6499999999990411E-3</v>
      </c>
      <c r="W19">
        <f t="shared" si="9"/>
        <v>-3.6299869391014702E-3</v>
      </c>
      <c r="X19">
        <f t="shared" si="10"/>
        <v>6.9299869390995524E-3</v>
      </c>
      <c r="Y19" t="str">
        <f t="shared" si="11"/>
        <v>T</v>
      </c>
      <c r="Z19" s="28">
        <v>1.645</v>
      </c>
      <c r="AA19">
        <f t="shared" si="12"/>
        <v>2.3866576591891793E-3</v>
      </c>
      <c r="AB19" s="8">
        <f t="shared" si="13"/>
        <v>8.5503927292995829E-4</v>
      </c>
      <c r="AC19">
        <f t="shared" si="14"/>
        <v>-3.0710125764362413E-3</v>
      </c>
      <c r="AD19">
        <f t="shared" si="15"/>
        <v>4.7810911222961579E-3</v>
      </c>
      <c r="AE19" t="str">
        <f t="shared" si="16"/>
        <v>T</v>
      </c>
      <c r="AQ19" s="2">
        <v>16</v>
      </c>
      <c r="AR19" s="10">
        <v>0.95514999999999906</v>
      </c>
      <c r="AS19" s="10">
        <v>0.95465</v>
      </c>
      <c r="AT19" s="2" t="b">
        <f t="shared" si="17"/>
        <v>0</v>
      </c>
      <c r="AU19" s="10">
        <v>0.97667739872444703</v>
      </c>
      <c r="AV19" s="10">
        <v>0.976416965592108</v>
      </c>
      <c r="AW19" t="b">
        <f t="shared" si="4"/>
        <v>0</v>
      </c>
      <c r="AX19">
        <f t="shared" si="18"/>
        <v>2.0752331796692254E-3</v>
      </c>
      <c r="AY19" s="8">
        <f t="shared" si="19"/>
        <v>4.9999999999905675E-4</v>
      </c>
      <c r="AZ19">
        <f t="shared" si="20"/>
        <v>-2.913758580556819E-3</v>
      </c>
      <c r="BA19">
        <f t="shared" si="21"/>
        <v>3.9137585805549321E-3</v>
      </c>
      <c r="BB19" t="str">
        <f t="shared" si="22"/>
        <v>T</v>
      </c>
      <c r="BC19" s="28">
        <v>1.645</v>
      </c>
      <c r="BD19">
        <f t="shared" si="23"/>
        <v>1.5133659907851558E-3</v>
      </c>
      <c r="BE19" s="8">
        <f t="shared" si="24"/>
        <v>2.6043313233903298E-4</v>
      </c>
      <c r="BF19">
        <f t="shared" si="25"/>
        <v>-2.2290539225025482E-3</v>
      </c>
      <c r="BG19">
        <f t="shared" si="26"/>
        <v>2.7499201871806142E-3</v>
      </c>
      <c r="BH19" t="str">
        <f t="shared" si="27"/>
        <v>T</v>
      </c>
      <c r="BP19" s="2">
        <v>16</v>
      </c>
      <c r="BQ19" s="10"/>
      <c r="BR19" s="10"/>
      <c r="BS19" s="2" t="b">
        <f t="shared" si="5"/>
        <v>1</v>
      </c>
      <c r="BT19" s="10"/>
      <c r="BU19" s="10"/>
      <c r="BV19" t="b">
        <f t="shared" si="6"/>
        <v>1</v>
      </c>
    </row>
    <row r="24" spans="1:74" x14ac:dyDescent="0.3">
      <c r="H24" s="9"/>
      <c r="I24" s="9"/>
    </row>
  </sheetData>
  <mergeCells count="20">
    <mergeCell ref="J2:L2"/>
    <mergeCell ref="G2:I2"/>
    <mergeCell ref="F1:L1"/>
    <mergeCell ref="AQ1:AW1"/>
    <mergeCell ref="AQ2:AQ3"/>
    <mergeCell ref="AR2:AT2"/>
    <mergeCell ref="AU2:AW2"/>
    <mergeCell ref="F2:F3"/>
    <mergeCell ref="N2:N3"/>
    <mergeCell ref="R2:T2"/>
    <mergeCell ref="U2:Y2"/>
    <mergeCell ref="AA2:AE2"/>
    <mergeCell ref="BP1:BV1"/>
    <mergeCell ref="BP2:BP3"/>
    <mergeCell ref="BQ2:BS2"/>
    <mergeCell ref="BT2:BV2"/>
    <mergeCell ref="N1:T1"/>
    <mergeCell ref="O2:Q2"/>
    <mergeCell ref="AX2:BB2"/>
    <mergeCell ref="BD2:BH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B929-7AE8-4635-9840-376819E107A1}">
  <dimension ref="A1:AE24"/>
  <sheetViews>
    <sheetView topLeftCell="I1" workbookViewId="0">
      <selection activeCell="Z3" sqref="Z3:AE4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9" style="2"/>
    <col min="7" max="7" width="11.88671875" style="2" bestFit="1" customWidth="1"/>
    <col min="8" max="8" width="8" style="2" customWidth="1"/>
    <col min="9" max="9" width="10.44140625" style="2" customWidth="1"/>
    <col min="10" max="15" width="9" style="2"/>
    <col min="22" max="24" width="8.88671875" style="2"/>
    <col min="25" max="25" width="9.88671875" style="2" bestFit="1" customWidth="1"/>
    <col min="30" max="30" width="8.88671875" style="28"/>
  </cols>
  <sheetData>
    <row r="1" spans="1:31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K1" s="24" t="s">
        <v>11</v>
      </c>
      <c r="L1" s="24"/>
      <c r="M1" s="24"/>
      <c r="N1" s="24"/>
      <c r="V1" s="24" t="s">
        <v>12</v>
      </c>
      <c r="W1" s="24"/>
      <c r="X1" s="24"/>
      <c r="Y1" s="24"/>
    </row>
    <row r="2" spans="1:31" x14ac:dyDescent="0.3">
      <c r="A2" s="2">
        <v>1</v>
      </c>
      <c r="B2" s="2">
        <v>4</v>
      </c>
      <c r="C2" s="2">
        <v>0.63247198999999998</v>
      </c>
      <c r="D2" s="2">
        <v>5</v>
      </c>
      <c r="F2" s="25" t="s">
        <v>3</v>
      </c>
      <c r="G2" s="26" t="s">
        <v>13</v>
      </c>
      <c r="H2" s="26"/>
      <c r="I2" s="26"/>
      <c r="J2"/>
      <c r="K2" s="25" t="s">
        <v>3</v>
      </c>
      <c r="L2" s="26" t="s">
        <v>13</v>
      </c>
      <c r="M2" s="26"/>
      <c r="N2" s="26"/>
      <c r="V2" s="25" t="s">
        <v>3</v>
      </c>
      <c r="W2" s="26" t="s">
        <v>13</v>
      </c>
      <c r="X2" s="26"/>
      <c r="Y2" s="26"/>
    </row>
    <row r="3" spans="1:31" x14ac:dyDescent="0.3">
      <c r="A3" s="2">
        <v>2</v>
      </c>
      <c r="B3" s="2">
        <v>9</v>
      </c>
      <c r="C3" s="2">
        <v>0.14184121999999999</v>
      </c>
      <c r="D3" s="2">
        <v>7</v>
      </c>
      <c r="F3" s="25"/>
      <c r="G3" s="1" t="s">
        <v>6</v>
      </c>
      <c r="H3" s="4" t="s">
        <v>7</v>
      </c>
      <c r="I3" s="12" t="s">
        <v>14</v>
      </c>
      <c r="J3"/>
      <c r="K3" s="25"/>
      <c r="L3" s="1" t="s">
        <v>6</v>
      </c>
      <c r="M3" s="4" t="s">
        <v>7</v>
      </c>
      <c r="N3" s="21" t="s">
        <v>14</v>
      </c>
      <c r="O3" t="s">
        <v>15</v>
      </c>
      <c r="P3" t="s">
        <v>19</v>
      </c>
      <c r="Q3" t="s">
        <v>17</v>
      </c>
      <c r="R3" t="s">
        <v>18</v>
      </c>
      <c r="S3" s="28" t="s">
        <v>16</v>
      </c>
      <c r="V3" s="25"/>
      <c r="W3" s="1" t="s">
        <v>6</v>
      </c>
      <c r="X3" s="4" t="s">
        <v>7</v>
      </c>
      <c r="Y3" s="21" t="s">
        <v>14</v>
      </c>
      <c r="Z3" t="s">
        <v>15</v>
      </c>
      <c r="AA3" t="s">
        <v>19</v>
      </c>
      <c r="AB3" t="s">
        <v>17</v>
      </c>
      <c r="AC3" t="s">
        <v>18</v>
      </c>
      <c r="AD3" s="28" t="s">
        <v>16</v>
      </c>
    </row>
    <row r="4" spans="1:31" x14ac:dyDescent="0.3">
      <c r="A4" s="2">
        <v>3</v>
      </c>
      <c r="B4" s="2">
        <v>10</v>
      </c>
      <c r="C4" s="2">
        <v>0.14054899000000001</v>
      </c>
      <c r="D4" s="2">
        <v>2</v>
      </c>
      <c r="F4" s="2">
        <v>1</v>
      </c>
      <c r="G4" s="10">
        <v>0.718855783875465</v>
      </c>
      <c r="H4" s="10">
        <v>0.99395033052973802</v>
      </c>
      <c r="I4" s="2" t="b">
        <f>H4&lt;=G4</f>
        <v>0</v>
      </c>
      <c r="J4"/>
      <c r="K4" s="2">
        <v>1</v>
      </c>
      <c r="L4" s="18">
        <v>0.75456008165091404</v>
      </c>
      <c r="M4" s="18">
        <v>1.2932827382676499</v>
      </c>
      <c r="N4" s="2" t="b">
        <f>M4&lt;=L4</f>
        <v>0</v>
      </c>
      <c r="O4" t="e">
        <f>SQRT( (L4*(1-L4)/17379) + (M4*(1-M4)/17379) )</f>
        <v>#NUM!</v>
      </c>
      <c r="P4" t="e">
        <f>L3-M3</f>
        <v>#VALUE!</v>
      </c>
      <c r="Q4" t="e">
        <f>P4-(S4*O4)</f>
        <v>#VALUE!</v>
      </c>
      <c r="R4" t="e">
        <f>(P4+(S4*O4))</f>
        <v>#VALUE!</v>
      </c>
      <c r="S4" s="28">
        <v>1.645</v>
      </c>
      <c r="T4" t="e">
        <f>IF(AND(P4&gt;Q4,P4&lt;R4),"T","F")</f>
        <v>#VALUE!</v>
      </c>
      <c r="V4" s="29">
        <v>1</v>
      </c>
      <c r="W4">
        <v>0.71879681182551902</v>
      </c>
      <c r="X4">
        <v>0.993951486357596</v>
      </c>
      <c r="Y4" s="2" t="b">
        <f>X4&lt;=W4</f>
        <v>0</v>
      </c>
      <c r="Z4">
        <f>SQRT((W4*(1-W4)/17379)+((X4*(1-X4)/17379)))</f>
        <v>3.4607104372575276E-3</v>
      </c>
      <c r="AA4">
        <f>W4-X4</f>
        <v>-0.27515467453207698</v>
      </c>
      <c r="AB4">
        <f>AA4-(AD4*Z4)</f>
        <v>-0.28084754320136562</v>
      </c>
      <c r="AC4">
        <f>(AA4+(AD4*Z4))</f>
        <v>-0.26946180586278834</v>
      </c>
      <c r="AD4" s="28">
        <v>1.645</v>
      </c>
      <c r="AE4" t="str">
        <f>IF(AND(AA4&gt;AB4,AA4&lt;AC4),"T","F")</f>
        <v>T</v>
      </c>
    </row>
    <row r="5" spans="1:31" x14ac:dyDescent="0.3">
      <c r="A5" s="2">
        <v>4</v>
      </c>
      <c r="B5" s="2">
        <v>11</v>
      </c>
      <c r="C5" s="2">
        <v>0.10037031</v>
      </c>
      <c r="D5" s="2">
        <v>6</v>
      </c>
      <c r="F5" s="2">
        <v>2</v>
      </c>
      <c r="G5" s="10">
        <v>0.65270309402721005</v>
      </c>
      <c r="H5" s="10">
        <v>0.99382084900261902</v>
      </c>
      <c r="I5" s="2" t="b">
        <f t="shared" ref="I5:I15" si="0">H5&lt;=G5</f>
        <v>0</v>
      </c>
      <c r="J5"/>
      <c r="K5" s="2">
        <v>2</v>
      </c>
      <c r="L5" s="18">
        <v>0.688760462656266</v>
      </c>
      <c r="M5" s="18">
        <v>1.0494509936649301</v>
      </c>
      <c r="N5" s="2" t="b">
        <f t="shared" ref="N5:N15" si="1">M5&lt;=L5</f>
        <v>0</v>
      </c>
      <c r="V5" s="2">
        <v>2</v>
      </c>
      <c r="W5">
        <v>0.63967209454372298</v>
      </c>
      <c r="X5">
        <v>0.99382200169364698</v>
      </c>
      <c r="Y5" s="2" t="b">
        <f t="shared" ref="Y5:Y15" si="2">X5&lt;=W5</f>
        <v>0</v>
      </c>
      <c r="Z5">
        <f t="shared" ref="Z5:Z15" si="3">SQRT((W5*(1-W5)/17379)+((X5*(1-X5)/17379)))</f>
        <v>3.6899792193951192E-3</v>
      </c>
      <c r="AA5">
        <f t="shared" ref="AA5:AA15" si="4">W5-X5</f>
        <v>-0.354149907149924</v>
      </c>
      <c r="AB5">
        <f t="shared" ref="AB5:AB15" si="5">AA5-(AD5*Z5)</f>
        <v>-0.360219922965829</v>
      </c>
      <c r="AC5">
        <f t="shared" ref="AC5:AC15" si="6">(AA5+(AD5*Z5))</f>
        <v>-0.34807989133401901</v>
      </c>
      <c r="AD5" s="28">
        <v>1.645</v>
      </c>
      <c r="AE5" t="str">
        <f t="shared" ref="AE5:AE15" si="7">IF(AND(AA5&gt;AB5,AA5&lt;AC5),"T","F")</f>
        <v>T</v>
      </c>
    </row>
    <row r="6" spans="1:31" x14ac:dyDescent="0.3">
      <c r="A6" s="2">
        <v>5</v>
      </c>
      <c r="B6" s="2">
        <v>3</v>
      </c>
      <c r="C6" s="2">
        <v>7.1569530000000006E-2</v>
      </c>
      <c r="D6" s="2">
        <v>4</v>
      </c>
      <c r="F6" s="2">
        <v>3</v>
      </c>
      <c r="G6" s="10">
        <v>0.68228721193525599</v>
      </c>
      <c r="H6" s="10">
        <v>0.96662192493364296</v>
      </c>
      <c r="I6" s="2" t="b">
        <f t="shared" si="0"/>
        <v>0</v>
      </c>
      <c r="J6" s="10"/>
      <c r="K6" s="2">
        <v>3</v>
      </c>
      <c r="L6" s="18">
        <v>0.67537455688652803</v>
      </c>
      <c r="M6" s="18">
        <v>1.0706577092273799</v>
      </c>
      <c r="N6" s="2" t="b">
        <f t="shared" si="1"/>
        <v>0</v>
      </c>
      <c r="V6" s="2">
        <v>3</v>
      </c>
      <c r="W6">
        <v>0.63369111091964603</v>
      </c>
      <c r="X6">
        <v>0.96662241588236597</v>
      </c>
      <c r="Y6" s="2" t="b">
        <f t="shared" si="2"/>
        <v>0</v>
      </c>
      <c r="Z6">
        <f t="shared" si="3"/>
        <v>3.9004102721372082E-3</v>
      </c>
      <c r="AA6">
        <f t="shared" si="4"/>
        <v>-0.33293130496271994</v>
      </c>
      <c r="AB6">
        <f t="shared" si="5"/>
        <v>-0.33934747986038566</v>
      </c>
      <c r="AC6">
        <f t="shared" si="6"/>
        <v>-0.32651513006505423</v>
      </c>
      <c r="AD6" s="28">
        <v>1.645</v>
      </c>
      <c r="AE6" t="str">
        <f t="shared" si="7"/>
        <v>T</v>
      </c>
    </row>
    <row r="7" spans="1:31" x14ac:dyDescent="0.3">
      <c r="A7" s="2">
        <v>6</v>
      </c>
      <c r="B7" s="2">
        <v>2</v>
      </c>
      <c r="C7" s="2">
        <v>5.9410209999999998E-2</v>
      </c>
      <c r="D7" s="2">
        <v>9</v>
      </c>
      <c r="F7" s="2">
        <v>4</v>
      </c>
      <c r="G7" s="10">
        <v>0.80032606752509705</v>
      </c>
      <c r="H7" s="10">
        <v>0.96863270038196203</v>
      </c>
      <c r="I7" s="2" t="b">
        <f t="shared" si="0"/>
        <v>0</v>
      </c>
      <c r="J7" s="10"/>
      <c r="K7" s="2">
        <v>4</v>
      </c>
      <c r="L7" s="18">
        <v>0.66550763359945997</v>
      </c>
      <c r="M7" s="18">
        <v>1.1137152732225499</v>
      </c>
      <c r="N7" s="2" t="b">
        <f t="shared" si="1"/>
        <v>0</v>
      </c>
      <c r="V7" s="2">
        <v>4</v>
      </c>
      <c r="W7">
        <v>0.62345306215595397</v>
      </c>
      <c r="X7">
        <v>0.96827016708342895</v>
      </c>
      <c r="Y7" s="2" t="b">
        <f t="shared" si="2"/>
        <v>0</v>
      </c>
      <c r="Z7">
        <f t="shared" si="3"/>
        <v>3.9084581801217639E-3</v>
      </c>
      <c r="AA7">
        <f t="shared" si="4"/>
        <v>-0.34481710492747497</v>
      </c>
      <c r="AB7">
        <f t="shared" si="5"/>
        <v>-0.35124651863377526</v>
      </c>
      <c r="AC7">
        <f t="shared" si="6"/>
        <v>-0.33838769122117468</v>
      </c>
      <c r="AD7" s="28">
        <v>1.645</v>
      </c>
      <c r="AE7" t="str">
        <f t="shared" si="7"/>
        <v>T</v>
      </c>
    </row>
    <row r="8" spans="1:31" x14ac:dyDescent="0.3">
      <c r="A8" s="2">
        <v>7</v>
      </c>
      <c r="B8" s="2">
        <v>1</v>
      </c>
      <c r="C8" s="2">
        <v>5.7169350000000001E-2</v>
      </c>
      <c r="D8" s="2">
        <v>10</v>
      </c>
      <c r="F8" s="2">
        <v>5</v>
      </c>
      <c r="G8" s="10">
        <v>0.86528284990583204</v>
      </c>
      <c r="H8" s="10">
        <v>0.55513030593155799</v>
      </c>
      <c r="I8" s="2" t="b">
        <f t="shared" si="0"/>
        <v>1</v>
      </c>
      <c r="J8" s="10"/>
      <c r="K8" s="2">
        <v>5</v>
      </c>
      <c r="L8" s="18">
        <v>0.75673093317053597</v>
      </c>
      <c r="M8" s="18">
        <v>0.59639550396716501</v>
      </c>
      <c r="N8" s="2" t="b">
        <f t="shared" si="1"/>
        <v>1</v>
      </c>
      <c r="V8" s="2">
        <v>5</v>
      </c>
      <c r="W8">
        <v>0.67388037381239796</v>
      </c>
      <c r="X8">
        <v>0.57359213254139496</v>
      </c>
      <c r="Y8" s="2" t="b">
        <f t="shared" si="2"/>
        <v>1</v>
      </c>
      <c r="Z8">
        <f t="shared" si="3"/>
        <v>5.1690442045896918E-3</v>
      </c>
      <c r="AA8">
        <f t="shared" si="4"/>
        <v>0.100288241271003</v>
      </c>
      <c r="AB8">
        <f t="shared" si="5"/>
        <v>9.1785163554452959E-2</v>
      </c>
      <c r="AC8">
        <f t="shared" si="6"/>
        <v>0.10879131898755304</v>
      </c>
      <c r="AD8" s="28">
        <v>1.645</v>
      </c>
      <c r="AE8" t="str">
        <f t="shared" si="7"/>
        <v>T</v>
      </c>
    </row>
    <row r="9" spans="1:31" x14ac:dyDescent="0.3">
      <c r="A9" s="2">
        <v>8</v>
      </c>
      <c r="B9" s="2">
        <v>7</v>
      </c>
      <c r="C9" s="2">
        <v>1.4972879999999999E-2</v>
      </c>
      <c r="D9" s="2">
        <v>8</v>
      </c>
      <c r="F9" s="2">
        <v>6</v>
      </c>
      <c r="G9" s="10">
        <v>0.68309092559001805</v>
      </c>
      <c r="H9" s="10">
        <v>0.45933678753803903</v>
      </c>
      <c r="I9" s="2" t="b">
        <f t="shared" si="0"/>
        <v>1</v>
      </c>
      <c r="J9" s="10"/>
      <c r="K9" s="2">
        <v>6</v>
      </c>
      <c r="L9" s="18">
        <v>0.64283337500684401</v>
      </c>
      <c r="M9" s="19">
        <v>0.40537322695984801</v>
      </c>
      <c r="N9" s="2" t="b">
        <f t="shared" si="1"/>
        <v>1</v>
      </c>
      <c r="V9" s="2">
        <v>6</v>
      </c>
      <c r="W9">
        <v>0.50847163133432005</v>
      </c>
      <c r="X9">
        <v>0.42601887079835798</v>
      </c>
      <c r="Y9" s="2" t="b">
        <f t="shared" si="2"/>
        <v>1</v>
      </c>
      <c r="Z9">
        <f t="shared" si="3"/>
        <v>5.3339753626193984E-3</v>
      </c>
      <c r="AA9">
        <f t="shared" si="4"/>
        <v>8.2452760535962066E-2</v>
      </c>
      <c r="AB9">
        <f t="shared" si="5"/>
        <v>7.3678371064453158E-2</v>
      </c>
      <c r="AC9">
        <f t="shared" si="6"/>
        <v>9.1227150007470975E-2</v>
      </c>
      <c r="AD9" s="28">
        <v>1.645</v>
      </c>
      <c r="AE9" t="str">
        <f t="shared" si="7"/>
        <v>T</v>
      </c>
    </row>
    <row r="10" spans="1:31" x14ac:dyDescent="0.3">
      <c r="A10" s="2">
        <v>9</v>
      </c>
      <c r="B10" s="2">
        <v>12</v>
      </c>
      <c r="C10" s="2">
        <v>1.345733E-2</v>
      </c>
      <c r="D10" s="2">
        <v>11</v>
      </c>
      <c r="F10" s="2">
        <v>7</v>
      </c>
      <c r="G10" s="10">
        <v>0.68391494792294505</v>
      </c>
      <c r="H10" s="10">
        <v>0.45896512464181499</v>
      </c>
      <c r="I10" s="2" t="b">
        <f t="shared" si="0"/>
        <v>1</v>
      </c>
      <c r="J10" s="10"/>
      <c r="K10" s="2">
        <v>7</v>
      </c>
      <c r="L10" s="18">
        <v>0.66765658902953495</v>
      </c>
      <c r="M10" s="18">
        <v>0.401386864669669</v>
      </c>
      <c r="N10" s="2" t="b">
        <f t="shared" si="1"/>
        <v>1</v>
      </c>
      <c r="V10" s="2">
        <v>7</v>
      </c>
      <c r="W10">
        <v>0.50452023329263196</v>
      </c>
      <c r="X10">
        <v>0.42263777444553802</v>
      </c>
      <c r="Y10" s="2" t="b">
        <f t="shared" si="2"/>
        <v>1</v>
      </c>
      <c r="Z10">
        <f t="shared" si="3"/>
        <v>5.3314916418612497E-3</v>
      </c>
      <c r="AA10">
        <f t="shared" si="4"/>
        <v>8.1882458847093942E-2</v>
      </c>
      <c r="AB10">
        <f t="shared" si="5"/>
        <v>7.3112155096232187E-2</v>
      </c>
      <c r="AC10">
        <f t="shared" si="6"/>
        <v>9.0652762597955697E-2</v>
      </c>
      <c r="AD10" s="28">
        <v>1.645</v>
      </c>
      <c r="AE10" t="str">
        <f t="shared" si="7"/>
        <v>T</v>
      </c>
    </row>
    <row r="11" spans="1:31" x14ac:dyDescent="0.3">
      <c r="A11" s="2">
        <v>10</v>
      </c>
      <c r="B11" s="2">
        <v>6</v>
      </c>
      <c r="C11" s="2">
        <v>7.8752900000000001E-3</v>
      </c>
      <c r="D11" s="2">
        <v>1</v>
      </c>
      <c r="F11" s="2">
        <v>8</v>
      </c>
      <c r="G11" s="10">
        <v>0.45968822985095198</v>
      </c>
      <c r="H11" s="11">
        <v>0.44071361395587</v>
      </c>
      <c r="I11" s="2" t="b">
        <f t="shared" si="0"/>
        <v>1</v>
      </c>
      <c r="J11" s="10"/>
      <c r="K11" s="2">
        <v>8</v>
      </c>
      <c r="L11" s="18">
        <v>0.53906608672759104</v>
      </c>
      <c r="M11" s="18">
        <v>0.39335136813705501</v>
      </c>
      <c r="N11" s="2" t="b">
        <f t="shared" si="1"/>
        <v>1</v>
      </c>
      <c r="V11" s="2">
        <v>8</v>
      </c>
      <c r="W11" s="17">
        <v>0.403105371593171</v>
      </c>
      <c r="X11">
        <v>0.42203947450206603</v>
      </c>
      <c r="Y11" s="2" t="b">
        <f t="shared" si="2"/>
        <v>0</v>
      </c>
      <c r="Z11">
        <f t="shared" si="3"/>
        <v>5.280190021778629E-3</v>
      </c>
      <c r="AA11">
        <f t="shared" si="4"/>
        <v>-1.8934102908895023E-2</v>
      </c>
      <c r="AB11">
        <f t="shared" si="5"/>
        <v>-2.7620015494720866E-2</v>
      </c>
      <c r="AC11">
        <f t="shared" si="6"/>
        <v>-1.0248190323069178E-2</v>
      </c>
      <c r="AD11" s="28">
        <v>1.645</v>
      </c>
      <c r="AE11" t="str">
        <f t="shared" si="7"/>
        <v>T</v>
      </c>
    </row>
    <row r="12" spans="1:31" x14ac:dyDescent="0.3">
      <c r="A12" s="2">
        <v>11</v>
      </c>
      <c r="B12" s="2">
        <v>8</v>
      </c>
      <c r="C12" s="2">
        <v>7.7109600000000002E-3</v>
      </c>
      <c r="D12" s="2">
        <v>12</v>
      </c>
      <c r="F12" s="2">
        <v>9</v>
      </c>
      <c r="G12" s="11">
        <v>0.47703192556585799</v>
      </c>
      <c r="H12" s="10">
        <v>0.444722348955988</v>
      </c>
      <c r="I12" s="2" t="b">
        <f t="shared" si="0"/>
        <v>1</v>
      </c>
      <c r="J12" s="10"/>
      <c r="K12" s="2">
        <v>9</v>
      </c>
      <c r="L12" s="18">
        <v>0.53995071021574403</v>
      </c>
      <c r="M12" s="18">
        <v>0.399011742065631</v>
      </c>
      <c r="N12" s="2" t="b">
        <f t="shared" si="1"/>
        <v>1</v>
      </c>
      <c r="V12" s="2">
        <v>9</v>
      </c>
      <c r="W12">
        <v>0.410621526432212</v>
      </c>
      <c r="X12">
        <v>0.43475321260715499</v>
      </c>
      <c r="Y12" s="2" t="b">
        <f t="shared" si="2"/>
        <v>0</v>
      </c>
      <c r="Z12">
        <f t="shared" si="3"/>
        <v>5.297710010353068E-3</v>
      </c>
      <c r="AA12">
        <f t="shared" si="4"/>
        <v>-2.413168617494299E-2</v>
      </c>
      <c r="AB12">
        <f t="shared" si="5"/>
        <v>-3.2846419141973789E-2</v>
      </c>
      <c r="AC12">
        <f t="shared" si="6"/>
        <v>-1.5416953207912193E-2</v>
      </c>
      <c r="AD12" s="28">
        <v>1.645</v>
      </c>
      <c r="AE12" t="str">
        <f t="shared" si="7"/>
        <v>T</v>
      </c>
    </row>
    <row r="13" spans="1:31" x14ac:dyDescent="0.3">
      <c r="A13" s="2">
        <v>12</v>
      </c>
      <c r="B13" s="2">
        <v>5</v>
      </c>
      <c r="C13" s="2">
        <v>0</v>
      </c>
      <c r="D13" s="2">
        <v>3</v>
      </c>
      <c r="F13" s="2">
        <v>10</v>
      </c>
      <c r="G13" s="10">
        <v>0.468172478632565</v>
      </c>
      <c r="H13" s="10">
        <v>0.44709411345440703</v>
      </c>
      <c r="I13" s="2" t="b">
        <f t="shared" si="0"/>
        <v>1</v>
      </c>
      <c r="J13" s="10"/>
      <c r="K13" s="2">
        <v>10</v>
      </c>
      <c r="L13" s="18">
        <v>0.57412674844799505</v>
      </c>
      <c r="M13" s="18">
        <v>0.43553726209973498</v>
      </c>
      <c r="N13" s="2" t="b">
        <f t="shared" si="1"/>
        <v>1</v>
      </c>
      <c r="V13" s="2">
        <v>10</v>
      </c>
      <c r="W13">
        <v>0.41579820200499901</v>
      </c>
      <c r="X13" s="17">
        <v>0.39895250267980398</v>
      </c>
      <c r="Y13" s="2" t="b">
        <f t="shared" si="2"/>
        <v>1</v>
      </c>
      <c r="Z13">
        <f t="shared" si="3"/>
        <v>5.2701868751541233E-3</v>
      </c>
      <c r="AA13">
        <f t="shared" si="4"/>
        <v>1.6845699325195029E-2</v>
      </c>
      <c r="AB13">
        <f t="shared" si="5"/>
        <v>8.1762419155664966E-3</v>
      </c>
      <c r="AC13">
        <f t="shared" si="6"/>
        <v>2.551515673482356E-2</v>
      </c>
      <c r="AD13" s="28">
        <v>1.645</v>
      </c>
      <c r="AE13" t="str">
        <f t="shared" si="7"/>
        <v>T</v>
      </c>
    </row>
    <row r="14" spans="1:31" x14ac:dyDescent="0.3">
      <c r="F14" s="2">
        <v>11</v>
      </c>
      <c r="G14" s="10">
        <v>0.46248148804278899</v>
      </c>
      <c r="H14" s="10">
        <v>0.45595269693013601</v>
      </c>
      <c r="I14" s="2" t="b">
        <f t="shared" si="0"/>
        <v>1</v>
      </c>
      <c r="J14" s="10"/>
      <c r="K14" s="2">
        <v>11</v>
      </c>
      <c r="L14" s="18">
        <v>0.54634596249257406</v>
      </c>
      <c r="M14" s="18">
        <v>0.42426045904023901</v>
      </c>
      <c r="N14" s="2" t="b">
        <f t="shared" si="1"/>
        <v>1</v>
      </c>
      <c r="V14" s="2">
        <v>11</v>
      </c>
      <c r="W14">
        <v>0.40844452834124401</v>
      </c>
      <c r="X14">
        <v>0.40892040454801598</v>
      </c>
      <c r="Y14" s="2" t="b">
        <f t="shared" si="2"/>
        <v>0</v>
      </c>
      <c r="Z14">
        <f t="shared" si="3"/>
        <v>5.2735848324419214E-3</v>
      </c>
      <c r="AA14">
        <f t="shared" si="4"/>
        <v>-4.7587620677197462E-4</v>
      </c>
      <c r="AB14">
        <f t="shared" si="5"/>
        <v>-9.1509232561389348E-3</v>
      </c>
      <c r="AC14">
        <f t="shared" si="6"/>
        <v>8.1991708425949855E-3</v>
      </c>
      <c r="AD14" s="28">
        <v>1.645</v>
      </c>
      <c r="AE14" t="str">
        <f t="shared" si="7"/>
        <v>T</v>
      </c>
    </row>
    <row r="15" spans="1:31" x14ac:dyDescent="0.3">
      <c r="F15" s="2">
        <v>12</v>
      </c>
      <c r="G15" s="10">
        <v>0.46363841996420002</v>
      </c>
      <c r="H15" s="10">
        <v>0.45638623579969301</v>
      </c>
      <c r="I15" s="2" t="b">
        <f t="shared" si="0"/>
        <v>1</v>
      </c>
      <c r="J15" s="10"/>
      <c r="K15" s="2">
        <v>12</v>
      </c>
      <c r="L15" s="18">
        <v>0.552484467691439</v>
      </c>
      <c r="M15" s="18">
        <v>0.55089924972510096</v>
      </c>
      <c r="N15" s="2" t="b">
        <f t="shared" si="1"/>
        <v>1</v>
      </c>
      <c r="V15" s="2">
        <v>12</v>
      </c>
      <c r="W15">
        <v>0.41706624327446501</v>
      </c>
      <c r="X15">
        <v>0.41706624327446501</v>
      </c>
      <c r="Y15" s="2" t="b">
        <f t="shared" si="2"/>
        <v>1</v>
      </c>
      <c r="Z15">
        <f t="shared" si="3"/>
        <v>5.2895013089627662E-3</v>
      </c>
      <c r="AA15">
        <f t="shared" si="4"/>
        <v>0</v>
      </c>
      <c r="AB15">
        <f t="shared" si="5"/>
        <v>-8.7012296532437503E-3</v>
      </c>
      <c r="AC15">
        <f t="shared" si="6"/>
        <v>8.7012296532437503E-3</v>
      </c>
      <c r="AD15" s="28">
        <v>1.645</v>
      </c>
      <c r="AE15" t="str">
        <f t="shared" si="7"/>
        <v>T</v>
      </c>
    </row>
    <row r="16" spans="1:31" x14ac:dyDescent="0.3">
      <c r="G16" s="10"/>
      <c r="H16" s="10"/>
      <c r="J16" s="10"/>
      <c r="K16" s="10"/>
    </row>
    <row r="17" spans="7:27" x14ac:dyDescent="0.3">
      <c r="G17" s="10"/>
      <c r="H17" s="10"/>
      <c r="J17" s="10"/>
      <c r="K17" s="10"/>
      <c r="AA17" s="2"/>
    </row>
    <row r="18" spans="7:27" x14ac:dyDescent="0.3">
      <c r="G18" s="10"/>
      <c r="H18" s="10"/>
      <c r="I18" s="13"/>
      <c r="J18" s="10"/>
      <c r="K18" s="10"/>
      <c r="L18" s="13"/>
      <c r="AA18" s="2"/>
    </row>
    <row r="19" spans="7:27" x14ac:dyDescent="0.3">
      <c r="G19" s="10"/>
      <c r="H19" s="10"/>
      <c r="J19" s="10"/>
      <c r="K19" s="10"/>
      <c r="Z19" s="2"/>
      <c r="AA19" s="2"/>
    </row>
    <row r="20" spans="7:27" x14ac:dyDescent="0.3">
      <c r="Z20" s="2"/>
      <c r="AA20" s="2"/>
    </row>
    <row r="21" spans="7:27" x14ac:dyDescent="0.3">
      <c r="Z21" s="2"/>
      <c r="AA21" s="2"/>
    </row>
    <row r="22" spans="7:27" x14ac:dyDescent="0.3">
      <c r="Z22" s="2"/>
      <c r="AA22" s="2"/>
    </row>
    <row r="24" spans="7:27" x14ac:dyDescent="0.3">
      <c r="H24" s="9"/>
      <c r="I24" s="9"/>
    </row>
  </sheetData>
  <sortState xmlns:xlrd2="http://schemas.microsoft.com/office/spreadsheetml/2017/richdata2" ref="J23:K35">
    <sortCondition descending="1" ref="K23:K35"/>
  </sortState>
  <mergeCells count="9">
    <mergeCell ref="F1:I1"/>
    <mergeCell ref="K1:N1"/>
    <mergeCell ref="K2:K3"/>
    <mergeCell ref="L2:N2"/>
    <mergeCell ref="V1:Y1"/>
    <mergeCell ref="V2:V3"/>
    <mergeCell ref="W2:Y2"/>
    <mergeCell ref="F2:F3"/>
    <mergeCell ref="G2:I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21E-2DC6-4147-8CBF-9AD553B6FB26}">
  <dimension ref="A1:X43"/>
  <sheetViews>
    <sheetView topLeftCell="C1" workbookViewId="0">
      <selection activeCell="J3" sqref="J3"/>
    </sheetView>
  </sheetViews>
  <sheetFormatPr defaultRowHeight="14.4" x14ac:dyDescent="0.3"/>
  <cols>
    <col min="1" max="1" width="9" style="2"/>
    <col min="2" max="2" width="7.33203125" style="2" bestFit="1" customWidth="1"/>
    <col min="3" max="3" width="9" style="2" customWidth="1"/>
    <col min="4" max="4" width="9" style="2"/>
    <col min="6" max="6" width="9" style="2"/>
    <col min="7" max="7" width="5.5546875" style="2" bestFit="1" customWidth="1"/>
    <col min="8" max="8" width="8" style="2" customWidth="1"/>
    <col min="9" max="9" width="9.88671875" style="2" bestFit="1" customWidth="1"/>
    <col min="10" max="10" width="9.21875" style="2" customWidth="1"/>
    <col min="11" max="19" width="9" style="2"/>
  </cols>
  <sheetData>
    <row r="1" spans="1:24" x14ac:dyDescent="0.3">
      <c r="A1" s="3" t="s">
        <v>3</v>
      </c>
      <c r="B1" s="1" t="s">
        <v>1</v>
      </c>
      <c r="C1" s="1" t="s">
        <v>0</v>
      </c>
      <c r="D1" s="4" t="s">
        <v>2</v>
      </c>
      <c r="F1" s="24" t="s">
        <v>9</v>
      </c>
      <c r="G1" s="24"/>
      <c r="H1" s="24"/>
      <c r="I1" s="24"/>
      <c r="J1" s="16"/>
      <c r="O1" s="24" t="s">
        <v>11</v>
      </c>
      <c r="P1" s="24"/>
      <c r="Q1" s="24"/>
      <c r="R1" s="24"/>
      <c r="U1" s="24" t="s">
        <v>12</v>
      </c>
      <c r="V1" s="24"/>
      <c r="W1" s="24"/>
      <c r="X1" s="24"/>
    </row>
    <row r="2" spans="1:24" x14ac:dyDescent="0.3">
      <c r="A2" s="2">
        <v>1</v>
      </c>
      <c r="B2" s="2">
        <v>1</v>
      </c>
      <c r="C2" s="2">
        <v>0.40092401</v>
      </c>
      <c r="D2" s="2">
        <v>1</v>
      </c>
      <c r="F2" s="25" t="s">
        <v>3</v>
      </c>
      <c r="G2" s="26" t="s">
        <v>13</v>
      </c>
      <c r="H2" s="26"/>
      <c r="I2" s="26"/>
      <c r="J2"/>
      <c r="O2" s="25" t="s">
        <v>3</v>
      </c>
      <c r="P2" s="26" t="s">
        <v>13</v>
      </c>
      <c r="Q2" s="26"/>
      <c r="R2" s="26"/>
      <c r="U2" s="25" t="s">
        <v>3</v>
      </c>
      <c r="V2" s="26" t="s">
        <v>13</v>
      </c>
      <c r="W2" s="26"/>
      <c r="X2" s="26"/>
    </row>
    <row r="3" spans="1:24" x14ac:dyDescent="0.3">
      <c r="A3" s="2">
        <v>2</v>
      </c>
      <c r="B3" s="2">
        <v>8</v>
      </c>
      <c r="C3" s="2">
        <v>0.38762119</v>
      </c>
      <c r="D3" s="2">
        <v>2</v>
      </c>
      <c r="F3" s="25"/>
      <c r="G3" s="1" t="s">
        <v>6</v>
      </c>
      <c r="H3" s="4" t="s">
        <v>7</v>
      </c>
      <c r="I3" s="12" t="s">
        <v>14</v>
      </c>
      <c r="J3"/>
      <c r="O3" s="25"/>
      <c r="P3" s="1" t="s">
        <v>6</v>
      </c>
      <c r="Q3" s="4" t="s">
        <v>7</v>
      </c>
      <c r="R3" s="21" t="s">
        <v>14</v>
      </c>
      <c r="U3" s="25"/>
      <c r="V3" s="1" t="s">
        <v>6</v>
      </c>
      <c r="W3" s="4" t="s">
        <v>7</v>
      </c>
      <c r="X3" s="21" t="s">
        <v>14</v>
      </c>
    </row>
    <row r="4" spans="1:24" x14ac:dyDescent="0.3">
      <c r="A4" s="2">
        <v>3</v>
      </c>
      <c r="B4" s="2">
        <v>2</v>
      </c>
      <c r="C4" s="2">
        <v>0.37119176999999998</v>
      </c>
      <c r="D4" s="2">
        <v>5</v>
      </c>
      <c r="F4" s="2">
        <v>1</v>
      </c>
      <c r="G4" s="8">
        <v>1.1243482056431999</v>
      </c>
      <c r="H4" s="10">
        <v>1.1243482060000001</v>
      </c>
      <c r="I4" s="2" t="b">
        <f>H4&lt;=G4</f>
        <v>0</v>
      </c>
      <c r="J4" t="e">
        <f>SQRT((G4*(1-G4)/20640)+(H4*(1-H4)/20640))</f>
        <v>#NUM!</v>
      </c>
      <c r="O4" s="2">
        <v>1</v>
      </c>
      <c r="P4" s="18">
        <v>1.083081856</v>
      </c>
      <c r="Q4" s="18">
        <v>1.083081856</v>
      </c>
      <c r="R4" s="2" t="b">
        <f>Q4&lt;=P4</f>
        <v>1</v>
      </c>
      <c r="U4" s="2">
        <v>1</v>
      </c>
      <c r="V4">
        <v>0.96400794700000003</v>
      </c>
      <c r="W4">
        <v>0.96400794706734805</v>
      </c>
      <c r="X4" s="2" t="b">
        <f>W4&lt;=V4</f>
        <v>0</v>
      </c>
    </row>
    <row r="5" spans="1:24" x14ac:dyDescent="0.3">
      <c r="A5" s="2">
        <v>4</v>
      </c>
      <c r="B5" s="2">
        <v>4</v>
      </c>
      <c r="C5" s="2">
        <v>4.1656829999999999E-2</v>
      </c>
      <c r="D5" s="2">
        <v>6</v>
      </c>
      <c r="F5" s="2">
        <v>2</v>
      </c>
      <c r="G5" s="8">
        <v>1.12833186846869</v>
      </c>
      <c r="H5" s="10">
        <v>1.1263222530000001</v>
      </c>
      <c r="I5" s="2" t="b">
        <f t="shared" ref="I5:I11" si="0">H5&lt;=G5</f>
        <v>1</v>
      </c>
      <c r="J5"/>
      <c r="O5" s="2">
        <v>2</v>
      </c>
      <c r="P5" s="18">
        <v>0.76429848300000003</v>
      </c>
      <c r="Q5" s="18">
        <v>0.91153136899999998</v>
      </c>
      <c r="R5" s="2" t="b">
        <f t="shared" ref="R5:R11" si="1">Q5&lt;=P5</f>
        <v>0</v>
      </c>
      <c r="U5" s="2">
        <v>2</v>
      </c>
      <c r="V5">
        <v>0.69532535699999998</v>
      </c>
      <c r="W5">
        <v>0.82125682231167396</v>
      </c>
      <c r="X5" s="2" t="b">
        <f t="shared" ref="X5:X11" si="2">W5&lt;=V5</f>
        <v>0</v>
      </c>
    </row>
    <row r="6" spans="1:24" x14ac:dyDescent="0.3">
      <c r="A6" s="2">
        <v>5</v>
      </c>
      <c r="B6" s="2">
        <v>3</v>
      </c>
      <c r="C6" s="2">
        <v>3.088511E-2</v>
      </c>
      <c r="D6" s="2">
        <v>4</v>
      </c>
      <c r="F6" s="2">
        <v>3</v>
      </c>
      <c r="G6" s="8">
        <v>1.1349516859707001</v>
      </c>
      <c r="H6" s="10">
        <v>0.77137284100000003</v>
      </c>
      <c r="I6" s="2" t="b">
        <f t="shared" si="0"/>
        <v>1</v>
      </c>
      <c r="J6" s="10"/>
      <c r="O6" s="2">
        <v>3</v>
      </c>
      <c r="P6" s="18">
        <v>0.65783863799999998</v>
      </c>
      <c r="Q6" s="18">
        <v>1.0542263080000001</v>
      </c>
      <c r="R6" s="2" t="b">
        <f t="shared" si="1"/>
        <v>0</v>
      </c>
      <c r="U6" s="2">
        <v>3</v>
      </c>
      <c r="V6">
        <v>0.61906000800000005</v>
      </c>
      <c r="W6">
        <v>0.82391279212434898</v>
      </c>
      <c r="X6" s="2" t="b">
        <f t="shared" si="2"/>
        <v>0</v>
      </c>
    </row>
    <row r="7" spans="1:24" x14ac:dyDescent="0.3">
      <c r="A7" s="2">
        <v>6</v>
      </c>
      <c r="B7" s="2">
        <v>7</v>
      </c>
      <c r="C7" s="2">
        <v>2.9280049999999998E-2</v>
      </c>
      <c r="D7" s="2">
        <v>3</v>
      </c>
      <c r="F7" s="2">
        <v>4</v>
      </c>
      <c r="G7" s="8">
        <v>1.10615849272628</v>
      </c>
      <c r="H7" s="10">
        <v>0.75081207500000002</v>
      </c>
      <c r="I7" s="2" t="b">
        <f t="shared" si="0"/>
        <v>1</v>
      </c>
      <c r="J7" s="10"/>
      <c r="O7" s="2">
        <v>4</v>
      </c>
      <c r="P7" s="18">
        <v>0.94857614800000001</v>
      </c>
      <c r="Q7" s="18">
        <v>1.064571763</v>
      </c>
      <c r="R7" s="2" t="b">
        <f t="shared" si="1"/>
        <v>0</v>
      </c>
      <c r="U7" s="2">
        <v>4</v>
      </c>
      <c r="V7">
        <v>0.61625295000000002</v>
      </c>
      <c r="W7">
        <v>0.80229109250299102</v>
      </c>
      <c r="X7" s="2" t="b">
        <f t="shared" si="2"/>
        <v>0</v>
      </c>
    </row>
    <row r="8" spans="1:24" x14ac:dyDescent="0.3">
      <c r="A8" s="2">
        <v>7</v>
      </c>
      <c r="B8" s="2">
        <v>5</v>
      </c>
      <c r="C8" s="2">
        <v>2.4889410000000001E-2</v>
      </c>
      <c r="D8" s="2">
        <v>8</v>
      </c>
      <c r="F8" s="2">
        <v>5</v>
      </c>
      <c r="G8" s="8">
        <v>1.1038151957448901</v>
      </c>
      <c r="H8" s="10">
        <v>0.760303438</v>
      </c>
      <c r="I8" s="2" t="b">
        <f t="shared" si="0"/>
        <v>1</v>
      </c>
      <c r="J8" s="10"/>
      <c r="O8" s="2">
        <v>5</v>
      </c>
      <c r="P8" s="19">
        <v>0.70201908599999996</v>
      </c>
      <c r="Q8" s="18">
        <v>1.0563180160000001</v>
      </c>
      <c r="R8" s="2" t="b">
        <f t="shared" si="1"/>
        <v>0</v>
      </c>
      <c r="U8" s="2">
        <v>5</v>
      </c>
      <c r="V8">
        <v>0.59952943800000003</v>
      </c>
      <c r="W8">
        <v>0.70026186546870695</v>
      </c>
      <c r="X8" s="2" t="b">
        <f t="shared" si="2"/>
        <v>0</v>
      </c>
    </row>
    <row r="9" spans="1:24" x14ac:dyDescent="0.3">
      <c r="A9" s="2">
        <v>8</v>
      </c>
      <c r="B9" s="2">
        <v>6</v>
      </c>
      <c r="C9" s="2">
        <v>2.0837319999999999E-2</v>
      </c>
      <c r="D9" s="2">
        <v>7</v>
      </c>
      <c r="F9" s="2">
        <v>6</v>
      </c>
      <c r="G9" s="8">
        <v>1.14828768198506</v>
      </c>
      <c r="H9" s="10">
        <v>0.77021221799999995</v>
      </c>
      <c r="I9" s="2" t="b">
        <f t="shared" si="0"/>
        <v>1</v>
      </c>
      <c r="J9" s="10"/>
      <c r="O9" s="2">
        <v>6</v>
      </c>
      <c r="P9" s="18">
        <v>0.82543283700000003</v>
      </c>
      <c r="Q9" s="2">
        <v>0.84157454899999995</v>
      </c>
      <c r="R9" s="2" t="b">
        <f t="shared" si="1"/>
        <v>0</v>
      </c>
      <c r="U9" s="2">
        <v>6</v>
      </c>
      <c r="V9">
        <v>0.60050652699999996</v>
      </c>
      <c r="W9">
        <v>0.70475972126934405</v>
      </c>
      <c r="X9" s="2" t="b">
        <f t="shared" si="2"/>
        <v>0</v>
      </c>
    </row>
    <row r="10" spans="1:24" x14ac:dyDescent="0.3">
      <c r="F10" s="2">
        <v>7</v>
      </c>
      <c r="G10" s="8">
        <v>0.55202620065925601</v>
      </c>
      <c r="H10" s="10">
        <v>0.59136898400000004</v>
      </c>
      <c r="I10" s="2" t="b">
        <f t="shared" si="0"/>
        <v>0</v>
      </c>
      <c r="J10" s="10"/>
      <c r="O10" s="2">
        <v>7</v>
      </c>
      <c r="P10" s="18">
        <v>0.82055904099999999</v>
      </c>
      <c r="Q10" s="19">
        <v>0.62845552599999999</v>
      </c>
      <c r="R10" s="2" t="b">
        <f t="shared" si="1"/>
        <v>1</v>
      </c>
      <c r="U10" s="2">
        <v>7</v>
      </c>
      <c r="V10">
        <v>0.59095626599999995</v>
      </c>
      <c r="W10">
        <v>0.57906447013863505</v>
      </c>
      <c r="X10" s="2" t="b">
        <f t="shared" si="2"/>
        <v>1</v>
      </c>
    </row>
    <row r="11" spans="1:24" x14ac:dyDescent="0.3">
      <c r="F11" s="2">
        <v>8</v>
      </c>
      <c r="G11" s="20">
        <v>0.55016549566643003</v>
      </c>
      <c r="H11" s="22">
        <v>0.55025866800000001</v>
      </c>
      <c r="I11" s="2" t="b">
        <f t="shared" si="0"/>
        <v>0</v>
      </c>
      <c r="J11" s="10"/>
      <c r="O11" s="2">
        <v>8</v>
      </c>
      <c r="P11" s="18">
        <v>0.87793139899999995</v>
      </c>
      <c r="Q11" s="18">
        <v>0.81407595600000004</v>
      </c>
      <c r="R11" s="2" t="b">
        <f t="shared" si="1"/>
        <v>1</v>
      </c>
      <c r="U11" s="2">
        <v>8</v>
      </c>
      <c r="V11" s="22">
        <v>0.57415418900000004</v>
      </c>
      <c r="W11" s="17">
        <v>0.57416537263621503</v>
      </c>
      <c r="X11" s="2" t="b">
        <f t="shared" si="2"/>
        <v>0</v>
      </c>
    </row>
    <row r="12" spans="1:24" x14ac:dyDescent="0.3">
      <c r="J12" s="10"/>
      <c r="L12" s="18"/>
      <c r="M12" s="18"/>
    </row>
    <row r="13" spans="1:24" x14ac:dyDescent="0.3">
      <c r="G13" s="10"/>
      <c r="H13" s="10"/>
      <c r="J13" s="10"/>
      <c r="L13" s="18"/>
      <c r="M13" s="18"/>
    </row>
    <row r="14" spans="1:24" x14ac:dyDescent="0.3">
      <c r="G14" s="10"/>
      <c r="H14" s="10"/>
      <c r="J14" s="10"/>
      <c r="L14" s="18"/>
      <c r="M14" s="18"/>
      <c r="Q14"/>
      <c r="R14"/>
    </row>
    <row r="15" spans="1:24" x14ac:dyDescent="0.3">
      <c r="G15" s="10"/>
      <c r="H15" s="10"/>
      <c r="J15" s="10"/>
      <c r="L15" s="18"/>
      <c r="M15" s="18"/>
      <c r="Q15"/>
      <c r="R15"/>
    </row>
    <row r="16" spans="1:24" x14ac:dyDescent="0.3">
      <c r="G16" s="10"/>
      <c r="H16" s="10"/>
      <c r="J16" s="10"/>
      <c r="K16" s="10"/>
    </row>
    <row r="17" spans="7:21" x14ac:dyDescent="0.3">
      <c r="G17" s="10"/>
      <c r="H17" s="10"/>
      <c r="J17" s="10"/>
      <c r="K17" s="10"/>
      <c r="U17" s="2"/>
    </row>
    <row r="18" spans="7:21" x14ac:dyDescent="0.3">
      <c r="G18" s="10"/>
      <c r="H18" s="10"/>
      <c r="I18" s="13"/>
      <c r="J18" s="10"/>
      <c r="K18" s="10"/>
      <c r="L18" s="13"/>
      <c r="U18" s="2"/>
    </row>
    <row r="19" spans="7:21" x14ac:dyDescent="0.3">
      <c r="G19" s="10"/>
      <c r="H19" s="10"/>
      <c r="J19" s="10"/>
      <c r="K19" s="10"/>
      <c r="T19" s="2"/>
      <c r="U19" s="2"/>
    </row>
    <row r="20" spans="7:21" x14ac:dyDescent="0.3">
      <c r="T20" s="2"/>
      <c r="U20" s="2"/>
    </row>
    <row r="21" spans="7:21" x14ac:dyDescent="0.3">
      <c r="T21" s="2"/>
      <c r="U21" s="2"/>
    </row>
    <row r="22" spans="7:21" x14ac:dyDescent="0.3">
      <c r="T22" s="2"/>
      <c r="U22" s="2"/>
    </row>
    <row r="24" spans="7:21" x14ac:dyDescent="0.3">
      <c r="H24" s="9"/>
      <c r="I24" s="9"/>
    </row>
    <row r="36" spans="3:4" x14ac:dyDescent="0.3">
      <c r="C36" s="2">
        <v>1</v>
      </c>
      <c r="D36" s="2">
        <v>0.40092401</v>
      </c>
    </row>
    <row r="37" spans="3:4" x14ac:dyDescent="0.3">
      <c r="C37" s="2">
        <v>8</v>
      </c>
      <c r="D37" s="2">
        <v>0.38762119</v>
      </c>
    </row>
    <row r="38" spans="3:4" x14ac:dyDescent="0.3">
      <c r="C38" s="2">
        <v>2</v>
      </c>
      <c r="D38" s="2">
        <v>0.37119176999999998</v>
      </c>
    </row>
    <row r="39" spans="3:4" x14ac:dyDescent="0.3">
      <c r="C39" s="2">
        <v>4</v>
      </c>
      <c r="D39" s="2">
        <v>4.1656829999999999E-2</v>
      </c>
    </row>
    <row r="40" spans="3:4" x14ac:dyDescent="0.3">
      <c r="C40" s="2">
        <v>3</v>
      </c>
      <c r="D40" s="2">
        <v>3.088511E-2</v>
      </c>
    </row>
    <row r="41" spans="3:4" x14ac:dyDescent="0.3">
      <c r="C41" s="2">
        <v>7</v>
      </c>
      <c r="D41" s="2">
        <v>2.9280049999999998E-2</v>
      </c>
    </row>
    <row r="42" spans="3:4" x14ac:dyDescent="0.3">
      <c r="C42" s="2">
        <v>5</v>
      </c>
      <c r="D42" s="2">
        <v>2.4889410000000001E-2</v>
      </c>
    </row>
    <row r="43" spans="3:4" x14ac:dyDescent="0.3">
      <c r="C43" s="2">
        <v>6</v>
      </c>
      <c r="D43" s="2">
        <v>2.0837319999999999E-2</v>
      </c>
    </row>
  </sheetData>
  <sortState xmlns:xlrd2="http://schemas.microsoft.com/office/spreadsheetml/2017/richdata2" ref="C36:D43">
    <sortCondition descending="1" ref="D36:D43"/>
  </sortState>
  <mergeCells count="9">
    <mergeCell ref="F1:I1"/>
    <mergeCell ref="O1:R1"/>
    <mergeCell ref="U1:X1"/>
    <mergeCell ref="F2:F3"/>
    <mergeCell ref="G2:I2"/>
    <mergeCell ref="O2:O3"/>
    <mergeCell ref="P2:R2"/>
    <mergeCell ref="U2:U3"/>
    <mergeCell ref="V2:X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Binary Letters</vt:lpstr>
      <vt:lpstr>Multi letters</vt:lpstr>
      <vt:lpstr>Bike</vt:lpstr>
      <vt:lpstr>Cal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</dc:creator>
  <cp:lastModifiedBy>karin</cp:lastModifiedBy>
  <dcterms:created xsi:type="dcterms:W3CDTF">2019-05-16T05:46:24Z</dcterms:created>
  <dcterms:modified xsi:type="dcterms:W3CDTF">2019-05-17T10:11:41Z</dcterms:modified>
</cp:coreProperties>
</file>